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banbura\Desktop\projekt\"/>
    </mc:Choice>
  </mc:AlternateContent>
  <bookViews>
    <workbookView xWindow="0" yWindow="0" windowWidth="28800" windowHeight="10035" tabRatio="614"/>
  </bookViews>
  <sheets>
    <sheet name="WYDATKI" sheetId="1" r:id="rId1"/>
  </sheets>
  <externalReferences>
    <externalReference r:id="rId2"/>
  </externalReferences>
  <definedNames>
    <definedName name="Drukowany">'[1]2000DOCH.UW.'!A1:XEY1</definedName>
    <definedName name="_xlnm.Print_Area" localSheetId="0">WYDATKI!$A$1:$T$200</definedName>
    <definedName name="_xlnm.Print_Titles" localSheetId="0">WYDATKI!$6:$9</definedName>
  </definedNames>
  <calcPr calcId="152511"/>
</workbook>
</file>

<file path=xl/calcChain.xml><?xml version="1.0" encoding="utf-8"?>
<calcChain xmlns="http://schemas.openxmlformats.org/spreadsheetml/2006/main">
  <c r="K198" i="1" l="1"/>
  <c r="J139" i="1"/>
  <c r="K138" i="1"/>
  <c r="K134" i="1"/>
  <c r="J135" i="1"/>
  <c r="H135" i="1" s="1"/>
  <c r="G135" i="1" s="1"/>
  <c r="F135" i="1" s="1"/>
  <c r="J148" i="1"/>
  <c r="H147" i="1"/>
  <c r="G147" i="1"/>
  <c r="F147" i="1" s="1"/>
  <c r="H145" i="1"/>
  <c r="G145" i="1" s="1"/>
  <c r="F145" i="1" s="1"/>
  <c r="K144" i="1"/>
  <c r="G142" i="1"/>
  <c r="F142" i="1" s="1"/>
  <c r="G141" i="1"/>
  <c r="F141" i="1"/>
  <c r="H139" i="1"/>
  <c r="G139" i="1" s="1"/>
  <c r="F139" i="1" s="1"/>
  <c r="G138" i="1"/>
  <c r="F138" i="1" s="1"/>
  <c r="L140" i="1"/>
  <c r="K140" i="1"/>
  <c r="H137" i="1"/>
  <c r="I140" i="1"/>
  <c r="I136" i="1"/>
  <c r="L136" i="1"/>
  <c r="H133" i="1"/>
  <c r="H148" i="1" l="1"/>
  <c r="G148" i="1"/>
  <c r="F148" i="1"/>
  <c r="F144" i="1"/>
  <c r="G144" i="1"/>
  <c r="H140" i="1"/>
  <c r="G137" i="1"/>
  <c r="G134" i="1"/>
  <c r="F134" i="1" s="1"/>
  <c r="J140" i="1"/>
  <c r="K136" i="1"/>
  <c r="G133" i="1"/>
  <c r="J136" i="1"/>
  <c r="H136" i="1" l="1"/>
  <c r="G140" i="1"/>
  <c r="F137" i="1"/>
  <c r="F140" i="1" s="1"/>
  <c r="G136" i="1"/>
  <c r="F133" i="1"/>
  <c r="F136" i="1" s="1"/>
  <c r="J11" i="1" l="1"/>
  <c r="J198" i="1" s="1"/>
  <c r="H26" i="1"/>
  <c r="G26" i="1" s="1"/>
  <c r="J26" i="1"/>
  <c r="J16" i="1"/>
  <c r="H16" i="1" s="1"/>
  <c r="G16" i="1" s="1"/>
  <c r="F16" i="1" s="1"/>
  <c r="J21" i="1"/>
  <c r="H20" i="1"/>
  <c r="G20" i="1" s="1"/>
  <c r="F20" i="1" s="1"/>
  <c r="H18" i="1"/>
  <c r="H11" i="1" l="1"/>
  <c r="G11" i="1" s="1"/>
  <c r="J17" i="1"/>
  <c r="J12" i="1"/>
  <c r="H14" i="1"/>
  <c r="G14" i="1" s="1"/>
  <c r="G17" i="1" s="1"/>
  <c r="H21" i="1"/>
  <c r="G18" i="1"/>
  <c r="F18" i="1" s="1"/>
  <c r="F21" i="1" s="1"/>
  <c r="F14" i="1"/>
  <c r="F17" i="1" s="1"/>
  <c r="H17" i="1" l="1"/>
  <c r="H12" i="1"/>
  <c r="G12" i="1" s="1"/>
  <c r="G21" i="1"/>
  <c r="H30" i="1" l="1"/>
  <c r="G30" i="1" s="1"/>
  <c r="F30" i="1" s="1"/>
  <c r="J32" i="1"/>
  <c r="H29" i="1"/>
  <c r="H32" i="1" l="1"/>
  <c r="G29" i="1"/>
  <c r="F29" i="1" s="1"/>
  <c r="F32" i="1" s="1"/>
  <c r="G32" i="1"/>
  <c r="R159" i="1"/>
  <c r="R168" i="1"/>
  <c r="Q167" i="1"/>
  <c r="P167" i="1" s="1"/>
  <c r="F167" i="1" s="1"/>
  <c r="Q165" i="1"/>
  <c r="P165" i="1" s="1"/>
  <c r="I72" i="1"/>
  <c r="I71" i="1"/>
  <c r="J72" i="1"/>
  <c r="J188" i="1"/>
  <c r="J155" i="1" s="1"/>
  <c r="R155" i="1"/>
  <c r="S200" i="1"/>
  <c r="M99" i="1"/>
  <c r="R100" i="1"/>
  <c r="R50" i="1"/>
  <c r="P48" i="1"/>
  <c r="H48" i="1"/>
  <c r="G48" i="1" s="1"/>
  <c r="Q27" i="1"/>
  <c r="Q26" i="1"/>
  <c r="P25" i="1"/>
  <c r="F165" i="1" l="1"/>
  <c r="F168" i="1" s="1"/>
  <c r="P168" i="1"/>
  <c r="Q168" i="1"/>
  <c r="F48" i="1"/>
  <c r="T182" i="1" l="1"/>
  <c r="P181" i="1"/>
  <c r="F181" i="1" s="1"/>
  <c r="P179" i="1"/>
  <c r="F179" i="1" s="1"/>
  <c r="T177" i="1"/>
  <c r="T175" i="1"/>
  <c r="P177" i="1" l="1"/>
  <c r="F177" i="1" s="1"/>
  <c r="T155" i="1"/>
  <c r="T199" i="1" s="1"/>
  <c r="T178" i="1"/>
  <c r="P175" i="1"/>
  <c r="F175" i="1" s="1"/>
  <c r="F182" i="1"/>
  <c r="P182" i="1"/>
  <c r="F178" i="1" l="1"/>
  <c r="P178" i="1"/>
  <c r="B9" i="1" l="1"/>
  <c r="C9" i="1" s="1"/>
  <c r="D9" i="1" s="1"/>
  <c r="E9" i="1" s="1"/>
  <c r="F9" i="1" s="1"/>
  <c r="G9" i="1" s="1"/>
  <c r="H9" i="1" s="1"/>
  <c r="I9" i="1" s="1"/>
  <c r="J9" i="1" s="1"/>
  <c r="K9" i="1" s="1"/>
  <c r="L9" i="1" s="1"/>
  <c r="M9" i="1" s="1"/>
  <c r="N9" i="1" s="1"/>
  <c r="O9" i="1" s="1"/>
  <c r="P9" i="1" s="1"/>
  <c r="Q9" i="1" s="1"/>
  <c r="R9" i="1" s="1"/>
  <c r="M67" i="1" l="1"/>
  <c r="M198" i="1" s="1"/>
  <c r="R68" i="1"/>
  <c r="R121" i="1"/>
  <c r="Q120" i="1"/>
  <c r="Q118" i="1"/>
  <c r="P118" i="1" s="1"/>
  <c r="F118" i="1" s="1"/>
  <c r="R117" i="1"/>
  <c r="Q116" i="1"/>
  <c r="Q114" i="1"/>
  <c r="I68" i="1"/>
  <c r="I199" i="1" s="1"/>
  <c r="I67" i="1"/>
  <c r="I198" i="1" s="1"/>
  <c r="R160" i="1"/>
  <c r="M105" i="1"/>
  <c r="G103" i="1"/>
  <c r="F103" i="1" s="1"/>
  <c r="G102" i="1"/>
  <c r="F102" i="1" s="1"/>
  <c r="H74" i="1"/>
  <c r="H75" i="1"/>
  <c r="G75" i="1" s="1"/>
  <c r="F75" i="1" s="1"/>
  <c r="I77" i="1"/>
  <c r="H78" i="1"/>
  <c r="H80" i="1"/>
  <c r="G80" i="1" s="1"/>
  <c r="F80" i="1" s="1"/>
  <c r="I81" i="1"/>
  <c r="Q54" i="1"/>
  <c r="Q58" i="1"/>
  <c r="Q52" i="1"/>
  <c r="P52" i="1" s="1"/>
  <c r="Q56" i="1"/>
  <c r="P56" i="1" s="1"/>
  <c r="F56" i="1" s="1"/>
  <c r="R46" i="1"/>
  <c r="R59" i="1"/>
  <c r="R55" i="1"/>
  <c r="Q161" i="1"/>
  <c r="P161" i="1" s="1"/>
  <c r="Q163" i="1"/>
  <c r="Q159" i="1" s="1"/>
  <c r="P110" i="1"/>
  <c r="F110" i="1" s="1"/>
  <c r="M109" i="1"/>
  <c r="G106" i="1"/>
  <c r="G107" i="1"/>
  <c r="F107" i="1" s="1"/>
  <c r="R164" i="1"/>
  <c r="P35" i="1"/>
  <c r="F35" i="1" s="1"/>
  <c r="P34" i="1"/>
  <c r="F34" i="1" s="1"/>
  <c r="Q36" i="1"/>
  <c r="P33" i="1"/>
  <c r="F33" i="1" s="1"/>
  <c r="J193" i="1"/>
  <c r="H192" i="1"/>
  <c r="G192" i="1" s="1"/>
  <c r="F192" i="1" s="1"/>
  <c r="H190" i="1"/>
  <c r="G190" i="1" s="1"/>
  <c r="J89" i="1"/>
  <c r="H88" i="1"/>
  <c r="G88" i="1" s="1"/>
  <c r="F88" i="1" s="1"/>
  <c r="H86" i="1"/>
  <c r="J85" i="1"/>
  <c r="H84" i="1"/>
  <c r="G84" i="1" s="1"/>
  <c r="F84" i="1" s="1"/>
  <c r="H82" i="1"/>
  <c r="G82" i="1" s="1"/>
  <c r="F82" i="1" s="1"/>
  <c r="R199" i="1" l="1"/>
  <c r="P163" i="1"/>
  <c r="F163" i="1" s="1"/>
  <c r="Q155" i="1"/>
  <c r="P116" i="1"/>
  <c r="F116" i="1" s="1"/>
  <c r="Q100" i="1"/>
  <c r="P112" i="1"/>
  <c r="F112" i="1" s="1"/>
  <c r="J68" i="1"/>
  <c r="P54" i="1"/>
  <c r="F54" i="1" s="1"/>
  <c r="Q50" i="1"/>
  <c r="P50" i="1" s="1"/>
  <c r="P159" i="1"/>
  <c r="Q59" i="1"/>
  <c r="Q189" i="1"/>
  <c r="Q12" i="1"/>
  <c r="L73" i="1"/>
  <c r="H188" i="1"/>
  <c r="G188" i="1" s="1"/>
  <c r="Q11" i="1"/>
  <c r="Q198" i="1" s="1"/>
  <c r="H85" i="1"/>
  <c r="P120" i="1"/>
  <c r="Q121" i="1"/>
  <c r="Q55" i="1"/>
  <c r="P26" i="1"/>
  <c r="G109" i="1"/>
  <c r="P58" i="1"/>
  <c r="F58" i="1" s="1"/>
  <c r="F59" i="1" s="1"/>
  <c r="H157" i="1"/>
  <c r="G157" i="1" s="1"/>
  <c r="P186" i="1"/>
  <c r="Q68" i="1"/>
  <c r="G74" i="1"/>
  <c r="F74" i="1" s="1"/>
  <c r="F77" i="1" s="1"/>
  <c r="H77" i="1"/>
  <c r="P114" i="1"/>
  <c r="F114" i="1" s="1"/>
  <c r="Q117" i="1"/>
  <c r="Q164" i="1"/>
  <c r="Q113" i="1"/>
  <c r="H25" i="1"/>
  <c r="G25" i="1" s="1"/>
  <c r="H186" i="1"/>
  <c r="J160" i="1"/>
  <c r="R28" i="1"/>
  <c r="F106" i="1"/>
  <c r="F109" i="1" s="1"/>
  <c r="J28" i="1"/>
  <c r="J101" i="1"/>
  <c r="J189" i="1"/>
  <c r="H193" i="1"/>
  <c r="F190" i="1"/>
  <c r="F193" i="1" s="1"/>
  <c r="G193" i="1"/>
  <c r="J51" i="1"/>
  <c r="M156" i="1"/>
  <c r="F85" i="1"/>
  <c r="G85" i="1"/>
  <c r="H72" i="1"/>
  <c r="G72" i="1" s="1"/>
  <c r="F72" i="1" s="1"/>
  <c r="H71" i="1"/>
  <c r="G71" i="1" s="1"/>
  <c r="F71" i="1" s="1"/>
  <c r="K51" i="1"/>
  <c r="H89" i="1"/>
  <c r="K47" i="1"/>
  <c r="G86" i="1"/>
  <c r="G89" i="1" s="1"/>
  <c r="G78" i="1"/>
  <c r="H81" i="1"/>
  <c r="F161" i="1"/>
  <c r="T160" i="1"/>
  <c r="J47" i="1"/>
  <c r="R13" i="1"/>
  <c r="H98" i="1"/>
  <c r="G98" i="1" s="1"/>
  <c r="R51" i="1"/>
  <c r="R47" i="1"/>
  <c r="R101" i="1"/>
  <c r="G99" i="1"/>
  <c r="M101" i="1"/>
  <c r="L101" i="1"/>
  <c r="H70" i="1"/>
  <c r="J73" i="1"/>
  <c r="I73" i="1"/>
  <c r="O200" i="1"/>
  <c r="P36" i="1"/>
  <c r="F36" i="1"/>
  <c r="F52" i="1"/>
  <c r="J199" i="1" l="1"/>
  <c r="H199" i="1" s="1"/>
  <c r="F159" i="1"/>
  <c r="P113" i="1"/>
  <c r="H155" i="1"/>
  <c r="G155" i="1" s="1"/>
  <c r="R156" i="1"/>
  <c r="F113" i="1"/>
  <c r="P55" i="1"/>
  <c r="F55" i="1"/>
  <c r="P153" i="1"/>
  <c r="F188" i="1"/>
  <c r="P27" i="1"/>
  <c r="F27" i="1" s="1"/>
  <c r="F164" i="1"/>
  <c r="H189" i="1"/>
  <c r="P11" i="1"/>
  <c r="F86" i="1"/>
  <c r="F89" i="1" s="1"/>
  <c r="P100" i="1"/>
  <c r="F100" i="1" s="1"/>
  <c r="P68" i="1"/>
  <c r="P66" i="1"/>
  <c r="P189" i="1"/>
  <c r="F117" i="1"/>
  <c r="G77" i="1"/>
  <c r="P59" i="1"/>
  <c r="Q51" i="1"/>
  <c r="G186" i="1"/>
  <c r="G189" i="1" s="1"/>
  <c r="Q160" i="1"/>
  <c r="P157" i="1"/>
  <c r="T156" i="1"/>
  <c r="Q46" i="1"/>
  <c r="P46" i="1" s="1"/>
  <c r="F46" i="1" s="1"/>
  <c r="N200" i="1"/>
  <c r="F50" i="1"/>
  <c r="P12" i="1"/>
  <c r="Q28" i="1"/>
  <c r="P117" i="1"/>
  <c r="F120" i="1"/>
  <c r="F121" i="1" s="1"/>
  <c r="P121" i="1"/>
  <c r="G105" i="1"/>
  <c r="F105" i="1"/>
  <c r="P164" i="1"/>
  <c r="P10" i="1"/>
  <c r="J156" i="1"/>
  <c r="P98" i="1"/>
  <c r="F98" i="1" s="1"/>
  <c r="H44" i="1"/>
  <c r="G44" i="1" s="1"/>
  <c r="H28" i="1"/>
  <c r="H160" i="1"/>
  <c r="G160" i="1"/>
  <c r="H73" i="1"/>
  <c r="G70" i="1"/>
  <c r="G73" i="1" s="1"/>
  <c r="H68" i="1"/>
  <c r="G68" i="1" s="1"/>
  <c r="H51" i="1"/>
  <c r="L69" i="1"/>
  <c r="R69" i="1"/>
  <c r="H67" i="1"/>
  <c r="G67" i="1" s="1"/>
  <c r="H153" i="1"/>
  <c r="G153" i="1" s="1"/>
  <c r="G81" i="1"/>
  <c r="F78" i="1"/>
  <c r="F81" i="1" s="1"/>
  <c r="G101" i="1"/>
  <c r="I69" i="1"/>
  <c r="P51" i="1"/>
  <c r="G51" i="1"/>
  <c r="H101" i="1"/>
  <c r="F26" i="1"/>
  <c r="G28" i="1"/>
  <c r="M69" i="1"/>
  <c r="P44" i="1"/>
  <c r="H66" i="1"/>
  <c r="G66" i="1" s="1"/>
  <c r="J69" i="1"/>
  <c r="H10" i="1"/>
  <c r="J13" i="1"/>
  <c r="Q101" i="1"/>
  <c r="Q199" i="1" l="1"/>
  <c r="P199" i="1" s="1"/>
  <c r="Q156" i="1"/>
  <c r="P155" i="1"/>
  <c r="F155" i="1" s="1"/>
  <c r="P160" i="1"/>
  <c r="P28" i="1"/>
  <c r="F11" i="1"/>
  <c r="F186" i="1"/>
  <c r="F189" i="1" s="1"/>
  <c r="F157" i="1"/>
  <c r="F160" i="1" s="1"/>
  <c r="F66" i="1"/>
  <c r="P47" i="1"/>
  <c r="F68" i="1"/>
  <c r="F153" i="1"/>
  <c r="F25" i="1"/>
  <c r="F28" i="1" s="1"/>
  <c r="Q47" i="1"/>
  <c r="Q13" i="1"/>
  <c r="H47" i="1"/>
  <c r="P13" i="1"/>
  <c r="T200" i="1"/>
  <c r="F12" i="1"/>
  <c r="M200" i="1"/>
  <c r="F70" i="1"/>
  <c r="F73" i="1" s="1"/>
  <c r="R200" i="1"/>
  <c r="H198" i="1"/>
  <c r="G198" i="1" s="1"/>
  <c r="H156" i="1"/>
  <c r="F51" i="1"/>
  <c r="K200" i="1"/>
  <c r="L200" i="1"/>
  <c r="G199" i="1"/>
  <c r="H69" i="1"/>
  <c r="G69" i="1"/>
  <c r="P197" i="1"/>
  <c r="G10" i="1"/>
  <c r="H13" i="1"/>
  <c r="G156" i="1"/>
  <c r="F44" i="1"/>
  <c r="F47" i="1" s="1"/>
  <c r="G47" i="1"/>
  <c r="Q69" i="1"/>
  <c r="P101" i="1"/>
  <c r="F99" i="1"/>
  <c r="F101" i="1" s="1"/>
  <c r="I200" i="1"/>
  <c r="H197" i="1"/>
  <c r="J200" i="1"/>
  <c r="P156" i="1" l="1"/>
  <c r="F156" i="1"/>
  <c r="F199" i="1"/>
  <c r="G197" i="1"/>
  <c r="H200" i="1"/>
  <c r="F67" i="1"/>
  <c r="F69" i="1" s="1"/>
  <c r="P69" i="1"/>
  <c r="P198" i="1"/>
  <c r="Q200" i="1"/>
  <c r="F10" i="1"/>
  <c r="F13" i="1" s="1"/>
  <c r="G13" i="1"/>
  <c r="F198" i="1" l="1"/>
  <c r="P200" i="1"/>
  <c r="G200" i="1"/>
  <c r="F197" i="1"/>
  <c r="F200" i="1" l="1"/>
</calcChain>
</file>

<file path=xl/sharedStrings.xml><?xml version="1.0" encoding="utf-8"?>
<sst xmlns="http://schemas.openxmlformats.org/spreadsheetml/2006/main" count="253" uniqueCount="89">
  <si>
    <t>Drogi publiczne gminne</t>
  </si>
  <si>
    <t>Pozostała działalność</t>
  </si>
  <si>
    <t>TRANSPORT I ŁĄCZNOŚĆ</t>
  </si>
  <si>
    <t>ADMINISTRACJA PUBLICZNA</t>
  </si>
  <si>
    <t>GOSPODARKA  KOMUNALNA I OCHRONA ŚRODOWISKA</t>
  </si>
  <si>
    <t xml:space="preserve">Pozostała działalność </t>
  </si>
  <si>
    <t>TURYSTYKA</t>
  </si>
  <si>
    <t>w tym:</t>
  </si>
  <si>
    <t>Dział</t>
  </si>
  <si>
    <t>Rozdział</t>
  </si>
  <si>
    <t>Urzędy gmin (miast i miast na prawach powiatu)</t>
  </si>
  <si>
    <t>§</t>
  </si>
  <si>
    <t>Wynagrodzenia bezosobowe</t>
  </si>
  <si>
    <t>Zakup materiałów i wyposażenia</t>
  </si>
  <si>
    <t>Zakup usług pozostałych</t>
  </si>
  <si>
    <t>Dodatkowe wynagrodzenie roczne</t>
  </si>
  <si>
    <t>Nazwa działu, rozdziału i paragrafu</t>
  </si>
  <si>
    <t xml:space="preserve">WYDATKI </t>
  </si>
  <si>
    <t xml:space="preserve">Wydatki bieżące </t>
  </si>
  <si>
    <t>z tego:</t>
  </si>
  <si>
    <t>Plan</t>
  </si>
  <si>
    <t>w tym na:</t>
  </si>
  <si>
    <t xml:space="preserve">Wydatki majątkowe </t>
  </si>
  <si>
    <t>na wynagro- dzenia i składki od nich naliczane</t>
  </si>
  <si>
    <t>wydatki na programy z udziałem środków, o których mowa w art. 5 ust. 1 pkt 2 i 3 u.o.f.p.</t>
  </si>
  <si>
    <t xml:space="preserve"> wydatki związane z realizacją ich statutowych zadań</t>
  </si>
  <si>
    <t>dotacje na zadania bieżące</t>
  </si>
  <si>
    <t>obsługa długu</t>
  </si>
  <si>
    <t>na programy z udziałem środków, o których mowa w art. 5 ust. 1 pkt 2 i 3 u.o.f.p.</t>
  </si>
  <si>
    <t>Wydatki inwestycyjne jednostek budżetowych</t>
  </si>
  <si>
    <t>Ochrona powietrza atmosferycznego i klimatu</t>
  </si>
  <si>
    <t>OGÓŁEM</t>
  </si>
  <si>
    <t xml:space="preserve">przed zmianą </t>
  </si>
  <si>
    <t xml:space="preserve">zmniejszenia </t>
  </si>
  <si>
    <t>zwiększenia</t>
  </si>
  <si>
    <t>po zmianach</t>
  </si>
  <si>
    <t xml:space="preserve">Uzasadnienie zmian: </t>
  </si>
  <si>
    <t>Dotacje celowe z budżetu na finansowanie lub dofinansowanie kosztów realizacji inwestycji i zakupów inwestycyjnych innych jednostek sektora finansów publicznych</t>
  </si>
  <si>
    <t>świadczenia na rzecz osób fizycznych</t>
  </si>
  <si>
    <t>Rady Miejskiej w Nowym Dworze Mazowieckim</t>
  </si>
  <si>
    <t xml:space="preserve">wyszcze -gólnienie </t>
  </si>
  <si>
    <t>wydatki jednostek budżetowych</t>
  </si>
  <si>
    <t>inwestycje i zakupy inwestycyjne</t>
  </si>
  <si>
    <t>wypłaty z tytułu porę- czeń i gwa- rancji</t>
  </si>
  <si>
    <t>zakup i objęcie akcji i udzia-łów oraz wnie- sienie wkładów do spółek prawa handlo -wego</t>
  </si>
  <si>
    <t>wydatki o charak- terze dotacyj-nym na inwesty-cje  i zakupy inwesty-cyjne</t>
  </si>
  <si>
    <t>Działalność Państwowego Gospodarstwa Wodnego Wody Polskie</t>
  </si>
  <si>
    <t xml:space="preserve">zwiększenie planu wydatków realizowanych przez Urząd Miejski -Stanowisko ds. Zarządzania Kryzysowego, OC i Obronności;  </t>
  </si>
  <si>
    <t>1/ zmniejszenie środków będących w dyspozycji Urzędu Miejskiego -Wydział Finansowy;</t>
  </si>
  <si>
    <t xml:space="preserve">w § 4170 zwiększenie o kwotę 14.232,00 zł - środki z przeznaczeniem na wynagrodzenia bezosobowe (pełnienie funkcji Inspektora Ochrony danych Osobowych); źródło pokrycia wydatku: środki z przeniesienia z dz. 750 rozdz. 75023 z § 4040; </t>
  </si>
  <si>
    <t xml:space="preserve">w § 4210 zwiększenie o kwotę 500,00 zł - środki z przeznaczeniem na zakup materiałów archiwalnych; źródło pokrycia wydatku: środki z przeniesienia z dz. 750 rozdz. 75023 z § 4040; </t>
  </si>
  <si>
    <t xml:space="preserve">w § 4300 zwiększenie o kwotę 5.000,00 zł - środki z przeznaczeniem na usługi pozostałe (niszczenie dokumentacji archiwalnej, montaż moskitier w Archiwum Zakładowym); źródło pokrycia wydatku: środki z przeniesienia z dz. 750 rozdz. 75023 z § 4040; </t>
  </si>
  <si>
    <t>zmiany w planie wydatków realizowanych przez  Urząd Miejski - Wydział Projektów Infrastrukturalnych;</t>
  </si>
  <si>
    <t>1/ zmiany w planie wydatków realizowanych przez  Urząd Miejski - Wydział Projektów Infrastrukturalnych;</t>
  </si>
  <si>
    <t>1/  płatność ze środków zagranicznych UE:</t>
  </si>
  <si>
    <t>w § 6059 zwiększenie o kwotę 80.228,57 zł; źródło pokrycia wydatku: środki z przeniesienia z dz. 750 rozdz. 75095 z § 4039</t>
  </si>
  <si>
    <t>w § 6057 zwiększenie o kwotę 320.914,28 zł; źródło pokrycia wydatku: środki z przeniesienia z dz. 750 rozdz. 75095 z § 4037</t>
  </si>
  <si>
    <t>w § 6057 zwiększenie o kwotę 543.898,32 zł; źródło pokrycia wydatku: środki z przeniesienia z dz. 750 rozdz. 75095 z § 4037</t>
  </si>
  <si>
    <t>w § 6059 zwiększenie o kwotę 135.974,58 zł; źródło pokrycia wydatku: środki z przeniesienia z dz. 750 rozdz. 75095 z § 4039</t>
  </si>
  <si>
    <t>w § 4039 zmniejszenie o kwotę 238.866,16 zł;  przeniesienie środków : 1/ w ramach rozdz. 75095 do §  6059 -22.663,01 zł, 2/ do dz. 630 rozdz. 63095 § 6059 - 135.974,58 zł , 3/ do dz. 900 rozdz. 90005 § 6059 - 80.228,57 zł</t>
  </si>
  <si>
    <t xml:space="preserve">w § 6059 zwiększenie o kwotę 25.284,55 zł; źródło pokrycia wydatku: środki z przeniesienia: 1/ w ramach rozdz. 75095 z § 4039 - 22.663,01 zł 2/ z dz. 600 rozdz. 60016 § 6050 - 2.621,54 zł </t>
  </si>
  <si>
    <t xml:space="preserve">w § 6050 zwiększenie o kwotę 29.077,24 zł; źródło pokrycia wydatku: środki z przeniesienia z dz. 600 rozdz. 60016 § 6050 z zadania inwestycyjnego pn.  Utworzenie dwóch parkingów Park &amp; Ride; </t>
  </si>
  <si>
    <t>zwiększenie środków do dyspozycji Urzędu Miejskiego - Wydział Projektów Infrastrukturalnych, związanych z realizacją zadań na podstawie umów między jednostkami samorządu terytorialnego;</t>
  </si>
  <si>
    <t>w § 4300 zwiększenie o kwotę 89.052,52 zł - wprowadzenie środków na realizację zadania pn. Inwentaryzacja indywidualnych źródeł ciepła na terenie miasta Nowy Dwór Mazowiecki - pomoc finansowa w formie dotacji celowej ze środków Samorządu Województwa Mazowieckiego w Warszawie z przeznaczeniem na dofinansowanie w ramach programu pn. Mazowiecki Instrument Wsparcia Ochrony Powietrza MAZOWSZE 2020 (zgodnie z uchwałami Sejmiku Województwa Mazowieckiego: Nr 100/20 z dnia 07.07.2020 r.  oraz  Nr 172/20  i Nr 175/20 z dnia 15.XII.2020 r.);</t>
  </si>
  <si>
    <t>z dnia …………………... 2021r.</t>
  </si>
  <si>
    <t>Załącznik nr 2 do uchwały Nr XIX / ... / 2021</t>
  </si>
  <si>
    <r>
      <t xml:space="preserve">wprowadzenie środków finansowych na realizację Projektu pn. </t>
    </r>
    <r>
      <rPr>
        <b/>
        <i/>
        <sz val="9"/>
        <rFont val="Verdana"/>
        <family val="2"/>
        <charset val="238"/>
      </rPr>
      <t xml:space="preserve">"Wirtualny Warszawski Obszar Funkcjonalny (Virtual WOF)" </t>
    </r>
    <r>
      <rPr>
        <i/>
        <sz val="9"/>
        <rFont val="Verdana"/>
        <family val="2"/>
        <charset val="238"/>
      </rPr>
      <t xml:space="preserve">w ramach Regionalnego Programu Operacyjnego Województwa Mazowieckiego 2014-2020 finansowanego z Europejskiego Funduszu Rozwoju Regionalnego; </t>
    </r>
    <r>
      <rPr>
        <b/>
        <i/>
        <sz val="9"/>
        <rFont val="Verdana"/>
        <family val="2"/>
        <charset val="238"/>
      </rPr>
      <t>Projekt objęty WPF;</t>
    </r>
  </si>
  <si>
    <r>
      <t xml:space="preserve">zmiana klasyfikacji budżetowej oraz wysokości środków finansowych na realizację Projektu pn. </t>
    </r>
    <r>
      <rPr>
        <b/>
        <i/>
        <sz val="9"/>
        <rFont val="Verdana"/>
        <family val="2"/>
        <charset val="238"/>
      </rPr>
      <t>"Wirtualny Warszawski Obszar Funkcjonalny (Virtual WOF)"</t>
    </r>
    <r>
      <rPr>
        <i/>
        <sz val="9"/>
        <rFont val="Verdana"/>
        <family val="2"/>
        <charset val="238"/>
      </rPr>
      <t xml:space="preserve"> w ramach Regionalnego Programu Operacyjnego Województwa Mazowieckiego 2014-2020 finansowanego z Europejskiego Funduszu Rozwoju Regionalnego;</t>
    </r>
    <r>
      <rPr>
        <b/>
        <i/>
        <sz val="9"/>
        <rFont val="Verdana"/>
        <family val="2"/>
        <charset val="238"/>
      </rPr>
      <t xml:space="preserve"> Projekt objęty WPF;</t>
    </r>
  </si>
  <si>
    <r>
      <t xml:space="preserve">w § 6050 zwiększenie o kwotę 810,00 zł - środki z przeznaczeniem na zadania inwestycyjne pn. </t>
    </r>
    <r>
      <rPr>
        <b/>
        <i/>
        <sz val="9"/>
        <rFont val="Verdana"/>
        <family val="2"/>
        <charset val="238"/>
      </rPr>
      <t xml:space="preserve">Modernizacja dróg miejskich </t>
    </r>
    <r>
      <rPr>
        <i/>
        <sz val="9"/>
        <rFont val="Verdana"/>
        <family val="2"/>
        <charset val="238"/>
      </rPr>
      <t xml:space="preserve">(wykonanie dokumentacji progów zwalniających na ul. Bema i ul. Malewicza w Nowym Dworze Mazowieckim) - zgodnie z celem wskazanym przez darczyńcę ; </t>
    </r>
    <r>
      <rPr>
        <b/>
        <i/>
        <sz val="9"/>
        <rFont val="Verdana"/>
        <family val="2"/>
        <charset val="238"/>
      </rPr>
      <t>zadanie nieobjęte WPF</t>
    </r>
    <r>
      <rPr>
        <i/>
        <sz val="9"/>
        <rFont val="Verdana"/>
        <family val="2"/>
        <charset val="238"/>
      </rPr>
      <t>; źródło pokrycia wydatku: środki ze zwiększonych dochodów budżetowych - darowizna na rzecz Miasta</t>
    </r>
  </si>
  <si>
    <t>2/ wkład własny Miasta (wydatki kwalifikowalne):</t>
  </si>
  <si>
    <t xml:space="preserve">w § 4040 zmniejszenie o kwotę 46.093,54 zł - korekta wysokości środków zabezpieczonych na dodatkowe wynagrodzenie roczne; przeniesienie środków: 1/ w ramach rozdz. 75023 do §§  4170, 4210, 4300 -łącznie 19.732,00 zł, 2/ do dz. 900 rozdz. 90025 § 6220 - 26.361,54 zł </t>
  </si>
  <si>
    <t>w § 6057 zwiększenie o kwotę 101.138,21 zł; źródło pokrycia wydatku:  1/ zwiększenie o kwotę 10.486,18 zł (środki ze zwiększonych dochodów budżetowych - dotacja na realizację zadania), 2/ zwiększenia o kwotę 90.652,03 zł - środki z przeniesienia w ramach rozdz. 75095 z § 4037</t>
  </si>
  <si>
    <t>3/ środki własne Miasta (wydatki niekwalifikowalne):</t>
  </si>
  <si>
    <t>w § 6220 zwiększenie o kwotę 27.105,75 zł -środki przeznaczone na dotację celową dla Państwowego Gospodarstwa Wodnego Wody Polskie w Warszawie na dofinansowanie wykonania kompleksowej dokumentacji projektowej dla przedsięwzięcia inwestycyjnego pn. „Rozbudowa prawego wału przeciwpowodziowego rzeki Wisły na Odcinku Jabłonna - Nowy Dwór Mazowiecki”; źródło pokrycia wydatku: 1/ 744,21 zł - środki ze zwiększonych dochodów budżetowych  2/  26.361,54 zł - środki z przeniesienia z dz. 750 rozdz. 75023 § 4040 (FIN);</t>
  </si>
  <si>
    <t>2/ zmiany w planie wydatków realizowanych przez  Urząd Miejski - Wydział Gospodarki Komunalnej;</t>
  </si>
  <si>
    <t>Lokalny transport zbiorowy</t>
  </si>
  <si>
    <t>Koszty postępowania sądowego i prokuratorskiego</t>
  </si>
  <si>
    <t>w § 4210 zmniejszenie o kwotę 37.200,00zł - korekta wysokości środków zabezpieczonych na zakup materiałów; przeniesienie środków rozdz. 60004 § 4610;</t>
  </si>
  <si>
    <t>zmiany w planie wydatków realizowanych przez  Urząd Miejski - Wydział Gospodarki Komunalnej;</t>
  </si>
  <si>
    <t>w § 4610 zwiększenie o kwotę 37.200,00 zł  - środki z przeznaczeniem na koszty postępowania odwoławczego (wyrok: z 17.VIII.2020 r.(sygn. KIO 1352/20), z 16.X.2020 r.(sygn. KIO 2389/20)); źródło pokrycia wydatku: środki z przeniesienia z  rozdz. 60016 z § 4210;</t>
  </si>
  <si>
    <t>2/ zwiększenie środków do dyspozycji Urzędu Miejskiego -Pełnomocnik ds. Ochrony Informacji Niejawnych;</t>
  </si>
  <si>
    <r>
      <t>w § 6050 zmniejszenie o kwotę 31.698,78 zł ze środków własnych miasta (wydatki niekwalifikowalne) na realizację zadania inwestycyjnego w ramach Projektu RPOWM 2014-2020, pn. "</t>
    </r>
    <r>
      <rPr>
        <b/>
        <i/>
        <sz val="9"/>
        <rFont val="Verdana"/>
        <family val="2"/>
        <charset val="238"/>
      </rPr>
      <t>Utworzenie dwóch parkingów Park &amp; Ride"; Projekt objęty WPF</t>
    </r>
    <r>
      <rPr>
        <i/>
        <sz val="9"/>
        <rFont val="Verdana"/>
        <family val="2"/>
        <charset val="238"/>
      </rPr>
      <t>; przeniesienie środków do dz. 750 rozdz. 75095 do § 6050 -29.077,24 zł, do § 6059 -2.621,54 zł -realizacja Projektu pn. "Wirtualny Warszawski Obszar Funkcjonalny (Virtual WOF)"</t>
    </r>
  </si>
  <si>
    <t>w § 4037 zmniejszenie o kwotę 955.464,63 zł ; przeniesienie środków: 1/ w ramach rozdz. 75095 do §  6057 - 90.652,03 zł 2/ do dz. 630 rozdz. 63095 § 6057 - 543.898,32 zł, 3/ do dz. 900 rozdz. 90005 § 6057 - 320.914,28 zł</t>
  </si>
  <si>
    <t>OCHRONA ZDROWIA</t>
  </si>
  <si>
    <t>Przeciwdziałanie alkoholizmowi</t>
  </si>
  <si>
    <t xml:space="preserve">Dotacje celowe z budżetu jednostki samorządu terytorialnego, udzielone w trybie art. 221 ustawy, na finansowanie lub dofinansowanie zadań zleconych do realizacji organizacjom prowadzącym działalność pożytku publicznego </t>
  </si>
  <si>
    <t>w § 2360 zmniejszenie o kwotę 30.000,00 zł - ze środków zabezpieczonych na realizację zadań w zakresie działalności profilaktycznej w ramach współpracy z organizacjami pozarządowymi</t>
  </si>
  <si>
    <t>przeniesienie między paragrafami środków będących w dyspozycji Wieloosobowego Stanowiska ds. Społecznych;  środki finansowe przeznaczone na realizację zadań zgodnie z Programem Profilaktyki i Rozwiązywania Problemów Alkoholowych oraz Przeciwdziałania Narkomanii dla Miasta Nowy Dwór Mazowiecki na rok 2021:</t>
  </si>
  <si>
    <t xml:space="preserve">w § 4300 zwiększenie o kwotę 30.000,00 zł - uzupełnienie środków na zakup usług - realizacja programów edukacyjno - profilaktycznych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</si>
</sst>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8" x14ac:knownFonts="1">
    <font>
      <sz val="10"/>
      <name val="Arial CE"/>
      <charset val="238"/>
    </font>
    <font>
      <sz val="8"/>
      <name val="Arial CE"/>
      <charset val="238"/>
    </font>
    <font>
      <sz val="10"/>
      <name val="Arial CE"/>
      <family val="2"/>
      <charset val="238"/>
    </font>
    <font>
      <b/>
      <sz val="10"/>
      <name val="Arial CE"/>
      <family val="2"/>
      <charset val="238"/>
    </font>
    <font>
      <b/>
      <i/>
      <sz val="10"/>
      <color indexed="12"/>
      <name val="Arial CE"/>
      <family val="2"/>
      <charset val="238"/>
    </font>
    <font>
      <sz val="9"/>
      <name val="Arial"/>
      <family val="2"/>
    </font>
    <font>
      <b/>
      <sz val="9"/>
      <name val="Arial"/>
      <family val="2"/>
    </font>
    <font>
      <b/>
      <sz val="9"/>
      <name val="Arial CE"/>
      <charset val="238"/>
    </font>
    <font>
      <sz val="10"/>
      <color indexed="12"/>
      <name val="Arial CE"/>
      <family val="2"/>
      <charset val="238"/>
    </font>
    <font>
      <sz val="10"/>
      <color indexed="20"/>
      <name val="Arial CE"/>
      <family val="2"/>
      <charset val="238"/>
    </font>
    <font>
      <b/>
      <sz val="7"/>
      <name val="Arial CE"/>
      <family val="2"/>
      <charset val="238"/>
    </font>
    <font>
      <sz val="9"/>
      <name val="Verdana"/>
      <family val="2"/>
      <charset val="238"/>
    </font>
    <font>
      <b/>
      <sz val="9"/>
      <name val="Verdana"/>
      <family val="2"/>
      <charset val="238"/>
    </font>
    <font>
      <b/>
      <sz val="8"/>
      <name val="Verdana"/>
      <family val="2"/>
      <charset val="238"/>
    </font>
    <font>
      <sz val="8"/>
      <name val="Verdana"/>
      <family val="2"/>
      <charset val="238"/>
    </font>
    <font>
      <i/>
      <sz val="9"/>
      <name val="Verdana"/>
      <family val="2"/>
      <charset val="238"/>
    </font>
    <font>
      <b/>
      <sz val="8"/>
      <name val="Arial CE"/>
      <charset val="238"/>
    </font>
    <font>
      <b/>
      <sz val="11"/>
      <name val="Verdana"/>
      <family val="2"/>
      <charset val="238"/>
    </font>
    <font>
      <b/>
      <sz val="10"/>
      <name val="Verdana"/>
      <family val="2"/>
      <charset val="238"/>
    </font>
    <font>
      <sz val="11"/>
      <name val="Arial CE"/>
      <charset val="238"/>
    </font>
    <font>
      <sz val="10"/>
      <name val="Verdana"/>
      <family val="2"/>
      <charset val="238"/>
    </font>
    <font>
      <b/>
      <sz val="7"/>
      <name val="Verdana"/>
      <family val="2"/>
      <charset val="238"/>
    </font>
    <font>
      <b/>
      <sz val="7.5"/>
      <name val="Verdana"/>
      <family val="2"/>
      <charset val="238"/>
    </font>
    <font>
      <b/>
      <i/>
      <sz val="9"/>
      <name val="Verdana"/>
      <family val="2"/>
      <charset val="238"/>
    </font>
    <font>
      <sz val="9"/>
      <color indexed="12"/>
      <name val="Verdana"/>
      <family val="2"/>
      <charset val="238"/>
    </font>
    <font>
      <sz val="9"/>
      <color indexed="20"/>
      <name val="Verdana"/>
      <family val="2"/>
      <charset val="238"/>
    </font>
    <font>
      <sz val="9"/>
      <color rgb="FFFF0000"/>
      <name val="Verdana"/>
      <family val="2"/>
      <charset val="238"/>
    </font>
    <font>
      <b/>
      <sz val="9"/>
      <color rgb="FFFF0000"/>
      <name val="Verdan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4">
    <xf numFmtId="0" fontId="0" fillId="0" borderId="0" xfId="0"/>
    <xf numFmtId="0" fontId="2" fillId="0" borderId="0" xfId="0" applyFont="1"/>
    <xf numFmtId="0" fontId="3" fillId="0" borderId="0" xfId="0" applyFont="1"/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0" fillId="2" borderId="0" xfId="0" applyFill="1" applyBorder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0" fillId="2" borderId="0" xfId="0" applyFill="1"/>
    <xf numFmtId="0" fontId="2" fillId="0" borderId="0" xfId="0" applyFont="1" applyBorder="1"/>
    <xf numFmtId="0" fontId="7" fillId="0" borderId="0" xfId="0" applyFont="1" applyFill="1"/>
    <xf numFmtId="0" fontId="8" fillId="0" borderId="0" xfId="0" applyFont="1" applyBorder="1"/>
    <xf numFmtId="0" fontId="8" fillId="0" borderId="0" xfId="0" applyFont="1"/>
    <xf numFmtId="0" fontId="9" fillId="0" borderId="0" xfId="0" applyFont="1"/>
    <xf numFmtId="0" fontId="5" fillId="2" borderId="0" xfId="0" applyFont="1" applyFill="1" applyAlignment="1">
      <alignment horizontal="center" shrinkToFit="1"/>
    </xf>
    <xf numFmtId="0" fontId="10" fillId="0" borderId="0" xfId="0" applyFont="1" applyAlignment="1">
      <alignment vertical="center" shrinkToFit="1"/>
    </xf>
    <xf numFmtId="0" fontId="8" fillId="0" borderId="0" xfId="0" applyFont="1" applyAlignment="1">
      <alignment vertical="center"/>
    </xf>
    <xf numFmtId="0" fontId="3" fillId="0" borderId="0" xfId="0" applyFont="1" applyFill="1"/>
    <xf numFmtId="0" fontId="3" fillId="0" borderId="0" xfId="0" applyFont="1" applyBorder="1"/>
    <xf numFmtId="0" fontId="4" fillId="0" borderId="0" xfId="0" applyFont="1" applyBorder="1"/>
    <xf numFmtId="0" fontId="3" fillId="0" borderId="0" xfId="0" applyFont="1" applyFill="1" applyBorder="1"/>
    <xf numFmtId="0" fontId="2" fillId="0" borderId="0" xfId="0" applyFont="1" applyFill="1"/>
    <xf numFmtId="0" fontId="14" fillId="2" borderId="2" xfId="0" applyFont="1" applyFill="1" applyBorder="1" applyAlignment="1">
      <alignment horizontal="center" vertical="center" wrapText="1" shrinkToFit="1"/>
    </xf>
    <xf numFmtId="0" fontId="14" fillId="2" borderId="2" xfId="0" applyFont="1" applyFill="1" applyBorder="1" applyAlignment="1">
      <alignment horizontal="center" vertical="center" shrinkToFit="1"/>
    </xf>
    <xf numFmtId="0" fontId="14" fillId="2" borderId="1" xfId="0" applyFont="1" applyFill="1" applyBorder="1" applyAlignment="1">
      <alignment horizontal="center" vertical="center" wrapText="1" shrinkToFit="1"/>
    </xf>
    <xf numFmtId="0" fontId="14" fillId="2" borderId="3" xfId="0" applyFont="1" applyFill="1" applyBorder="1" applyAlignment="1">
      <alignment horizontal="center" vertical="center" wrapText="1" shrinkToFit="1"/>
    </xf>
    <xf numFmtId="0" fontId="14" fillId="2" borderId="4" xfId="0" applyFont="1" applyFill="1" applyBorder="1" applyAlignment="1">
      <alignment horizontal="center" vertical="center" wrapText="1" shrinkToFit="1"/>
    </xf>
    <xf numFmtId="0" fontId="12" fillId="3" borderId="5" xfId="0" applyFont="1" applyFill="1" applyBorder="1" applyAlignment="1">
      <alignment horizontal="center" vertical="center" shrinkToFit="1"/>
    </xf>
    <xf numFmtId="4" fontId="11" fillId="3" borderId="6" xfId="0" applyNumberFormat="1" applyFont="1" applyFill="1" applyBorder="1" applyAlignment="1">
      <alignment horizontal="right" vertical="center" shrinkToFit="1"/>
    </xf>
    <xf numFmtId="4" fontId="11" fillId="3" borderId="7" xfId="0" applyNumberFormat="1" applyFont="1" applyFill="1" applyBorder="1" applyAlignment="1">
      <alignment horizontal="right" vertical="center" shrinkToFit="1"/>
    </xf>
    <xf numFmtId="4" fontId="11" fillId="3" borderId="8" xfId="0" applyNumberFormat="1" applyFont="1" applyFill="1" applyBorder="1" applyAlignment="1">
      <alignment horizontal="right" vertical="center" shrinkToFit="1"/>
    </xf>
    <xf numFmtId="4" fontId="11" fillId="3" borderId="11" xfId="0" applyNumberFormat="1" applyFont="1" applyFill="1" applyBorder="1" applyAlignment="1">
      <alignment horizontal="right" vertical="center" shrinkToFit="1"/>
    </xf>
    <xf numFmtId="4" fontId="11" fillId="3" borderId="5" xfId="0" applyNumberFormat="1" applyFont="1" applyFill="1" applyBorder="1" applyAlignment="1">
      <alignment horizontal="right" vertical="center" shrinkToFit="1"/>
    </xf>
    <xf numFmtId="0" fontId="11" fillId="3" borderId="12" xfId="0" applyFont="1" applyFill="1" applyBorder="1" applyAlignment="1">
      <alignment horizontal="center" vertical="center" shrinkToFit="1"/>
    </xf>
    <xf numFmtId="4" fontId="12" fillId="3" borderId="13" xfId="0" applyNumberFormat="1" applyFont="1" applyFill="1" applyBorder="1" applyAlignment="1">
      <alignment horizontal="right" vertical="center" shrinkToFit="1"/>
    </xf>
    <xf numFmtId="4" fontId="12" fillId="3" borderId="14" xfId="0" applyNumberFormat="1" applyFont="1" applyFill="1" applyBorder="1" applyAlignment="1">
      <alignment horizontal="right" vertical="center" shrinkToFit="1"/>
    </xf>
    <xf numFmtId="4" fontId="12" fillId="3" borderId="15" xfId="0" applyNumberFormat="1" applyFont="1" applyFill="1" applyBorder="1" applyAlignment="1">
      <alignment horizontal="right" vertical="center" shrinkToFit="1"/>
    </xf>
    <xf numFmtId="4" fontId="11" fillId="0" borderId="16" xfId="0" applyNumberFormat="1" applyFont="1" applyFill="1" applyBorder="1" applyAlignment="1">
      <alignment horizontal="right" vertical="center" shrinkToFit="1"/>
    </xf>
    <xf numFmtId="4" fontId="11" fillId="0" borderId="7" xfId="0" applyNumberFormat="1" applyFont="1" applyFill="1" applyBorder="1" applyAlignment="1">
      <alignment horizontal="right" vertical="center" shrinkToFit="1"/>
    </xf>
    <xf numFmtId="4" fontId="11" fillId="0" borderId="8" xfId="0" applyNumberFormat="1" applyFont="1" applyFill="1" applyBorder="1" applyAlignment="1">
      <alignment horizontal="right" vertical="center" shrinkToFit="1"/>
    </xf>
    <xf numFmtId="0" fontId="12" fillId="2" borderId="5" xfId="0" applyFont="1" applyFill="1" applyBorder="1" applyAlignment="1">
      <alignment horizontal="center" vertical="center" shrinkToFit="1"/>
    </xf>
    <xf numFmtId="4" fontId="11" fillId="0" borderId="6" xfId="0" applyNumberFormat="1" applyFont="1" applyFill="1" applyBorder="1" applyAlignment="1">
      <alignment horizontal="right" vertical="center" shrinkToFit="1"/>
    </xf>
    <xf numFmtId="4" fontId="11" fillId="0" borderId="11" xfId="0" applyNumberFormat="1" applyFont="1" applyFill="1" applyBorder="1" applyAlignment="1">
      <alignment horizontal="right" vertical="center" shrinkToFit="1"/>
    </xf>
    <xf numFmtId="4" fontId="11" fillId="0" borderId="5" xfId="0" applyNumberFormat="1" applyFont="1" applyFill="1" applyBorder="1" applyAlignment="1">
      <alignment horizontal="right" vertical="center" shrinkToFit="1"/>
    </xf>
    <xf numFmtId="0" fontId="11" fillId="0" borderId="12" xfId="0" applyFont="1" applyFill="1" applyBorder="1" applyAlignment="1">
      <alignment horizontal="center" vertical="center" shrinkToFit="1"/>
    </xf>
    <xf numFmtId="4" fontId="12" fillId="0" borderId="13" xfId="0" applyNumberFormat="1" applyFont="1" applyFill="1" applyBorder="1" applyAlignment="1">
      <alignment horizontal="right" vertical="center" shrinkToFit="1"/>
    </xf>
    <xf numFmtId="4" fontId="12" fillId="0" borderId="14" xfId="0" applyNumberFormat="1" applyFont="1" applyFill="1" applyBorder="1" applyAlignment="1">
      <alignment horizontal="right" vertical="center" shrinkToFit="1"/>
    </xf>
    <xf numFmtId="4" fontId="12" fillId="0" borderId="15" xfId="0" applyNumberFormat="1" applyFont="1" applyFill="1" applyBorder="1" applyAlignment="1">
      <alignment horizontal="right" vertical="center" shrinkToFit="1"/>
    </xf>
    <xf numFmtId="0" fontId="11" fillId="2" borderId="5" xfId="0" applyFont="1" applyFill="1" applyBorder="1" applyAlignment="1">
      <alignment horizontal="center" vertical="center" shrinkToFit="1"/>
    </xf>
    <xf numFmtId="0" fontId="12" fillId="2" borderId="8" xfId="0" applyFont="1" applyFill="1" applyBorder="1" applyAlignment="1">
      <alignment horizontal="center" vertical="center" shrinkToFit="1"/>
    </xf>
    <xf numFmtId="0" fontId="11" fillId="2" borderId="8" xfId="0" applyFont="1" applyFill="1" applyBorder="1" applyAlignment="1">
      <alignment horizontal="center" vertical="center" shrinkToFit="1"/>
    </xf>
    <xf numFmtId="0" fontId="12" fillId="3" borderId="8" xfId="0" applyFont="1" applyFill="1" applyBorder="1" applyAlignment="1">
      <alignment horizontal="center" vertical="center" shrinkToFit="1"/>
    </xf>
    <xf numFmtId="4" fontId="12" fillId="3" borderId="8" xfId="0" applyNumberFormat="1" applyFont="1" applyFill="1" applyBorder="1" applyAlignment="1">
      <alignment horizontal="right" vertical="center" shrinkToFit="1"/>
    </xf>
    <xf numFmtId="4" fontId="12" fillId="3" borderId="9" xfId="0" applyNumberFormat="1" applyFont="1" applyFill="1" applyBorder="1" applyAlignment="1">
      <alignment horizontal="right" vertical="center" shrinkToFit="1"/>
    </xf>
    <xf numFmtId="4" fontId="12" fillId="3" borderId="5" xfId="0" applyNumberFormat="1" applyFont="1" applyFill="1" applyBorder="1" applyAlignment="1">
      <alignment horizontal="right" vertical="center" shrinkToFit="1"/>
    </xf>
    <xf numFmtId="4" fontId="12" fillId="3" borderId="10" xfId="0" applyNumberFormat="1" applyFont="1" applyFill="1" applyBorder="1" applyAlignment="1">
      <alignment horizontal="right" vertical="center" shrinkToFit="1"/>
    </xf>
    <xf numFmtId="4" fontId="12" fillId="0" borderId="8" xfId="0" applyNumberFormat="1" applyFont="1" applyFill="1" applyBorder="1" applyAlignment="1">
      <alignment horizontal="right" vertical="center" shrinkToFit="1"/>
    </xf>
    <xf numFmtId="4" fontId="12" fillId="0" borderId="9" xfId="0" applyNumberFormat="1" applyFont="1" applyFill="1" applyBorder="1" applyAlignment="1">
      <alignment horizontal="right" vertical="center" shrinkToFit="1"/>
    </xf>
    <xf numFmtId="4" fontId="11" fillId="0" borderId="10" xfId="0" applyNumberFormat="1" applyFont="1" applyFill="1" applyBorder="1" applyAlignment="1">
      <alignment horizontal="right" vertical="center" shrinkToFit="1"/>
    </xf>
    <xf numFmtId="4" fontId="12" fillId="0" borderId="11" xfId="0" applyNumberFormat="1" applyFont="1" applyFill="1" applyBorder="1" applyAlignment="1">
      <alignment horizontal="right" vertical="center" shrinkToFit="1"/>
    </xf>
    <xf numFmtId="4" fontId="12" fillId="3" borderId="7" xfId="0" applyNumberFormat="1" applyFont="1" applyFill="1" applyBorder="1" applyAlignment="1">
      <alignment horizontal="right" vertical="center" shrinkToFit="1"/>
    </xf>
    <xf numFmtId="4" fontId="12" fillId="0" borderId="12" xfId="0" applyNumberFormat="1" applyFont="1" applyFill="1" applyBorder="1" applyAlignment="1">
      <alignment horizontal="right" vertical="center" shrinkToFit="1"/>
    </xf>
    <xf numFmtId="4" fontId="11" fillId="3" borderId="16" xfId="0" applyNumberFormat="1" applyFont="1" applyFill="1" applyBorder="1" applyAlignment="1">
      <alignment horizontal="right" vertical="center" shrinkToFit="1"/>
    </xf>
    <xf numFmtId="4" fontId="11" fillId="3" borderId="11" xfId="0" applyNumberFormat="1" applyFont="1" applyFill="1" applyBorder="1" applyAlignment="1">
      <alignment vertical="center" shrinkToFit="1"/>
    </xf>
    <xf numFmtId="0" fontId="16" fillId="0" borderId="0" xfId="0" applyFont="1" applyFill="1"/>
    <xf numFmtId="0" fontId="13" fillId="2" borderId="0" xfId="0" applyFont="1" applyFill="1" applyBorder="1" applyAlignment="1">
      <alignment horizontal="center" vertical="center" shrinkToFit="1"/>
    </xf>
    <xf numFmtId="0" fontId="13" fillId="2" borderId="0" xfId="0" applyFont="1" applyFill="1" applyBorder="1" applyAlignment="1">
      <alignment vertical="center" shrinkToFit="1"/>
    </xf>
    <xf numFmtId="0" fontId="11" fillId="3" borderId="5" xfId="0" applyFont="1" applyFill="1" applyBorder="1" applyAlignment="1">
      <alignment horizontal="center" vertical="center" shrinkToFit="1"/>
    </xf>
    <xf numFmtId="0" fontId="11" fillId="0" borderId="5" xfId="0" applyFont="1" applyFill="1" applyBorder="1" applyAlignment="1">
      <alignment horizontal="center" vertical="center" shrinkToFit="1"/>
    </xf>
    <xf numFmtId="0" fontId="14" fillId="2" borderId="4" xfId="0" applyFont="1" applyFill="1" applyBorder="1" applyAlignment="1">
      <alignment horizontal="center" vertical="center" shrinkToFit="1"/>
    </xf>
    <xf numFmtId="0" fontId="13" fillId="3" borderId="6" xfId="0" applyFont="1" applyFill="1" applyBorder="1" applyAlignment="1">
      <alignment horizontal="left" vertical="center" shrinkToFit="1"/>
    </xf>
    <xf numFmtId="0" fontId="13" fillId="3" borderId="13" xfId="0" applyFont="1" applyFill="1" applyBorder="1" applyAlignment="1">
      <alignment horizontal="left" vertical="center" shrinkToFit="1"/>
    </xf>
    <xf numFmtId="0" fontId="13" fillId="0" borderId="6" xfId="0" applyFont="1" applyFill="1" applyBorder="1" applyAlignment="1">
      <alignment horizontal="left" vertical="center" shrinkToFit="1"/>
    </xf>
    <xf numFmtId="0" fontId="13" fillId="0" borderId="13" xfId="0" applyFont="1" applyFill="1" applyBorder="1" applyAlignment="1">
      <alignment horizontal="left" vertical="center" shrinkToFit="1"/>
    </xf>
    <xf numFmtId="0" fontId="13" fillId="3" borderId="16" xfId="0" applyFont="1" applyFill="1" applyBorder="1" applyAlignment="1">
      <alignment horizontal="left" vertical="center" shrinkToFit="1"/>
    </xf>
    <xf numFmtId="0" fontId="6" fillId="0" borderId="0" xfId="0" applyFont="1" applyBorder="1" applyAlignment="1">
      <alignment horizontal="justify" shrinkToFit="1"/>
    </xf>
    <xf numFmtId="0" fontId="14" fillId="2" borderId="1" xfId="0" applyFont="1" applyFill="1" applyBorder="1" applyAlignment="1">
      <alignment horizontal="center" vertical="center" shrinkToFit="1"/>
    </xf>
    <xf numFmtId="4" fontId="12" fillId="3" borderId="12" xfId="0" applyNumberFormat="1" applyFont="1" applyFill="1" applyBorder="1" applyAlignment="1">
      <alignment horizontal="right" vertical="center" shrinkToFit="1"/>
    </xf>
    <xf numFmtId="4" fontId="12" fillId="0" borderId="10" xfId="0" applyNumberFormat="1" applyFont="1" applyFill="1" applyBorder="1" applyAlignment="1">
      <alignment horizontal="right" vertical="center" shrinkToFit="1"/>
    </xf>
    <xf numFmtId="0" fontId="12" fillId="3" borderId="8" xfId="0" applyFont="1" applyFill="1" applyBorder="1" applyAlignment="1">
      <alignment horizontal="left" vertical="center" wrapText="1"/>
    </xf>
    <xf numFmtId="0" fontId="12" fillId="3" borderId="5" xfId="0" applyFont="1" applyFill="1" applyBorder="1" applyAlignment="1">
      <alignment horizontal="left" vertical="center" wrapText="1"/>
    </xf>
    <xf numFmtId="0" fontId="12" fillId="3" borderId="12" xfId="0" applyFont="1" applyFill="1" applyBorder="1" applyAlignment="1">
      <alignment horizontal="left" vertical="center" wrapText="1"/>
    </xf>
    <xf numFmtId="0" fontId="13" fillId="2" borderId="0" xfId="0" applyFont="1" applyFill="1" applyBorder="1" applyAlignment="1">
      <alignment horizontal="left" vertical="top" wrapText="1"/>
    </xf>
    <xf numFmtId="0" fontId="5" fillId="2" borderId="0" xfId="0" applyFont="1" applyFill="1" applyBorder="1" applyAlignment="1">
      <alignment horizontal="left" vertical="top" wrapText="1"/>
    </xf>
    <xf numFmtId="0" fontId="15" fillId="2" borderId="5" xfId="0" applyFont="1" applyFill="1" applyBorder="1" applyAlignment="1">
      <alignment horizontal="center" vertical="center" shrinkToFit="1"/>
    </xf>
    <xf numFmtId="4" fontId="12" fillId="3" borderId="17" xfId="0" applyNumberFormat="1" applyFont="1" applyFill="1" applyBorder="1" applyAlignment="1">
      <alignment horizontal="right" vertical="center" shrinkToFit="1"/>
    </xf>
    <xf numFmtId="0" fontId="11" fillId="4" borderId="5" xfId="0" applyFont="1" applyFill="1" applyBorder="1" applyAlignment="1">
      <alignment horizontal="center" vertical="center" shrinkToFit="1"/>
    </xf>
    <xf numFmtId="0" fontId="11" fillId="4" borderId="12" xfId="0" applyFont="1" applyFill="1" applyBorder="1" applyAlignment="1">
      <alignment horizontal="center" vertical="center" shrinkToFit="1"/>
    </xf>
    <xf numFmtId="0" fontId="13" fillId="0" borderId="0" xfId="0" applyFont="1" applyFill="1" applyBorder="1" applyAlignment="1">
      <alignment horizontal="left" vertical="center" shrinkToFit="1"/>
    </xf>
    <xf numFmtId="0" fontId="0" fillId="0" borderId="0" xfId="0" applyFont="1"/>
    <xf numFmtId="0" fontId="14" fillId="2" borderId="0" xfId="0" applyFont="1" applyFill="1" applyBorder="1"/>
    <xf numFmtId="0" fontId="13" fillId="2" borderId="0" xfId="0" applyFont="1" applyFill="1" applyBorder="1" applyAlignment="1">
      <alignment horizontal="center" vertical="center" wrapText="1"/>
    </xf>
    <xf numFmtId="4" fontId="6" fillId="0" borderId="0" xfId="0" applyNumberFormat="1" applyFont="1" applyAlignment="1">
      <alignment horizontal="right"/>
    </xf>
    <xf numFmtId="0" fontId="14" fillId="2" borderId="0" xfId="0" applyFont="1" applyFill="1" applyBorder="1" applyAlignment="1">
      <alignment horizontal="center" vertical="center" shrinkToFit="1"/>
    </xf>
    <xf numFmtId="0" fontId="11" fillId="3" borderId="8" xfId="0" applyFont="1" applyFill="1" applyBorder="1" applyAlignment="1">
      <alignment horizontal="center" vertical="center" shrinkToFit="1"/>
    </xf>
    <xf numFmtId="4" fontId="5" fillId="2" borderId="0" xfId="0" applyNumberFormat="1" applyFont="1" applyFill="1" applyAlignment="1">
      <alignment horizontal="center" shrinkToFit="1"/>
    </xf>
    <xf numFmtId="4" fontId="6" fillId="0" borderId="0" xfId="0" applyNumberFormat="1" applyFont="1" applyBorder="1" applyAlignment="1">
      <alignment horizontal="justify" shrinkToFit="1"/>
    </xf>
    <xf numFmtId="4" fontId="10" fillId="0" borderId="0" xfId="0" applyNumberFormat="1" applyFont="1" applyAlignment="1">
      <alignment vertical="center" shrinkToFit="1"/>
    </xf>
    <xf numFmtId="4" fontId="5" fillId="2" borderId="0" xfId="0" applyNumberFormat="1" applyFont="1" applyFill="1" applyBorder="1" applyAlignment="1">
      <alignment horizontal="left" vertical="top" shrinkToFit="1"/>
    </xf>
    <xf numFmtId="4" fontId="6" fillId="0" borderId="0" xfId="0" applyNumberFormat="1" applyFont="1" applyAlignment="1">
      <alignment horizontal="right" shrinkToFit="1"/>
    </xf>
    <xf numFmtId="4" fontId="0" fillId="0" borderId="0" xfId="0" applyNumberFormat="1" applyFont="1" applyAlignment="1">
      <alignment shrinkToFit="1"/>
    </xf>
    <xf numFmtId="4" fontId="0" fillId="0" borderId="0" xfId="0" applyNumberFormat="1" applyAlignment="1">
      <alignment shrinkToFit="1"/>
    </xf>
    <xf numFmtId="0" fontId="19" fillId="0" borderId="0" xfId="0" applyFont="1"/>
    <xf numFmtId="4" fontId="12" fillId="0" borderId="5" xfId="0" applyNumberFormat="1" applyFont="1" applyFill="1" applyBorder="1" applyAlignment="1">
      <alignment horizontal="right" vertical="center" shrinkToFit="1"/>
    </xf>
    <xf numFmtId="0" fontId="14" fillId="2" borderId="0" xfId="0" applyFont="1" applyFill="1" applyBorder="1" applyAlignment="1">
      <alignment vertical="center"/>
    </xf>
    <xf numFmtId="0" fontId="14" fillId="0" borderId="1" xfId="0" applyFont="1" applyFill="1" applyBorder="1" applyAlignment="1">
      <alignment horizontal="center" vertical="center" wrapText="1" shrinkToFit="1"/>
    </xf>
    <xf numFmtId="4" fontId="12" fillId="3" borderId="8" xfId="0" applyNumberFormat="1" applyFont="1" applyFill="1" applyBorder="1" applyAlignment="1">
      <alignment vertical="center" shrinkToFit="1"/>
    </xf>
    <xf numFmtId="4" fontId="11" fillId="3" borderId="5" xfId="0" applyNumberFormat="1" applyFont="1" applyFill="1" applyBorder="1" applyAlignment="1">
      <alignment vertical="center" shrinkToFit="1"/>
    </xf>
    <xf numFmtId="4" fontId="12" fillId="3" borderId="16" xfId="0" applyNumberFormat="1" applyFont="1" applyFill="1" applyBorder="1" applyAlignment="1">
      <alignment horizontal="right" vertical="center" shrinkToFit="1"/>
    </xf>
    <xf numFmtId="4" fontId="18" fillId="3" borderId="7" xfId="0" applyNumberFormat="1" applyFont="1" applyFill="1" applyBorder="1" applyAlignment="1">
      <alignment vertical="center" shrinkToFit="1"/>
    </xf>
    <xf numFmtId="4" fontId="0" fillId="0" borderId="0" xfId="0" applyNumberFormat="1" applyFont="1"/>
    <xf numFmtId="3" fontId="20" fillId="2" borderId="0" xfId="0" applyNumberFormat="1" applyFont="1" applyFill="1" applyBorder="1" applyAlignment="1">
      <alignment horizontal="right"/>
    </xf>
    <xf numFmtId="3" fontId="20" fillId="2" borderId="0" xfId="0" applyNumberFormat="1" applyFont="1" applyFill="1" applyBorder="1" applyAlignment="1">
      <alignment horizontal="right" vertical="center"/>
    </xf>
    <xf numFmtId="0" fontId="20" fillId="2" borderId="0" xfId="0" applyFont="1" applyFill="1" applyAlignment="1">
      <alignment horizontal="right"/>
    </xf>
    <xf numFmtId="3" fontId="14" fillId="2" borderId="0" xfId="0" applyNumberFormat="1" applyFont="1" applyFill="1" applyBorder="1"/>
    <xf numFmtId="3" fontId="14" fillId="2" borderId="0" xfId="0" applyNumberFormat="1" applyFont="1" applyFill="1" applyBorder="1" applyAlignment="1">
      <alignment horizontal="right"/>
    </xf>
    <xf numFmtId="0" fontId="14" fillId="2" borderId="0" xfId="0" applyFont="1" applyFill="1" applyBorder="1" applyAlignment="1">
      <alignment horizontal="right"/>
    </xf>
    <xf numFmtId="0" fontId="14" fillId="2" borderId="0" xfId="0" applyFont="1" applyFill="1" applyBorder="1" applyAlignment="1">
      <alignment vertical="center" shrinkToFit="1"/>
    </xf>
    <xf numFmtId="3" fontId="13" fillId="2" borderId="0" xfId="0" applyNumberFormat="1" applyFont="1" applyFill="1" applyBorder="1" applyAlignment="1">
      <alignment horizontal="center" vertical="center" wrapText="1"/>
    </xf>
    <xf numFmtId="3" fontId="14" fillId="2" borderId="0" xfId="0" applyNumberFormat="1" applyFont="1" applyFill="1" applyBorder="1" applyAlignment="1">
      <alignment horizontal="right" vertical="center" wrapText="1"/>
    </xf>
    <xf numFmtId="0" fontId="14" fillId="2" borderId="0" xfId="0" applyFont="1" applyFill="1" applyBorder="1" applyAlignment="1">
      <alignment horizontal="right" vertical="center"/>
    </xf>
    <xf numFmtId="0" fontId="20" fillId="2" borderId="0" xfId="0" applyFont="1" applyFill="1" applyAlignment="1">
      <alignment horizontal="right" vertical="center"/>
    </xf>
    <xf numFmtId="0" fontId="14" fillId="0" borderId="1" xfId="0" applyFont="1" applyFill="1" applyBorder="1" applyAlignment="1">
      <alignment horizontal="center" vertical="center" wrapText="1"/>
    </xf>
    <xf numFmtId="4" fontId="11" fillId="3" borderId="10" xfId="0" applyNumberFormat="1" applyFont="1" applyFill="1" applyBorder="1" applyAlignment="1">
      <alignment horizontal="right" vertical="center" shrinkToFit="1"/>
    </xf>
    <xf numFmtId="4" fontId="12" fillId="3" borderId="16" xfId="0" applyNumberFormat="1" applyFont="1" applyFill="1" applyBorder="1" applyAlignment="1">
      <alignment vertical="center" shrinkToFit="1"/>
    </xf>
    <xf numFmtId="4" fontId="6" fillId="0" borderId="0" xfId="0" applyNumberFormat="1" applyFont="1" applyBorder="1" applyAlignment="1">
      <alignment horizontal="right" shrinkToFit="1"/>
    </xf>
    <xf numFmtId="4" fontId="0" fillId="0" borderId="0" xfId="0" applyNumberFormat="1" applyFont="1" applyFill="1" applyAlignment="1">
      <alignment shrinkToFit="1"/>
    </xf>
    <xf numFmtId="4" fontId="2" fillId="0" borderId="0" xfId="0" applyNumberFormat="1" applyFont="1" applyAlignment="1">
      <alignment vertical="center" shrinkToFit="1"/>
    </xf>
    <xf numFmtId="4" fontId="6" fillId="0" borderId="0" xfId="0" applyNumberFormat="1" applyFont="1" applyBorder="1" applyAlignment="1">
      <alignment horizontal="right"/>
    </xf>
    <xf numFmtId="0" fontId="0" fillId="0" borderId="0" xfId="0" applyFont="1" applyFill="1"/>
    <xf numFmtId="0" fontId="2" fillId="0" borderId="0" xfId="0" applyFont="1" applyAlignment="1">
      <alignment vertical="center" shrinkToFit="1"/>
    </xf>
    <xf numFmtId="0" fontId="0" fillId="0" borderId="0" xfId="0" applyFill="1"/>
    <xf numFmtId="0" fontId="12" fillId="0" borderId="6" xfId="0" applyFont="1" applyFill="1" applyBorder="1" applyAlignment="1">
      <alignment horizontal="left" vertical="center" shrinkToFit="1"/>
    </xf>
    <xf numFmtId="4" fontId="24" fillId="0" borderId="5" xfId="0" applyNumberFormat="1" applyFont="1" applyFill="1" applyBorder="1" applyAlignment="1">
      <alignment horizontal="right" vertical="center" shrinkToFit="1"/>
    </xf>
    <xf numFmtId="0" fontId="12" fillId="0" borderId="13" xfId="0" applyFont="1" applyFill="1" applyBorder="1" applyAlignment="1">
      <alignment horizontal="left" vertical="center" shrinkToFit="1"/>
    </xf>
    <xf numFmtId="4" fontId="24" fillId="0" borderId="10" xfId="0" applyNumberFormat="1" applyFont="1" applyFill="1" applyBorder="1" applyAlignment="1">
      <alignment horizontal="right" vertical="center" shrinkToFit="1"/>
    </xf>
    <xf numFmtId="4" fontId="25" fillId="0" borderId="5" xfId="0" applyNumberFormat="1" applyFont="1" applyFill="1" applyBorder="1" applyAlignment="1">
      <alignment horizontal="right" vertical="center" shrinkToFit="1"/>
    </xf>
    <xf numFmtId="0" fontId="13" fillId="0" borderId="8" xfId="0" applyFont="1" applyFill="1" applyBorder="1" applyAlignment="1">
      <alignment horizontal="left" vertical="center" shrinkToFit="1"/>
    </xf>
    <xf numFmtId="0" fontId="26" fillId="2" borderId="5" xfId="0" applyFont="1" applyFill="1" applyBorder="1" applyAlignment="1">
      <alignment horizontal="center" vertical="center" shrinkToFit="1"/>
    </xf>
    <xf numFmtId="0" fontId="27" fillId="2" borderId="5" xfId="0" applyFont="1" applyFill="1" applyBorder="1" applyAlignment="1">
      <alignment horizontal="center" vertical="center" shrinkToFit="1"/>
    </xf>
    <xf numFmtId="0" fontId="26" fillId="0" borderId="5" xfId="0" applyFont="1" applyFill="1" applyBorder="1" applyAlignment="1">
      <alignment horizontal="center" vertical="center" shrinkToFit="1"/>
    </xf>
    <xf numFmtId="0" fontId="15" fillId="0" borderId="6" xfId="0" applyFont="1" applyFill="1" applyBorder="1" applyAlignment="1">
      <alignment horizontal="left" vertical="center" wrapText="1" shrinkToFit="1"/>
    </xf>
    <xf numFmtId="0" fontId="15" fillId="0" borderId="0" xfId="0" applyFont="1" applyFill="1" applyBorder="1" applyAlignment="1">
      <alignment horizontal="left" vertical="center" wrapText="1" shrinkToFit="1"/>
    </xf>
    <xf numFmtId="0" fontId="15" fillId="0" borderId="19" xfId="0" applyFont="1" applyFill="1" applyBorder="1" applyAlignment="1">
      <alignment horizontal="left" vertical="center" wrapText="1" shrinkToFit="1"/>
    </xf>
    <xf numFmtId="0" fontId="12" fillId="4" borderId="8" xfId="0" applyFont="1" applyFill="1" applyBorder="1" applyAlignment="1">
      <alignment horizontal="left" vertical="top" wrapText="1"/>
    </xf>
    <xf numFmtId="0" fontId="12" fillId="4" borderId="5" xfId="0" applyFont="1" applyFill="1" applyBorder="1" applyAlignment="1">
      <alignment horizontal="left" vertical="top" wrapText="1"/>
    </xf>
    <xf numFmtId="0" fontId="12" fillId="4" borderId="12" xfId="0" applyFont="1" applyFill="1" applyBorder="1" applyAlignment="1">
      <alignment horizontal="left" vertical="top" wrapText="1"/>
    </xf>
    <xf numFmtId="0" fontId="11" fillId="4" borderId="8" xfId="0" applyFont="1" applyFill="1" applyBorder="1" applyAlignment="1">
      <alignment horizontal="left" vertical="top" wrapText="1"/>
    </xf>
    <xf numFmtId="0" fontId="11" fillId="4" borderId="5" xfId="0" applyFont="1" applyFill="1" applyBorder="1" applyAlignment="1">
      <alignment horizontal="left" vertical="top" wrapText="1"/>
    </xf>
    <xf numFmtId="0" fontId="11" fillId="4" borderId="12" xfId="0" applyFont="1" applyFill="1" applyBorder="1" applyAlignment="1">
      <alignment horizontal="left" vertical="top" wrapText="1"/>
    </xf>
    <xf numFmtId="0" fontId="15" fillId="0" borderId="16" xfId="0" applyFont="1" applyFill="1" applyBorder="1" applyAlignment="1">
      <alignment horizontal="left" vertical="center" wrapText="1" shrinkToFit="1"/>
    </xf>
    <xf numFmtId="0" fontId="15" fillId="0" borderId="27" xfId="0" applyFont="1" applyFill="1" applyBorder="1" applyAlignment="1">
      <alignment horizontal="left" vertical="center" wrapText="1" shrinkToFit="1"/>
    </xf>
    <xf numFmtId="0" fontId="15" fillId="0" borderId="18" xfId="0" applyFont="1" applyFill="1" applyBorder="1" applyAlignment="1">
      <alignment horizontal="left" vertical="center" wrapText="1" shrinkToFit="1"/>
    </xf>
    <xf numFmtId="0" fontId="14" fillId="2" borderId="0" xfId="0" applyFont="1" applyFill="1" applyBorder="1" applyAlignment="1">
      <alignment horizontal="justify" vertical="center"/>
    </xf>
    <xf numFmtId="0" fontId="13" fillId="5" borderId="23" xfId="0" applyFont="1" applyFill="1" applyBorder="1" applyAlignment="1">
      <alignment horizontal="center" vertical="center" wrapText="1"/>
    </xf>
    <xf numFmtId="0" fontId="13" fillId="5" borderId="11" xfId="0" applyFont="1" applyFill="1" applyBorder="1" applyAlignment="1">
      <alignment horizontal="center" vertical="center" wrapText="1"/>
    </xf>
    <xf numFmtId="0" fontId="13" fillId="5" borderId="17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textRotation="45" shrinkToFit="1"/>
    </xf>
    <xf numFmtId="0" fontId="17" fillId="2" borderId="0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shrinkToFit="1"/>
    </xf>
    <xf numFmtId="0" fontId="13" fillId="0" borderId="28" xfId="0" applyFont="1" applyFill="1" applyBorder="1" applyAlignment="1">
      <alignment horizontal="center" vertical="center"/>
    </xf>
    <xf numFmtId="0" fontId="13" fillId="0" borderId="27" xfId="0" applyFont="1" applyFill="1" applyBorder="1" applyAlignment="1">
      <alignment horizontal="center" vertical="center"/>
    </xf>
    <xf numFmtId="0" fontId="13" fillId="0" borderId="18" xfId="0" applyFont="1" applyFill="1" applyBorder="1" applyAlignment="1">
      <alignment horizontal="center" vertical="center"/>
    </xf>
    <xf numFmtId="0" fontId="13" fillId="0" borderId="24" xfId="0" applyFont="1" applyFill="1" applyBorder="1" applyAlignment="1">
      <alignment horizontal="center" vertical="center" wrapText="1"/>
    </xf>
    <xf numFmtId="0" fontId="13" fillId="0" borderId="25" xfId="0" applyFont="1" applyFill="1" applyBorder="1" applyAlignment="1">
      <alignment horizontal="center" vertical="center" wrapText="1"/>
    </xf>
    <xf numFmtId="0" fontId="13" fillId="0" borderId="29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12" xfId="0" applyFont="1" applyFill="1" applyBorder="1" applyAlignment="1">
      <alignment horizontal="center" vertical="center" wrapText="1"/>
    </xf>
    <xf numFmtId="0" fontId="13" fillId="0" borderId="26" xfId="0" applyFont="1" applyFill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center" vertical="center" wrapText="1"/>
    </xf>
    <xf numFmtId="0" fontId="13" fillId="2" borderId="15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21" xfId="0" applyFont="1" applyFill="1" applyBorder="1" applyAlignment="1">
      <alignment horizontal="center" vertical="center" wrapText="1"/>
    </xf>
    <xf numFmtId="0" fontId="22" fillId="0" borderId="8" xfId="0" applyFont="1" applyFill="1" applyBorder="1" applyAlignment="1">
      <alignment horizontal="center" vertical="center" wrapText="1" shrinkToFit="1"/>
    </xf>
    <xf numFmtId="0" fontId="22" fillId="0" borderId="12" xfId="0" applyFont="1" applyFill="1" applyBorder="1" applyAlignment="1">
      <alignment horizontal="center" vertical="center" wrapText="1" shrinkToFit="1"/>
    </xf>
    <xf numFmtId="0" fontId="13" fillId="0" borderId="16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13" xfId="0" applyFont="1" applyFill="1" applyBorder="1" applyAlignment="1">
      <alignment horizontal="center" vertical="center" wrapText="1"/>
    </xf>
    <xf numFmtId="0" fontId="21" fillId="0" borderId="8" xfId="0" applyFont="1" applyFill="1" applyBorder="1" applyAlignment="1">
      <alignment horizontal="center" vertical="center" wrapText="1"/>
    </xf>
    <xf numFmtId="0" fontId="21" fillId="0" borderId="12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justify" vertical="center" shrinkToFit="1"/>
    </xf>
    <xf numFmtId="0" fontId="13" fillId="2" borderId="5" xfId="0" applyFont="1" applyFill="1" applyBorder="1" applyAlignment="1">
      <alignment horizontal="justify" vertical="center" shrinkToFit="1"/>
    </xf>
    <xf numFmtId="0" fontId="13" fillId="2" borderId="12" xfId="0" applyFont="1" applyFill="1" applyBorder="1" applyAlignment="1">
      <alignment horizontal="justify" vertical="center" shrinkToFit="1"/>
    </xf>
    <xf numFmtId="0" fontId="12" fillId="3" borderId="8" xfId="0" applyFont="1" applyFill="1" applyBorder="1" applyAlignment="1">
      <alignment horizontal="center" vertical="top" wrapText="1"/>
    </xf>
    <xf numFmtId="0" fontId="12" fillId="3" borderId="5" xfId="0" applyFont="1" applyFill="1" applyBorder="1" applyAlignment="1">
      <alignment horizontal="center" vertical="top" wrapText="1"/>
    </xf>
    <xf numFmtId="0" fontId="12" fillId="3" borderId="12" xfId="0" applyFont="1" applyFill="1" applyBorder="1" applyAlignment="1">
      <alignment horizontal="center" vertical="top" wrapText="1"/>
    </xf>
    <xf numFmtId="0" fontId="12" fillId="3" borderId="8" xfId="0" applyFont="1" applyFill="1" applyBorder="1" applyAlignment="1">
      <alignment horizontal="left" vertical="top" wrapText="1"/>
    </xf>
    <xf numFmtId="0" fontId="12" fillId="3" borderId="5" xfId="0" applyFont="1" applyFill="1" applyBorder="1" applyAlignment="1">
      <alignment horizontal="left" vertical="top" wrapText="1"/>
    </xf>
    <xf numFmtId="0" fontId="12" fillId="3" borderId="12" xfId="0" applyFont="1" applyFill="1" applyBorder="1" applyAlignment="1">
      <alignment horizontal="left" vertical="top" wrapText="1"/>
    </xf>
    <xf numFmtId="0" fontId="15" fillId="0" borderId="13" xfId="0" applyFont="1" applyFill="1" applyBorder="1" applyAlignment="1">
      <alignment horizontal="left" vertical="center" wrapText="1" shrinkToFit="1"/>
    </xf>
    <xf numFmtId="0" fontId="15" fillId="0" borderId="22" xfId="0" applyFont="1" applyFill="1" applyBorder="1" applyAlignment="1">
      <alignment horizontal="left" vertical="center" wrapText="1" shrinkToFit="1"/>
    </xf>
    <xf numFmtId="0" fontId="15" fillId="0" borderId="20" xfId="0" applyFont="1" applyFill="1" applyBorder="1" applyAlignment="1">
      <alignment horizontal="left" vertical="center" wrapText="1" shrinkToFit="1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660066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4237872"/>
        <c:axId val="405426288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5424720"/>
        <c:axId val="405423936"/>
      </c:lineChart>
      <c:catAx>
        <c:axId val="33423787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05426288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40542628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34237872"/>
        <c:crosses val="autoZero"/>
        <c:crossBetween val="between"/>
      </c:valAx>
      <c:catAx>
        <c:axId val="405424720"/>
        <c:scaling>
          <c:orientation val="minMax"/>
        </c:scaling>
        <c:delete val="1"/>
        <c:axPos val="b"/>
        <c:majorTickMark val="out"/>
        <c:minorTickMark val="none"/>
        <c:tickLblPos val="nextTo"/>
        <c:crossAx val="405423936"/>
        <c:crosses val="autoZero"/>
        <c:auto val="0"/>
        <c:lblAlgn val="ctr"/>
        <c:lblOffset val="100"/>
        <c:noMultiLvlLbl val="0"/>
      </c:catAx>
      <c:valAx>
        <c:axId val="40542393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40542472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06102504"/>
        <c:axId val="406099368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6100152"/>
        <c:axId val="406100936"/>
      </c:lineChart>
      <c:catAx>
        <c:axId val="40610250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06099368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40609936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06102504"/>
        <c:crosses val="autoZero"/>
        <c:crossBetween val="between"/>
      </c:valAx>
      <c:catAx>
        <c:axId val="406100152"/>
        <c:scaling>
          <c:orientation val="minMax"/>
        </c:scaling>
        <c:delete val="1"/>
        <c:axPos val="b"/>
        <c:majorTickMark val="out"/>
        <c:minorTickMark val="none"/>
        <c:tickLblPos val="nextTo"/>
        <c:crossAx val="406100936"/>
        <c:crosses val="autoZero"/>
        <c:auto val="0"/>
        <c:lblAlgn val="ctr"/>
        <c:lblOffset val="100"/>
        <c:noMultiLvlLbl val="0"/>
      </c:catAx>
      <c:valAx>
        <c:axId val="40610093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4061001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05428248"/>
        <c:axId val="405425504"/>
      </c:barChart>
      <c:catAx>
        <c:axId val="40542824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05425504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40542550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0542824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06385784"/>
        <c:axId val="406386960"/>
      </c:barChart>
      <c:catAx>
        <c:axId val="40638578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06386960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40638696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0638578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06387352"/>
        <c:axId val="406386568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6387744"/>
        <c:axId val="406388920"/>
      </c:lineChart>
      <c:catAx>
        <c:axId val="40638735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06386568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40638656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06387352"/>
        <c:crosses val="autoZero"/>
        <c:crossBetween val="between"/>
      </c:valAx>
      <c:catAx>
        <c:axId val="406387744"/>
        <c:scaling>
          <c:orientation val="minMax"/>
        </c:scaling>
        <c:delete val="1"/>
        <c:axPos val="b"/>
        <c:majorTickMark val="out"/>
        <c:minorTickMark val="none"/>
        <c:tickLblPos val="nextTo"/>
        <c:crossAx val="406388920"/>
        <c:crosses val="autoZero"/>
        <c:auto val="0"/>
        <c:lblAlgn val="ctr"/>
        <c:lblOffset val="100"/>
        <c:noMultiLvlLbl val="0"/>
      </c:catAx>
      <c:valAx>
        <c:axId val="40638892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40638774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06388136"/>
        <c:axId val="406385392"/>
      </c:barChart>
      <c:catAx>
        <c:axId val="40638813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06385392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40638539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0638813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07100552"/>
        <c:axId val="407097024"/>
      </c:barChart>
      <c:catAx>
        <c:axId val="40710055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07097024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40709702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071005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07097416"/>
        <c:axId val="407098984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7097808"/>
        <c:axId val="407098592"/>
      </c:lineChart>
      <c:catAx>
        <c:axId val="40709741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07098984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40709898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07097416"/>
        <c:crosses val="autoZero"/>
        <c:crossBetween val="between"/>
      </c:valAx>
      <c:catAx>
        <c:axId val="407097808"/>
        <c:scaling>
          <c:orientation val="minMax"/>
        </c:scaling>
        <c:delete val="1"/>
        <c:axPos val="b"/>
        <c:majorTickMark val="out"/>
        <c:minorTickMark val="none"/>
        <c:tickLblPos val="nextTo"/>
        <c:crossAx val="407098592"/>
        <c:crosses val="autoZero"/>
        <c:auto val="0"/>
        <c:lblAlgn val="ctr"/>
        <c:lblOffset val="100"/>
        <c:noMultiLvlLbl val="0"/>
      </c:catAx>
      <c:valAx>
        <c:axId val="40709859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40709780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07099768"/>
        <c:axId val="406698064"/>
      </c:barChart>
      <c:catAx>
        <c:axId val="40709976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06698064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40669806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0709976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06696888"/>
        <c:axId val="406697280"/>
      </c:barChart>
      <c:catAx>
        <c:axId val="40669688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0669728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0669728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0669688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06698456"/>
        <c:axId val="406695712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6698848"/>
        <c:axId val="406695320"/>
      </c:lineChart>
      <c:catAx>
        <c:axId val="40669845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06695712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40669571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06698456"/>
        <c:crosses val="autoZero"/>
        <c:crossBetween val="between"/>
      </c:valAx>
      <c:catAx>
        <c:axId val="406698848"/>
        <c:scaling>
          <c:orientation val="minMax"/>
        </c:scaling>
        <c:delete val="1"/>
        <c:axPos val="b"/>
        <c:majorTickMark val="out"/>
        <c:minorTickMark val="none"/>
        <c:tickLblPos val="nextTo"/>
        <c:crossAx val="406695320"/>
        <c:crosses val="autoZero"/>
        <c:auto val="0"/>
        <c:lblAlgn val="ctr"/>
        <c:lblOffset val="100"/>
        <c:noMultiLvlLbl val="0"/>
      </c:catAx>
      <c:valAx>
        <c:axId val="40669532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40669884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05422760"/>
        <c:axId val="405429816"/>
      </c:barChart>
      <c:catAx>
        <c:axId val="40542276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05429816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40542981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0542276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07363672"/>
        <c:axId val="407365240"/>
      </c:barChart>
      <c:catAx>
        <c:axId val="40736367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07365240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40736524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0736367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07364064"/>
        <c:axId val="407364848"/>
      </c:barChart>
      <c:catAx>
        <c:axId val="40736406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07364848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40736484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0736406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07365632"/>
        <c:axId val="407366416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7366808"/>
        <c:axId val="407366024"/>
      </c:lineChart>
      <c:catAx>
        <c:axId val="40736563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07366416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40736641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07365632"/>
        <c:crosses val="autoZero"/>
        <c:crossBetween val="between"/>
      </c:valAx>
      <c:catAx>
        <c:axId val="407366808"/>
        <c:scaling>
          <c:orientation val="minMax"/>
        </c:scaling>
        <c:delete val="1"/>
        <c:axPos val="b"/>
        <c:majorTickMark val="out"/>
        <c:minorTickMark val="none"/>
        <c:tickLblPos val="nextTo"/>
        <c:crossAx val="407366024"/>
        <c:crosses val="autoZero"/>
        <c:auto val="0"/>
        <c:lblAlgn val="ctr"/>
        <c:lblOffset val="100"/>
        <c:noMultiLvlLbl val="0"/>
      </c:catAx>
      <c:valAx>
        <c:axId val="40736602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40736680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06963752"/>
        <c:axId val="406962576"/>
      </c:barChart>
      <c:catAx>
        <c:axId val="40696375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06962576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40696257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069637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06961792"/>
        <c:axId val="406962968"/>
      </c:barChart>
      <c:catAx>
        <c:axId val="40696179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06962968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40696296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0696179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06964144"/>
        <c:axId val="406961008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6964536"/>
        <c:axId val="407154608"/>
      </c:lineChart>
      <c:catAx>
        <c:axId val="40696414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06961008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40696100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06964144"/>
        <c:crosses val="autoZero"/>
        <c:crossBetween val="between"/>
      </c:valAx>
      <c:catAx>
        <c:axId val="406964536"/>
        <c:scaling>
          <c:orientation val="minMax"/>
        </c:scaling>
        <c:delete val="1"/>
        <c:axPos val="b"/>
        <c:majorTickMark val="out"/>
        <c:minorTickMark val="none"/>
        <c:tickLblPos val="nextTo"/>
        <c:crossAx val="407154608"/>
        <c:crosses val="autoZero"/>
        <c:auto val="0"/>
        <c:lblAlgn val="ctr"/>
        <c:lblOffset val="100"/>
        <c:noMultiLvlLbl val="0"/>
      </c:catAx>
      <c:valAx>
        <c:axId val="40715460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40696453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07154216"/>
        <c:axId val="407155784"/>
      </c:barChart>
      <c:catAx>
        <c:axId val="40715421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07155784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40715578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0715421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07151080"/>
        <c:axId val="407153040"/>
      </c:barChart>
      <c:catAx>
        <c:axId val="40715108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07153040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40715304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0715108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07151472"/>
        <c:axId val="407150688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7156960"/>
        <c:axId val="407151864"/>
      </c:lineChart>
      <c:catAx>
        <c:axId val="40715147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07150688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40715068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07151472"/>
        <c:crosses val="autoZero"/>
        <c:crossBetween val="between"/>
      </c:valAx>
      <c:catAx>
        <c:axId val="407156960"/>
        <c:scaling>
          <c:orientation val="minMax"/>
        </c:scaling>
        <c:delete val="1"/>
        <c:axPos val="b"/>
        <c:majorTickMark val="out"/>
        <c:minorTickMark val="none"/>
        <c:tickLblPos val="nextTo"/>
        <c:crossAx val="407151864"/>
        <c:crosses val="autoZero"/>
        <c:auto val="0"/>
        <c:lblAlgn val="ctr"/>
        <c:lblOffset val="100"/>
        <c:noMultiLvlLbl val="0"/>
      </c:catAx>
      <c:valAx>
        <c:axId val="40715186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40715696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07155000"/>
        <c:axId val="407152256"/>
      </c:barChart>
      <c:catAx>
        <c:axId val="40715500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07152256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40715225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0715500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05428640"/>
        <c:axId val="405424328"/>
      </c:barChart>
      <c:catAx>
        <c:axId val="40542864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0542432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0542432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0542864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07157744"/>
        <c:axId val="407153432"/>
      </c:barChart>
      <c:catAx>
        <c:axId val="40715774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07153432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40715343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0715774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07155392"/>
        <c:axId val="407717400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7715440"/>
        <c:axId val="407713480"/>
      </c:lineChart>
      <c:catAx>
        <c:axId val="40715539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07717400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40771740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07155392"/>
        <c:crosses val="autoZero"/>
        <c:crossBetween val="between"/>
      </c:valAx>
      <c:catAx>
        <c:axId val="407715440"/>
        <c:scaling>
          <c:orientation val="minMax"/>
        </c:scaling>
        <c:delete val="1"/>
        <c:axPos val="b"/>
        <c:majorTickMark val="out"/>
        <c:minorTickMark val="none"/>
        <c:tickLblPos val="nextTo"/>
        <c:crossAx val="407713480"/>
        <c:crosses val="autoZero"/>
        <c:auto val="0"/>
        <c:lblAlgn val="ctr"/>
        <c:lblOffset val="100"/>
        <c:noMultiLvlLbl val="0"/>
      </c:catAx>
      <c:valAx>
        <c:axId val="40771348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40771544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07711912"/>
        <c:axId val="407716224"/>
      </c:barChart>
      <c:catAx>
        <c:axId val="40771191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07716224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40771622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0771191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07712304"/>
        <c:axId val="407712696"/>
      </c:barChart>
      <c:catAx>
        <c:axId val="40771230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0771269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0771269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0771230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07716616"/>
        <c:axId val="407717008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7713088"/>
        <c:axId val="407714264"/>
      </c:lineChart>
      <c:catAx>
        <c:axId val="40771661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07717008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40771700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07716616"/>
        <c:crosses val="autoZero"/>
        <c:crossBetween val="between"/>
      </c:valAx>
      <c:catAx>
        <c:axId val="407713088"/>
        <c:scaling>
          <c:orientation val="minMax"/>
        </c:scaling>
        <c:delete val="1"/>
        <c:axPos val="b"/>
        <c:majorTickMark val="out"/>
        <c:minorTickMark val="none"/>
        <c:tickLblPos val="nextTo"/>
        <c:crossAx val="407714264"/>
        <c:crosses val="autoZero"/>
        <c:auto val="0"/>
        <c:lblAlgn val="ctr"/>
        <c:lblOffset val="100"/>
        <c:noMultiLvlLbl val="0"/>
      </c:catAx>
      <c:valAx>
        <c:axId val="40771426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40771308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07715048"/>
        <c:axId val="407717792"/>
      </c:barChart>
      <c:catAx>
        <c:axId val="40771504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07717792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40771779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0771504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07718576"/>
        <c:axId val="407718968"/>
      </c:barChart>
      <c:catAx>
        <c:axId val="40771857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07718968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40771896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0771857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08036736"/>
        <c:axId val="408037128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8037912"/>
        <c:axId val="408035952"/>
      </c:lineChart>
      <c:catAx>
        <c:axId val="40803673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08037128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40803712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08036736"/>
        <c:crosses val="autoZero"/>
        <c:crossBetween val="between"/>
      </c:valAx>
      <c:catAx>
        <c:axId val="408037912"/>
        <c:scaling>
          <c:orientation val="minMax"/>
        </c:scaling>
        <c:delete val="1"/>
        <c:axPos val="b"/>
        <c:majorTickMark val="out"/>
        <c:minorTickMark val="none"/>
        <c:tickLblPos val="nextTo"/>
        <c:crossAx val="408035952"/>
        <c:crosses val="autoZero"/>
        <c:auto val="0"/>
        <c:lblAlgn val="ctr"/>
        <c:lblOffset val="100"/>
        <c:noMultiLvlLbl val="0"/>
      </c:catAx>
      <c:valAx>
        <c:axId val="40803595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40803791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08038696"/>
        <c:axId val="408035168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8035560"/>
        <c:axId val="408036344"/>
      </c:lineChart>
      <c:catAx>
        <c:axId val="40803869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08035168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40803516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08038696"/>
        <c:crosses val="autoZero"/>
        <c:crossBetween val="between"/>
      </c:valAx>
      <c:catAx>
        <c:axId val="408035560"/>
        <c:scaling>
          <c:orientation val="minMax"/>
        </c:scaling>
        <c:delete val="1"/>
        <c:axPos val="b"/>
        <c:majorTickMark val="out"/>
        <c:minorTickMark val="none"/>
        <c:tickLblPos val="nextTo"/>
        <c:crossAx val="408036344"/>
        <c:crosses val="autoZero"/>
        <c:auto val="0"/>
        <c:lblAlgn val="ctr"/>
        <c:lblOffset val="100"/>
        <c:noMultiLvlLbl val="0"/>
      </c:catAx>
      <c:valAx>
        <c:axId val="40803634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40803556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07853592"/>
        <c:axId val="407857512"/>
      </c:barChart>
      <c:catAx>
        <c:axId val="40785359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07857512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40785751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0785359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05426680"/>
        <c:axId val="405429032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5430208"/>
        <c:axId val="405429424"/>
      </c:lineChart>
      <c:catAx>
        <c:axId val="40542668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05429032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40542903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05426680"/>
        <c:crosses val="autoZero"/>
        <c:crossBetween val="between"/>
      </c:valAx>
      <c:catAx>
        <c:axId val="405430208"/>
        <c:scaling>
          <c:orientation val="minMax"/>
        </c:scaling>
        <c:delete val="1"/>
        <c:axPos val="b"/>
        <c:majorTickMark val="out"/>
        <c:minorTickMark val="none"/>
        <c:tickLblPos val="nextTo"/>
        <c:crossAx val="405429424"/>
        <c:crosses val="autoZero"/>
        <c:auto val="0"/>
        <c:lblAlgn val="ctr"/>
        <c:lblOffset val="100"/>
        <c:noMultiLvlLbl val="0"/>
      </c:catAx>
      <c:valAx>
        <c:axId val="40542942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40543020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07859472"/>
        <c:axId val="407858296"/>
      </c:barChart>
      <c:catAx>
        <c:axId val="40785947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0785829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0785829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0785947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07855552"/>
        <c:axId val="407859864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7860256"/>
        <c:axId val="407860648"/>
      </c:lineChart>
      <c:catAx>
        <c:axId val="40785555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07859864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40785986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07855552"/>
        <c:crosses val="autoZero"/>
        <c:crossBetween val="between"/>
      </c:valAx>
      <c:catAx>
        <c:axId val="407860256"/>
        <c:scaling>
          <c:orientation val="minMax"/>
        </c:scaling>
        <c:delete val="1"/>
        <c:axPos val="b"/>
        <c:majorTickMark val="out"/>
        <c:minorTickMark val="none"/>
        <c:tickLblPos val="nextTo"/>
        <c:crossAx val="407860648"/>
        <c:crosses val="autoZero"/>
        <c:auto val="0"/>
        <c:lblAlgn val="ctr"/>
        <c:lblOffset val="100"/>
        <c:noMultiLvlLbl val="0"/>
      </c:catAx>
      <c:valAx>
        <c:axId val="40786064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40786025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07854768"/>
        <c:axId val="407859080"/>
      </c:barChart>
      <c:catAx>
        <c:axId val="40785476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07859080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40785908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0785476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07852416"/>
        <c:axId val="407855160"/>
      </c:barChart>
      <c:catAx>
        <c:axId val="40785241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07855160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40785516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0785241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07856728"/>
        <c:axId val="407855944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7857120"/>
        <c:axId val="407861040"/>
      </c:lineChart>
      <c:catAx>
        <c:axId val="40785672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07855944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40785594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07856728"/>
        <c:crosses val="autoZero"/>
        <c:crossBetween val="between"/>
      </c:valAx>
      <c:catAx>
        <c:axId val="407857120"/>
        <c:scaling>
          <c:orientation val="minMax"/>
        </c:scaling>
        <c:delete val="1"/>
        <c:axPos val="b"/>
        <c:majorTickMark val="out"/>
        <c:minorTickMark val="none"/>
        <c:tickLblPos val="nextTo"/>
        <c:crossAx val="407861040"/>
        <c:crosses val="autoZero"/>
        <c:auto val="0"/>
        <c:lblAlgn val="ctr"/>
        <c:lblOffset val="100"/>
        <c:noMultiLvlLbl val="0"/>
      </c:catAx>
      <c:valAx>
        <c:axId val="40786104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40785712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07862216"/>
        <c:axId val="407853200"/>
      </c:barChart>
      <c:catAx>
        <c:axId val="40786221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07853200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40785320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0786221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07857904"/>
        <c:axId val="407861824"/>
      </c:barChart>
      <c:catAx>
        <c:axId val="40785790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0786182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0786182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0785790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07863000"/>
        <c:axId val="407850848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7851240"/>
        <c:axId val="407866528"/>
      </c:lineChart>
      <c:catAx>
        <c:axId val="40786300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07850848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40785084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07863000"/>
        <c:crosses val="autoZero"/>
        <c:crossBetween val="between"/>
      </c:valAx>
      <c:catAx>
        <c:axId val="407851240"/>
        <c:scaling>
          <c:orientation val="minMax"/>
        </c:scaling>
        <c:delete val="1"/>
        <c:axPos val="b"/>
        <c:majorTickMark val="out"/>
        <c:minorTickMark val="none"/>
        <c:tickLblPos val="nextTo"/>
        <c:crossAx val="407866528"/>
        <c:crosses val="autoZero"/>
        <c:auto val="0"/>
        <c:lblAlgn val="ctr"/>
        <c:lblOffset val="100"/>
        <c:noMultiLvlLbl val="0"/>
      </c:catAx>
      <c:valAx>
        <c:axId val="40786652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40785124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07863392"/>
        <c:axId val="407864568"/>
      </c:barChart>
      <c:catAx>
        <c:axId val="40786339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07864568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40786456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0786339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07865352"/>
        <c:axId val="407865744"/>
      </c:barChart>
      <c:catAx>
        <c:axId val="40786535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07865744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40786574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07865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05423544"/>
        <c:axId val="406101328"/>
      </c:barChart>
      <c:catAx>
        <c:axId val="40542354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06101328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40610132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0542354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07863784"/>
        <c:axId val="409160800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9158056"/>
        <c:axId val="409162368"/>
      </c:lineChart>
      <c:catAx>
        <c:axId val="40786378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09160800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40916080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07863784"/>
        <c:crosses val="autoZero"/>
        <c:crossBetween val="between"/>
      </c:valAx>
      <c:catAx>
        <c:axId val="409158056"/>
        <c:scaling>
          <c:orientation val="minMax"/>
        </c:scaling>
        <c:delete val="1"/>
        <c:axPos val="b"/>
        <c:majorTickMark val="out"/>
        <c:minorTickMark val="none"/>
        <c:tickLblPos val="nextTo"/>
        <c:crossAx val="409162368"/>
        <c:crosses val="autoZero"/>
        <c:auto val="0"/>
        <c:lblAlgn val="ctr"/>
        <c:lblOffset val="100"/>
        <c:noMultiLvlLbl val="0"/>
      </c:catAx>
      <c:valAx>
        <c:axId val="40916236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40915805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09166288"/>
        <c:axId val="409158448"/>
      </c:barChart>
      <c:catAx>
        <c:axId val="40916628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09158448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40915844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0916628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09165896"/>
        <c:axId val="409163544"/>
      </c:barChart>
      <c:catAx>
        <c:axId val="40916589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09163544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40916354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0916589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09167856"/>
        <c:axId val="409166680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9159624"/>
        <c:axId val="409167072"/>
      </c:lineChart>
      <c:catAx>
        <c:axId val="40916785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09166680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40916668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09167856"/>
        <c:crosses val="autoZero"/>
        <c:crossBetween val="between"/>
      </c:valAx>
      <c:catAx>
        <c:axId val="409159624"/>
        <c:scaling>
          <c:orientation val="minMax"/>
        </c:scaling>
        <c:delete val="1"/>
        <c:axPos val="b"/>
        <c:majorTickMark val="out"/>
        <c:minorTickMark val="none"/>
        <c:tickLblPos val="nextTo"/>
        <c:crossAx val="409167072"/>
        <c:crosses val="autoZero"/>
        <c:auto val="0"/>
        <c:lblAlgn val="ctr"/>
        <c:lblOffset val="100"/>
        <c:noMultiLvlLbl val="0"/>
      </c:catAx>
      <c:valAx>
        <c:axId val="40916707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40915962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09164328"/>
        <c:axId val="409168248"/>
      </c:barChart>
      <c:catAx>
        <c:axId val="40916432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09168248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40916824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0916432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09161192"/>
        <c:axId val="409165112"/>
      </c:barChart>
      <c:catAx>
        <c:axId val="40916119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0916511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0916511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0916119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09165504"/>
        <c:axId val="409169424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9169032"/>
        <c:axId val="409160408"/>
      </c:lineChart>
      <c:catAx>
        <c:axId val="40916550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09169424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40916942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09165504"/>
        <c:crosses val="autoZero"/>
        <c:crossBetween val="between"/>
      </c:valAx>
      <c:catAx>
        <c:axId val="409169032"/>
        <c:scaling>
          <c:orientation val="minMax"/>
        </c:scaling>
        <c:delete val="1"/>
        <c:axPos val="b"/>
        <c:majorTickMark val="out"/>
        <c:minorTickMark val="none"/>
        <c:tickLblPos val="nextTo"/>
        <c:crossAx val="409160408"/>
        <c:crosses val="autoZero"/>
        <c:auto val="0"/>
        <c:lblAlgn val="ctr"/>
        <c:lblOffset val="100"/>
        <c:noMultiLvlLbl val="0"/>
      </c:catAx>
      <c:valAx>
        <c:axId val="40916040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40916903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09169816"/>
        <c:axId val="409159232"/>
      </c:barChart>
      <c:catAx>
        <c:axId val="40916981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09159232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40915923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0916981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09157664"/>
        <c:axId val="409161584"/>
      </c:barChart>
      <c:catAx>
        <c:axId val="40915766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09161584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40916158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0915766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09171776"/>
        <c:axId val="409172168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9172560"/>
        <c:axId val="409172952"/>
      </c:lineChart>
      <c:catAx>
        <c:axId val="40917177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09172168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40917216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09171776"/>
        <c:crosses val="autoZero"/>
        <c:crossBetween val="between"/>
      </c:valAx>
      <c:catAx>
        <c:axId val="409172560"/>
        <c:scaling>
          <c:orientation val="minMax"/>
        </c:scaling>
        <c:delete val="1"/>
        <c:axPos val="b"/>
        <c:majorTickMark val="out"/>
        <c:minorTickMark val="none"/>
        <c:tickLblPos val="nextTo"/>
        <c:crossAx val="409172952"/>
        <c:crosses val="autoZero"/>
        <c:auto val="0"/>
        <c:lblAlgn val="ctr"/>
        <c:lblOffset val="100"/>
        <c:noMultiLvlLbl val="0"/>
      </c:catAx>
      <c:valAx>
        <c:axId val="40917295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40917256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06098192"/>
        <c:axId val="406100544"/>
      </c:barChart>
      <c:catAx>
        <c:axId val="40609819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06100544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40610054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0609819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09173344"/>
        <c:axId val="409171384"/>
      </c:barChart>
      <c:catAx>
        <c:axId val="40917334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09171384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40917138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0917334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09170600"/>
        <c:axId val="409037792"/>
      </c:barChart>
      <c:catAx>
        <c:axId val="40917060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09037792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40903779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0917060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09035048"/>
        <c:axId val="409037400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9035832"/>
        <c:axId val="409035440"/>
      </c:lineChart>
      <c:catAx>
        <c:axId val="40903504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09037400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40903740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09035048"/>
        <c:crosses val="autoZero"/>
        <c:crossBetween val="between"/>
      </c:valAx>
      <c:catAx>
        <c:axId val="409035832"/>
        <c:scaling>
          <c:orientation val="minMax"/>
        </c:scaling>
        <c:delete val="1"/>
        <c:axPos val="b"/>
        <c:majorTickMark val="out"/>
        <c:minorTickMark val="none"/>
        <c:tickLblPos val="nextTo"/>
        <c:crossAx val="409035440"/>
        <c:crosses val="autoZero"/>
        <c:auto val="0"/>
        <c:lblAlgn val="ctr"/>
        <c:lblOffset val="100"/>
        <c:noMultiLvlLbl val="0"/>
      </c:catAx>
      <c:valAx>
        <c:axId val="40903544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40903583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09036616"/>
        <c:axId val="409038184"/>
      </c:barChart>
      <c:catAx>
        <c:axId val="40903661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09038184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40903818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0903661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09026032"/>
        <c:axId val="409025248"/>
      </c:barChart>
      <c:catAx>
        <c:axId val="40902603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09025248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40902524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0902603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09033088"/>
        <c:axId val="409033480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9027600"/>
        <c:axId val="409034264"/>
      </c:lineChart>
      <c:catAx>
        <c:axId val="40903308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09033480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40903348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09033088"/>
        <c:crosses val="autoZero"/>
        <c:crossBetween val="between"/>
      </c:valAx>
      <c:catAx>
        <c:axId val="409027600"/>
        <c:scaling>
          <c:orientation val="minMax"/>
        </c:scaling>
        <c:delete val="1"/>
        <c:axPos val="b"/>
        <c:majorTickMark val="out"/>
        <c:minorTickMark val="none"/>
        <c:tickLblPos val="nextTo"/>
        <c:crossAx val="409034264"/>
        <c:crosses val="autoZero"/>
        <c:auto val="0"/>
        <c:lblAlgn val="ctr"/>
        <c:lblOffset val="100"/>
        <c:noMultiLvlLbl val="0"/>
      </c:catAx>
      <c:valAx>
        <c:axId val="40903426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40902760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09031128"/>
        <c:axId val="409030344"/>
      </c:barChart>
      <c:catAx>
        <c:axId val="40903112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09030344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40903034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0903112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09027992"/>
        <c:axId val="409027208"/>
      </c:barChart>
      <c:catAx>
        <c:axId val="40902799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09027208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40902720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0902799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09030736"/>
        <c:axId val="409022504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9033872"/>
        <c:axId val="409026424"/>
      </c:lineChart>
      <c:catAx>
        <c:axId val="40903073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09022504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40902250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09030736"/>
        <c:crosses val="autoZero"/>
        <c:crossBetween val="between"/>
      </c:valAx>
      <c:catAx>
        <c:axId val="409033872"/>
        <c:scaling>
          <c:orientation val="minMax"/>
        </c:scaling>
        <c:delete val="1"/>
        <c:axPos val="b"/>
        <c:majorTickMark val="out"/>
        <c:minorTickMark val="none"/>
        <c:tickLblPos val="nextTo"/>
        <c:crossAx val="409026424"/>
        <c:crosses val="autoZero"/>
        <c:auto val="0"/>
        <c:lblAlgn val="ctr"/>
        <c:lblOffset val="100"/>
        <c:noMultiLvlLbl val="0"/>
      </c:catAx>
      <c:valAx>
        <c:axId val="40902642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40903387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09034656"/>
        <c:axId val="409022896"/>
      </c:barChart>
      <c:catAx>
        <c:axId val="40903465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09022896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40902289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0903465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06098976"/>
        <c:axId val="406097016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6102112"/>
        <c:axId val="406098584"/>
      </c:lineChart>
      <c:catAx>
        <c:axId val="40609897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06097016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40609701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06098976"/>
        <c:crosses val="autoZero"/>
        <c:crossBetween val="between"/>
      </c:valAx>
      <c:catAx>
        <c:axId val="406102112"/>
        <c:scaling>
          <c:orientation val="minMax"/>
        </c:scaling>
        <c:delete val="1"/>
        <c:axPos val="b"/>
        <c:majorTickMark val="out"/>
        <c:minorTickMark val="none"/>
        <c:tickLblPos val="nextTo"/>
        <c:crossAx val="406098584"/>
        <c:crosses val="autoZero"/>
        <c:auto val="0"/>
        <c:lblAlgn val="ctr"/>
        <c:lblOffset val="100"/>
        <c:noMultiLvlLbl val="0"/>
      </c:catAx>
      <c:valAx>
        <c:axId val="40609858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40610211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09029168"/>
        <c:axId val="409032304"/>
      </c:barChart>
      <c:catAx>
        <c:axId val="40902916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0903230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0903230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0902916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09026816"/>
        <c:axId val="409024072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9025640"/>
        <c:axId val="409024856"/>
      </c:lineChart>
      <c:catAx>
        <c:axId val="40902681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09024072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40902407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09026816"/>
        <c:crosses val="autoZero"/>
        <c:crossBetween val="between"/>
      </c:valAx>
      <c:catAx>
        <c:axId val="409025640"/>
        <c:scaling>
          <c:orientation val="minMax"/>
        </c:scaling>
        <c:delete val="1"/>
        <c:axPos val="b"/>
        <c:majorTickMark val="out"/>
        <c:minorTickMark val="none"/>
        <c:tickLblPos val="nextTo"/>
        <c:crossAx val="409024856"/>
        <c:crosses val="autoZero"/>
        <c:auto val="0"/>
        <c:lblAlgn val="ctr"/>
        <c:lblOffset val="100"/>
        <c:noMultiLvlLbl val="0"/>
      </c:catAx>
      <c:valAx>
        <c:axId val="40902485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40902564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09029952"/>
        <c:axId val="410300440"/>
      </c:barChart>
      <c:catAx>
        <c:axId val="40902995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10300440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41030044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090299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10293776"/>
        <c:axId val="410296912"/>
      </c:barChart>
      <c:catAx>
        <c:axId val="41029377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10296912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41029691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1029377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10297304"/>
        <c:axId val="410295344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0290248"/>
        <c:axId val="410290640"/>
      </c:lineChart>
      <c:catAx>
        <c:axId val="41029730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10295344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41029534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10297304"/>
        <c:crosses val="autoZero"/>
        <c:crossBetween val="between"/>
      </c:valAx>
      <c:catAx>
        <c:axId val="410290248"/>
        <c:scaling>
          <c:orientation val="minMax"/>
        </c:scaling>
        <c:delete val="1"/>
        <c:axPos val="b"/>
        <c:majorTickMark val="out"/>
        <c:minorTickMark val="none"/>
        <c:tickLblPos val="nextTo"/>
        <c:crossAx val="410290640"/>
        <c:crosses val="autoZero"/>
        <c:auto val="0"/>
        <c:lblAlgn val="ctr"/>
        <c:lblOffset val="100"/>
        <c:noMultiLvlLbl val="0"/>
      </c:catAx>
      <c:valAx>
        <c:axId val="41029064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41029024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06096232"/>
        <c:axId val="406097408"/>
      </c:barChart>
      <c:catAx>
        <c:axId val="40609623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06097408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40609740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0609623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06097800"/>
        <c:axId val="406099760"/>
      </c:barChart>
      <c:catAx>
        <c:axId val="40609780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0609976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0609976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0609780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26" Type="http://schemas.openxmlformats.org/officeDocument/2006/relationships/chart" Target="../charts/chart26.xml"/><Relationship Id="rId39" Type="http://schemas.openxmlformats.org/officeDocument/2006/relationships/chart" Target="../charts/chart39.xml"/><Relationship Id="rId21" Type="http://schemas.openxmlformats.org/officeDocument/2006/relationships/chart" Target="../charts/chart21.xml"/><Relationship Id="rId34" Type="http://schemas.openxmlformats.org/officeDocument/2006/relationships/chart" Target="../charts/chart34.xml"/><Relationship Id="rId42" Type="http://schemas.openxmlformats.org/officeDocument/2006/relationships/chart" Target="../charts/chart42.xml"/><Relationship Id="rId47" Type="http://schemas.openxmlformats.org/officeDocument/2006/relationships/chart" Target="../charts/chart47.xml"/><Relationship Id="rId50" Type="http://schemas.openxmlformats.org/officeDocument/2006/relationships/chart" Target="../charts/chart50.xml"/><Relationship Id="rId55" Type="http://schemas.openxmlformats.org/officeDocument/2006/relationships/chart" Target="../charts/chart55.xml"/><Relationship Id="rId63" Type="http://schemas.openxmlformats.org/officeDocument/2006/relationships/chart" Target="../charts/chart63.xml"/><Relationship Id="rId68" Type="http://schemas.openxmlformats.org/officeDocument/2006/relationships/chart" Target="../charts/chart68.xml"/><Relationship Id="rId7" Type="http://schemas.openxmlformats.org/officeDocument/2006/relationships/chart" Target="../charts/chart7.xml"/><Relationship Id="rId71" Type="http://schemas.openxmlformats.org/officeDocument/2006/relationships/chart" Target="../charts/chart71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9" Type="http://schemas.openxmlformats.org/officeDocument/2006/relationships/chart" Target="../charts/chart29.xml"/><Relationship Id="rId11" Type="http://schemas.openxmlformats.org/officeDocument/2006/relationships/chart" Target="../charts/chart11.xml"/><Relationship Id="rId24" Type="http://schemas.openxmlformats.org/officeDocument/2006/relationships/chart" Target="../charts/chart24.xml"/><Relationship Id="rId32" Type="http://schemas.openxmlformats.org/officeDocument/2006/relationships/chart" Target="../charts/chart32.xml"/><Relationship Id="rId37" Type="http://schemas.openxmlformats.org/officeDocument/2006/relationships/chart" Target="../charts/chart37.xml"/><Relationship Id="rId40" Type="http://schemas.openxmlformats.org/officeDocument/2006/relationships/chart" Target="../charts/chart40.xml"/><Relationship Id="rId45" Type="http://schemas.openxmlformats.org/officeDocument/2006/relationships/chart" Target="../charts/chart45.xml"/><Relationship Id="rId53" Type="http://schemas.openxmlformats.org/officeDocument/2006/relationships/chart" Target="../charts/chart53.xml"/><Relationship Id="rId58" Type="http://schemas.openxmlformats.org/officeDocument/2006/relationships/chart" Target="../charts/chart58.xml"/><Relationship Id="rId66" Type="http://schemas.openxmlformats.org/officeDocument/2006/relationships/chart" Target="../charts/chart66.xml"/><Relationship Id="rId74" Type="http://schemas.openxmlformats.org/officeDocument/2006/relationships/chart" Target="../charts/chart74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23" Type="http://schemas.openxmlformats.org/officeDocument/2006/relationships/chart" Target="../charts/chart23.xml"/><Relationship Id="rId28" Type="http://schemas.openxmlformats.org/officeDocument/2006/relationships/chart" Target="../charts/chart28.xml"/><Relationship Id="rId36" Type="http://schemas.openxmlformats.org/officeDocument/2006/relationships/chart" Target="../charts/chart36.xml"/><Relationship Id="rId49" Type="http://schemas.openxmlformats.org/officeDocument/2006/relationships/chart" Target="../charts/chart49.xml"/><Relationship Id="rId57" Type="http://schemas.openxmlformats.org/officeDocument/2006/relationships/chart" Target="../charts/chart57.xml"/><Relationship Id="rId61" Type="http://schemas.openxmlformats.org/officeDocument/2006/relationships/chart" Target="../charts/chart61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31" Type="http://schemas.openxmlformats.org/officeDocument/2006/relationships/chart" Target="../charts/chart31.xml"/><Relationship Id="rId44" Type="http://schemas.openxmlformats.org/officeDocument/2006/relationships/chart" Target="../charts/chart44.xml"/><Relationship Id="rId52" Type="http://schemas.openxmlformats.org/officeDocument/2006/relationships/chart" Target="../charts/chart52.xml"/><Relationship Id="rId60" Type="http://schemas.openxmlformats.org/officeDocument/2006/relationships/chart" Target="../charts/chart60.xml"/><Relationship Id="rId65" Type="http://schemas.openxmlformats.org/officeDocument/2006/relationships/chart" Target="../charts/chart65.xml"/><Relationship Id="rId73" Type="http://schemas.openxmlformats.org/officeDocument/2006/relationships/chart" Target="../charts/chart73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chart" Target="../charts/chart22.xml"/><Relationship Id="rId27" Type="http://schemas.openxmlformats.org/officeDocument/2006/relationships/chart" Target="../charts/chart27.xml"/><Relationship Id="rId30" Type="http://schemas.openxmlformats.org/officeDocument/2006/relationships/chart" Target="../charts/chart30.xml"/><Relationship Id="rId35" Type="http://schemas.openxmlformats.org/officeDocument/2006/relationships/chart" Target="../charts/chart35.xml"/><Relationship Id="rId43" Type="http://schemas.openxmlformats.org/officeDocument/2006/relationships/chart" Target="../charts/chart43.xml"/><Relationship Id="rId48" Type="http://schemas.openxmlformats.org/officeDocument/2006/relationships/chart" Target="../charts/chart48.xml"/><Relationship Id="rId56" Type="http://schemas.openxmlformats.org/officeDocument/2006/relationships/chart" Target="../charts/chart56.xml"/><Relationship Id="rId64" Type="http://schemas.openxmlformats.org/officeDocument/2006/relationships/chart" Target="../charts/chart64.xml"/><Relationship Id="rId69" Type="http://schemas.openxmlformats.org/officeDocument/2006/relationships/chart" Target="../charts/chart69.xml"/><Relationship Id="rId8" Type="http://schemas.openxmlformats.org/officeDocument/2006/relationships/chart" Target="../charts/chart8.xml"/><Relationship Id="rId51" Type="http://schemas.openxmlformats.org/officeDocument/2006/relationships/chart" Target="../charts/chart51.xml"/><Relationship Id="rId72" Type="http://schemas.openxmlformats.org/officeDocument/2006/relationships/chart" Target="../charts/chart72.xml"/><Relationship Id="rId3" Type="http://schemas.openxmlformats.org/officeDocument/2006/relationships/chart" Target="../charts/chart3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5" Type="http://schemas.openxmlformats.org/officeDocument/2006/relationships/chart" Target="../charts/chart25.xml"/><Relationship Id="rId33" Type="http://schemas.openxmlformats.org/officeDocument/2006/relationships/chart" Target="../charts/chart33.xml"/><Relationship Id="rId38" Type="http://schemas.openxmlformats.org/officeDocument/2006/relationships/chart" Target="../charts/chart38.xml"/><Relationship Id="rId46" Type="http://schemas.openxmlformats.org/officeDocument/2006/relationships/chart" Target="../charts/chart46.xml"/><Relationship Id="rId59" Type="http://schemas.openxmlformats.org/officeDocument/2006/relationships/chart" Target="../charts/chart59.xml"/><Relationship Id="rId67" Type="http://schemas.openxmlformats.org/officeDocument/2006/relationships/chart" Target="../charts/chart67.xml"/><Relationship Id="rId20" Type="http://schemas.openxmlformats.org/officeDocument/2006/relationships/chart" Target="../charts/chart20.xml"/><Relationship Id="rId41" Type="http://schemas.openxmlformats.org/officeDocument/2006/relationships/chart" Target="../charts/chart41.xml"/><Relationship Id="rId54" Type="http://schemas.openxmlformats.org/officeDocument/2006/relationships/chart" Target="../charts/chart54.xml"/><Relationship Id="rId62" Type="http://schemas.openxmlformats.org/officeDocument/2006/relationships/chart" Target="../charts/chart62.xml"/><Relationship Id="rId70" Type="http://schemas.openxmlformats.org/officeDocument/2006/relationships/chart" Target="../charts/chart70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1836" name="Oval 1"/>
        <xdr:cNvSpPr>
          <a:spLocks noChangeArrowheads="1"/>
        </xdr:cNvSpPr>
      </xdr:nvSpPr>
      <xdr:spPr bwMode="auto">
        <a:xfrm>
          <a:off x="2324100" y="20002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57150</xdr:colOff>
      <xdr:row>196</xdr:row>
      <xdr:rowOff>0</xdr:rowOff>
    </xdr:from>
    <xdr:to>
      <xdr:col>4</xdr:col>
      <xdr:colOff>0</xdr:colOff>
      <xdr:row>196</xdr:row>
      <xdr:rowOff>0</xdr:rowOff>
    </xdr:to>
    <xdr:graphicFrame macro="">
      <xdr:nvGraphicFramePr>
        <xdr:cNvPr id="1643" name="Wykres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171450</xdr:colOff>
      <xdr:row>196</xdr:row>
      <xdr:rowOff>0</xdr:rowOff>
    </xdr:from>
    <xdr:to>
      <xdr:col>4</xdr:col>
      <xdr:colOff>0</xdr:colOff>
      <xdr:row>196</xdr:row>
      <xdr:rowOff>0</xdr:rowOff>
    </xdr:to>
    <xdr:graphicFrame macro="">
      <xdr:nvGraphicFramePr>
        <xdr:cNvPr id="1888" name="Wykres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152400</xdr:colOff>
      <xdr:row>196</xdr:row>
      <xdr:rowOff>0</xdr:rowOff>
    </xdr:from>
    <xdr:to>
      <xdr:col>4</xdr:col>
      <xdr:colOff>0</xdr:colOff>
      <xdr:row>196</xdr:row>
      <xdr:rowOff>0</xdr:rowOff>
    </xdr:to>
    <xdr:graphicFrame macro="">
      <xdr:nvGraphicFramePr>
        <xdr:cNvPr id="1791" name="Wykres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0</xdr:colOff>
      <xdr:row>196</xdr:row>
      <xdr:rowOff>0</xdr:rowOff>
    </xdr:from>
    <xdr:to>
      <xdr:col>4</xdr:col>
      <xdr:colOff>0</xdr:colOff>
      <xdr:row>196</xdr:row>
      <xdr:rowOff>0</xdr:rowOff>
    </xdr:to>
    <xdr:graphicFrame macro="">
      <xdr:nvGraphicFramePr>
        <xdr:cNvPr id="1937" name="Wykres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0</xdr:colOff>
      <xdr:row>196</xdr:row>
      <xdr:rowOff>0</xdr:rowOff>
    </xdr:from>
    <xdr:to>
      <xdr:col>4</xdr:col>
      <xdr:colOff>0</xdr:colOff>
      <xdr:row>196</xdr:row>
      <xdr:rowOff>0</xdr:rowOff>
    </xdr:to>
    <xdr:graphicFrame macro="">
      <xdr:nvGraphicFramePr>
        <xdr:cNvPr id="1225" name="Wykres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0</xdr:colOff>
      <xdr:row>196</xdr:row>
      <xdr:rowOff>0</xdr:rowOff>
    </xdr:from>
    <xdr:to>
      <xdr:col>4</xdr:col>
      <xdr:colOff>0</xdr:colOff>
      <xdr:row>196</xdr:row>
      <xdr:rowOff>0</xdr:rowOff>
    </xdr:to>
    <xdr:graphicFrame macro="">
      <xdr:nvGraphicFramePr>
        <xdr:cNvPr id="1989" name="Wykres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57150</xdr:colOff>
      <xdr:row>196</xdr:row>
      <xdr:rowOff>0</xdr:rowOff>
    </xdr:from>
    <xdr:to>
      <xdr:col>4</xdr:col>
      <xdr:colOff>0</xdr:colOff>
      <xdr:row>196</xdr:row>
      <xdr:rowOff>0</xdr:rowOff>
    </xdr:to>
    <xdr:graphicFrame macro="">
      <xdr:nvGraphicFramePr>
        <xdr:cNvPr id="80837" name="Wykres 3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171450</xdr:colOff>
      <xdr:row>196</xdr:row>
      <xdr:rowOff>0</xdr:rowOff>
    </xdr:from>
    <xdr:to>
      <xdr:col>4</xdr:col>
      <xdr:colOff>0</xdr:colOff>
      <xdr:row>196</xdr:row>
      <xdr:rowOff>0</xdr:rowOff>
    </xdr:to>
    <xdr:graphicFrame macro="">
      <xdr:nvGraphicFramePr>
        <xdr:cNvPr id="2041" name="Wykres 3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152400</xdr:colOff>
      <xdr:row>196</xdr:row>
      <xdr:rowOff>0</xdr:rowOff>
    </xdr:from>
    <xdr:to>
      <xdr:col>4</xdr:col>
      <xdr:colOff>0</xdr:colOff>
      <xdr:row>196</xdr:row>
      <xdr:rowOff>0</xdr:rowOff>
    </xdr:to>
    <xdr:graphicFrame macro="">
      <xdr:nvGraphicFramePr>
        <xdr:cNvPr id="1110" name="Wykres 3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</xdr:col>
      <xdr:colOff>0</xdr:colOff>
      <xdr:row>196</xdr:row>
      <xdr:rowOff>0</xdr:rowOff>
    </xdr:from>
    <xdr:to>
      <xdr:col>4</xdr:col>
      <xdr:colOff>0</xdr:colOff>
      <xdr:row>196</xdr:row>
      <xdr:rowOff>0</xdr:rowOff>
    </xdr:to>
    <xdr:graphicFrame macro="">
      <xdr:nvGraphicFramePr>
        <xdr:cNvPr id="1710" name="Wykres 3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</xdr:col>
      <xdr:colOff>0</xdr:colOff>
      <xdr:row>196</xdr:row>
      <xdr:rowOff>0</xdr:rowOff>
    </xdr:from>
    <xdr:to>
      <xdr:col>4</xdr:col>
      <xdr:colOff>0</xdr:colOff>
      <xdr:row>196</xdr:row>
      <xdr:rowOff>0</xdr:rowOff>
    </xdr:to>
    <xdr:graphicFrame macro="">
      <xdr:nvGraphicFramePr>
        <xdr:cNvPr id="1066" name="Wykres 3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4</xdr:col>
      <xdr:colOff>0</xdr:colOff>
      <xdr:row>196</xdr:row>
      <xdr:rowOff>0</xdr:rowOff>
    </xdr:from>
    <xdr:to>
      <xdr:col>4</xdr:col>
      <xdr:colOff>0</xdr:colOff>
      <xdr:row>196</xdr:row>
      <xdr:rowOff>0</xdr:rowOff>
    </xdr:to>
    <xdr:graphicFrame macro="">
      <xdr:nvGraphicFramePr>
        <xdr:cNvPr id="1568" name="Wykres 3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4</xdr:col>
      <xdr:colOff>0</xdr:colOff>
      <xdr:row>196</xdr:row>
      <xdr:rowOff>0</xdr:rowOff>
    </xdr:from>
    <xdr:to>
      <xdr:col>4</xdr:col>
      <xdr:colOff>0</xdr:colOff>
      <xdr:row>196</xdr:row>
      <xdr:rowOff>0</xdr:rowOff>
    </xdr:to>
    <xdr:graphicFrame macro="">
      <xdr:nvGraphicFramePr>
        <xdr:cNvPr id="1384" name="Wykres 3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4</xdr:col>
      <xdr:colOff>0</xdr:colOff>
      <xdr:row>196</xdr:row>
      <xdr:rowOff>0</xdr:rowOff>
    </xdr:from>
    <xdr:to>
      <xdr:col>4</xdr:col>
      <xdr:colOff>0</xdr:colOff>
      <xdr:row>196</xdr:row>
      <xdr:rowOff>0</xdr:rowOff>
    </xdr:to>
    <xdr:graphicFrame macro="">
      <xdr:nvGraphicFramePr>
        <xdr:cNvPr id="1119" name="Wykres 3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4</xdr:col>
      <xdr:colOff>0</xdr:colOff>
      <xdr:row>196</xdr:row>
      <xdr:rowOff>0</xdr:rowOff>
    </xdr:from>
    <xdr:to>
      <xdr:col>4</xdr:col>
      <xdr:colOff>0</xdr:colOff>
      <xdr:row>196</xdr:row>
      <xdr:rowOff>0</xdr:rowOff>
    </xdr:to>
    <xdr:graphicFrame macro="">
      <xdr:nvGraphicFramePr>
        <xdr:cNvPr id="1511" name="Wykres 3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3</xdr:col>
      <xdr:colOff>57150</xdr:colOff>
      <xdr:row>196</xdr:row>
      <xdr:rowOff>0</xdr:rowOff>
    </xdr:from>
    <xdr:to>
      <xdr:col>4</xdr:col>
      <xdr:colOff>0</xdr:colOff>
      <xdr:row>196</xdr:row>
      <xdr:rowOff>0</xdr:rowOff>
    </xdr:to>
    <xdr:graphicFrame macro="">
      <xdr:nvGraphicFramePr>
        <xdr:cNvPr id="1171" name="Wykres 4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</xdr:col>
      <xdr:colOff>171450</xdr:colOff>
      <xdr:row>196</xdr:row>
      <xdr:rowOff>0</xdr:rowOff>
    </xdr:from>
    <xdr:to>
      <xdr:col>4</xdr:col>
      <xdr:colOff>0</xdr:colOff>
      <xdr:row>196</xdr:row>
      <xdr:rowOff>0</xdr:rowOff>
    </xdr:to>
    <xdr:graphicFrame macro="">
      <xdr:nvGraphicFramePr>
        <xdr:cNvPr id="1453" name="Wykres 4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0</xdr:col>
      <xdr:colOff>152400</xdr:colOff>
      <xdr:row>196</xdr:row>
      <xdr:rowOff>0</xdr:rowOff>
    </xdr:from>
    <xdr:to>
      <xdr:col>4</xdr:col>
      <xdr:colOff>0</xdr:colOff>
      <xdr:row>196</xdr:row>
      <xdr:rowOff>0</xdr:rowOff>
    </xdr:to>
    <xdr:graphicFrame macro="">
      <xdr:nvGraphicFramePr>
        <xdr:cNvPr id="1646" name="Wykres 4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4</xdr:col>
      <xdr:colOff>0</xdr:colOff>
      <xdr:row>196</xdr:row>
      <xdr:rowOff>0</xdr:rowOff>
    </xdr:from>
    <xdr:to>
      <xdr:col>4</xdr:col>
      <xdr:colOff>0</xdr:colOff>
      <xdr:row>196</xdr:row>
      <xdr:rowOff>0</xdr:rowOff>
    </xdr:to>
    <xdr:graphicFrame macro="">
      <xdr:nvGraphicFramePr>
        <xdr:cNvPr id="1220" name="Wykres 4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4</xdr:col>
      <xdr:colOff>0</xdr:colOff>
      <xdr:row>196</xdr:row>
      <xdr:rowOff>0</xdr:rowOff>
    </xdr:from>
    <xdr:to>
      <xdr:col>4</xdr:col>
      <xdr:colOff>0</xdr:colOff>
      <xdr:row>196</xdr:row>
      <xdr:rowOff>0</xdr:rowOff>
    </xdr:to>
    <xdr:graphicFrame macro="">
      <xdr:nvGraphicFramePr>
        <xdr:cNvPr id="1911" name="Wykres 4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4</xdr:col>
      <xdr:colOff>0</xdr:colOff>
      <xdr:row>196</xdr:row>
      <xdr:rowOff>0</xdr:rowOff>
    </xdr:from>
    <xdr:to>
      <xdr:col>4</xdr:col>
      <xdr:colOff>0</xdr:colOff>
      <xdr:row>196</xdr:row>
      <xdr:rowOff>0</xdr:rowOff>
    </xdr:to>
    <xdr:graphicFrame macro="">
      <xdr:nvGraphicFramePr>
        <xdr:cNvPr id="1272" name="Wykres 4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4</xdr:col>
      <xdr:colOff>0</xdr:colOff>
      <xdr:row>196</xdr:row>
      <xdr:rowOff>0</xdr:rowOff>
    </xdr:from>
    <xdr:to>
      <xdr:col>4</xdr:col>
      <xdr:colOff>0</xdr:colOff>
      <xdr:row>196</xdr:row>
      <xdr:rowOff>0</xdr:rowOff>
    </xdr:to>
    <xdr:graphicFrame macro="">
      <xdr:nvGraphicFramePr>
        <xdr:cNvPr id="1854" name="Wykres 4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4</xdr:col>
      <xdr:colOff>0</xdr:colOff>
      <xdr:row>196</xdr:row>
      <xdr:rowOff>0</xdr:rowOff>
    </xdr:from>
    <xdr:to>
      <xdr:col>4</xdr:col>
      <xdr:colOff>0</xdr:colOff>
      <xdr:row>196</xdr:row>
      <xdr:rowOff>0</xdr:rowOff>
    </xdr:to>
    <xdr:graphicFrame macro="">
      <xdr:nvGraphicFramePr>
        <xdr:cNvPr id="1451" name="Wykres 4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4</xdr:col>
      <xdr:colOff>0</xdr:colOff>
      <xdr:row>196</xdr:row>
      <xdr:rowOff>0</xdr:rowOff>
    </xdr:from>
    <xdr:to>
      <xdr:col>4</xdr:col>
      <xdr:colOff>0</xdr:colOff>
      <xdr:row>196</xdr:row>
      <xdr:rowOff>0</xdr:rowOff>
    </xdr:to>
    <xdr:graphicFrame macro="">
      <xdr:nvGraphicFramePr>
        <xdr:cNvPr id="1321" name="Wykres 4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4</xdr:col>
      <xdr:colOff>0</xdr:colOff>
      <xdr:row>196</xdr:row>
      <xdr:rowOff>0</xdr:rowOff>
    </xdr:from>
    <xdr:to>
      <xdr:col>4</xdr:col>
      <xdr:colOff>0</xdr:colOff>
      <xdr:row>196</xdr:row>
      <xdr:rowOff>0</xdr:rowOff>
    </xdr:to>
    <xdr:graphicFrame macro="">
      <xdr:nvGraphicFramePr>
        <xdr:cNvPr id="1288" name="Wykres 4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4</xdr:col>
      <xdr:colOff>0</xdr:colOff>
      <xdr:row>196</xdr:row>
      <xdr:rowOff>0</xdr:rowOff>
    </xdr:from>
    <xdr:to>
      <xdr:col>4</xdr:col>
      <xdr:colOff>0</xdr:colOff>
      <xdr:row>196</xdr:row>
      <xdr:rowOff>0</xdr:rowOff>
    </xdr:to>
    <xdr:graphicFrame macro="">
      <xdr:nvGraphicFramePr>
        <xdr:cNvPr id="1373" name="Wykres 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4</xdr:col>
      <xdr:colOff>0</xdr:colOff>
      <xdr:row>196</xdr:row>
      <xdr:rowOff>0</xdr:rowOff>
    </xdr:from>
    <xdr:to>
      <xdr:col>4</xdr:col>
      <xdr:colOff>0</xdr:colOff>
      <xdr:row>196</xdr:row>
      <xdr:rowOff>0</xdr:rowOff>
    </xdr:to>
    <xdr:graphicFrame macro="">
      <xdr:nvGraphicFramePr>
        <xdr:cNvPr id="1231" name="Wykres 5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4</xdr:col>
      <xdr:colOff>0</xdr:colOff>
      <xdr:row>196</xdr:row>
      <xdr:rowOff>0</xdr:rowOff>
    </xdr:from>
    <xdr:to>
      <xdr:col>4</xdr:col>
      <xdr:colOff>0</xdr:colOff>
      <xdr:row>196</xdr:row>
      <xdr:rowOff>0</xdr:rowOff>
    </xdr:to>
    <xdr:graphicFrame macro="">
      <xdr:nvGraphicFramePr>
        <xdr:cNvPr id="1921" name="Wykres 5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4</xdr:col>
      <xdr:colOff>0</xdr:colOff>
      <xdr:row>196</xdr:row>
      <xdr:rowOff>0</xdr:rowOff>
    </xdr:from>
    <xdr:to>
      <xdr:col>4</xdr:col>
      <xdr:colOff>0</xdr:colOff>
      <xdr:row>196</xdr:row>
      <xdr:rowOff>0</xdr:rowOff>
    </xdr:to>
    <xdr:graphicFrame macro="">
      <xdr:nvGraphicFramePr>
        <xdr:cNvPr id="1426" name="Wykres 5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4</xdr:col>
      <xdr:colOff>0</xdr:colOff>
      <xdr:row>196</xdr:row>
      <xdr:rowOff>0</xdr:rowOff>
    </xdr:from>
    <xdr:to>
      <xdr:col>4</xdr:col>
      <xdr:colOff>0</xdr:colOff>
      <xdr:row>196</xdr:row>
      <xdr:rowOff>0</xdr:rowOff>
    </xdr:to>
    <xdr:graphicFrame macro="">
      <xdr:nvGraphicFramePr>
        <xdr:cNvPr id="1173" name="Wykres 5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>
    <xdr:from>
      <xdr:col>3</xdr:col>
      <xdr:colOff>57150</xdr:colOff>
      <xdr:row>196</xdr:row>
      <xdr:rowOff>0</xdr:rowOff>
    </xdr:from>
    <xdr:to>
      <xdr:col>4</xdr:col>
      <xdr:colOff>0</xdr:colOff>
      <xdr:row>196</xdr:row>
      <xdr:rowOff>0</xdr:rowOff>
    </xdr:to>
    <xdr:graphicFrame macro="">
      <xdr:nvGraphicFramePr>
        <xdr:cNvPr id="78997" name="Wykres 6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  <xdr:twoCellAnchor>
    <xdr:from>
      <xdr:col>1</xdr:col>
      <xdr:colOff>171450</xdr:colOff>
      <xdr:row>196</xdr:row>
      <xdr:rowOff>0</xdr:rowOff>
    </xdr:from>
    <xdr:to>
      <xdr:col>4</xdr:col>
      <xdr:colOff>0</xdr:colOff>
      <xdr:row>196</xdr:row>
      <xdr:rowOff>0</xdr:rowOff>
    </xdr:to>
    <xdr:graphicFrame macro="">
      <xdr:nvGraphicFramePr>
        <xdr:cNvPr id="1475" name="Wykres 6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  <xdr:twoCellAnchor>
    <xdr:from>
      <xdr:col>0</xdr:col>
      <xdr:colOff>152400</xdr:colOff>
      <xdr:row>196</xdr:row>
      <xdr:rowOff>0</xdr:rowOff>
    </xdr:from>
    <xdr:to>
      <xdr:col>4</xdr:col>
      <xdr:colOff>0</xdr:colOff>
      <xdr:row>196</xdr:row>
      <xdr:rowOff>0</xdr:rowOff>
    </xdr:to>
    <xdr:graphicFrame macro="">
      <xdr:nvGraphicFramePr>
        <xdr:cNvPr id="1631" name="Wykres 6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twoCellAnchor>
  <xdr:twoCellAnchor>
    <xdr:from>
      <xdr:col>4</xdr:col>
      <xdr:colOff>0</xdr:colOff>
      <xdr:row>196</xdr:row>
      <xdr:rowOff>0</xdr:rowOff>
    </xdr:from>
    <xdr:to>
      <xdr:col>4</xdr:col>
      <xdr:colOff>0</xdr:colOff>
      <xdr:row>196</xdr:row>
      <xdr:rowOff>0</xdr:rowOff>
    </xdr:to>
    <xdr:graphicFrame macro="">
      <xdr:nvGraphicFramePr>
        <xdr:cNvPr id="1062" name="Wykres 6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"/>
        </a:graphicData>
      </a:graphic>
    </xdr:graphicFrame>
    <xdr:clientData/>
  </xdr:twoCellAnchor>
  <xdr:twoCellAnchor>
    <xdr:from>
      <xdr:col>4</xdr:col>
      <xdr:colOff>0</xdr:colOff>
      <xdr:row>196</xdr:row>
      <xdr:rowOff>0</xdr:rowOff>
    </xdr:from>
    <xdr:to>
      <xdr:col>4</xdr:col>
      <xdr:colOff>0</xdr:colOff>
      <xdr:row>196</xdr:row>
      <xdr:rowOff>0</xdr:rowOff>
    </xdr:to>
    <xdr:graphicFrame macro="">
      <xdr:nvGraphicFramePr>
        <xdr:cNvPr id="1527" name="Wykres 6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"/>
        </a:graphicData>
      </a:graphic>
    </xdr:graphicFrame>
    <xdr:clientData/>
  </xdr:twoCellAnchor>
  <xdr:twoCellAnchor>
    <xdr:from>
      <xdr:col>4</xdr:col>
      <xdr:colOff>0</xdr:colOff>
      <xdr:row>196</xdr:row>
      <xdr:rowOff>0</xdr:rowOff>
    </xdr:from>
    <xdr:to>
      <xdr:col>4</xdr:col>
      <xdr:colOff>0</xdr:colOff>
      <xdr:row>196</xdr:row>
      <xdr:rowOff>0</xdr:rowOff>
    </xdr:to>
    <xdr:graphicFrame macro="">
      <xdr:nvGraphicFramePr>
        <xdr:cNvPr id="1574" name="Wykres 7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"/>
        </a:graphicData>
      </a:graphic>
    </xdr:graphicFrame>
    <xdr:clientData/>
  </xdr:twoCellAnchor>
  <xdr:twoCellAnchor>
    <xdr:from>
      <xdr:col>3</xdr:col>
      <xdr:colOff>57150</xdr:colOff>
      <xdr:row>196</xdr:row>
      <xdr:rowOff>0</xdr:rowOff>
    </xdr:from>
    <xdr:to>
      <xdr:col>4</xdr:col>
      <xdr:colOff>0</xdr:colOff>
      <xdr:row>196</xdr:row>
      <xdr:rowOff>0</xdr:rowOff>
    </xdr:to>
    <xdr:graphicFrame macro="">
      <xdr:nvGraphicFramePr>
        <xdr:cNvPr id="1516" name="Wykres 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7"/>
        </a:graphicData>
      </a:graphic>
    </xdr:graphicFrame>
    <xdr:clientData/>
  </xdr:twoCellAnchor>
  <xdr:twoCellAnchor>
    <xdr:from>
      <xdr:col>3</xdr:col>
      <xdr:colOff>57150</xdr:colOff>
      <xdr:row>196</xdr:row>
      <xdr:rowOff>0</xdr:rowOff>
    </xdr:from>
    <xdr:to>
      <xdr:col>4</xdr:col>
      <xdr:colOff>0</xdr:colOff>
      <xdr:row>196</xdr:row>
      <xdr:rowOff>0</xdr:rowOff>
    </xdr:to>
    <xdr:graphicFrame macro="">
      <xdr:nvGraphicFramePr>
        <xdr:cNvPr id="1366" name="Wykres 7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8"/>
        </a:graphicData>
      </a:graphic>
    </xdr:graphicFrame>
    <xdr:clientData/>
  </xdr:twoCellAnchor>
  <xdr:twoCellAnchor>
    <xdr:from>
      <xdr:col>1</xdr:col>
      <xdr:colOff>171450</xdr:colOff>
      <xdr:row>196</xdr:row>
      <xdr:rowOff>0</xdr:rowOff>
    </xdr:from>
    <xdr:to>
      <xdr:col>4</xdr:col>
      <xdr:colOff>0</xdr:colOff>
      <xdr:row>196</xdr:row>
      <xdr:rowOff>0</xdr:rowOff>
    </xdr:to>
    <xdr:graphicFrame macro="">
      <xdr:nvGraphicFramePr>
        <xdr:cNvPr id="1628" name="Wykres 7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9"/>
        </a:graphicData>
      </a:graphic>
    </xdr:graphicFrame>
    <xdr:clientData/>
  </xdr:twoCellAnchor>
  <xdr:twoCellAnchor>
    <xdr:from>
      <xdr:col>0</xdr:col>
      <xdr:colOff>152400</xdr:colOff>
      <xdr:row>196</xdr:row>
      <xdr:rowOff>0</xdr:rowOff>
    </xdr:from>
    <xdr:to>
      <xdr:col>4</xdr:col>
      <xdr:colOff>0</xdr:colOff>
      <xdr:row>196</xdr:row>
      <xdr:rowOff>0</xdr:rowOff>
    </xdr:to>
    <xdr:graphicFrame macro="">
      <xdr:nvGraphicFramePr>
        <xdr:cNvPr id="1974" name="Wykres 7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0"/>
        </a:graphicData>
      </a:graphic>
    </xdr:graphicFrame>
    <xdr:clientData/>
  </xdr:twoCellAnchor>
  <xdr:twoCellAnchor>
    <xdr:from>
      <xdr:col>4</xdr:col>
      <xdr:colOff>0</xdr:colOff>
      <xdr:row>196</xdr:row>
      <xdr:rowOff>0</xdr:rowOff>
    </xdr:from>
    <xdr:to>
      <xdr:col>4</xdr:col>
      <xdr:colOff>0</xdr:colOff>
      <xdr:row>196</xdr:row>
      <xdr:rowOff>0</xdr:rowOff>
    </xdr:to>
    <xdr:graphicFrame macro="">
      <xdr:nvGraphicFramePr>
        <xdr:cNvPr id="2022" name="Wykres 8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1"/>
        </a:graphicData>
      </a:graphic>
    </xdr:graphicFrame>
    <xdr:clientData/>
  </xdr:twoCellAnchor>
  <xdr:twoCellAnchor>
    <xdr:from>
      <xdr:col>4</xdr:col>
      <xdr:colOff>0</xdr:colOff>
      <xdr:row>196</xdr:row>
      <xdr:rowOff>0</xdr:rowOff>
    </xdr:from>
    <xdr:to>
      <xdr:col>4</xdr:col>
      <xdr:colOff>0</xdr:colOff>
      <xdr:row>196</xdr:row>
      <xdr:rowOff>0</xdr:rowOff>
    </xdr:to>
    <xdr:graphicFrame macro="">
      <xdr:nvGraphicFramePr>
        <xdr:cNvPr id="1680" name="Wykres 8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2"/>
        </a:graphicData>
      </a:graphic>
    </xdr:graphicFrame>
    <xdr:clientData/>
  </xdr:twoCellAnchor>
  <xdr:twoCellAnchor>
    <xdr:from>
      <xdr:col>4</xdr:col>
      <xdr:colOff>0</xdr:colOff>
      <xdr:row>196</xdr:row>
      <xdr:rowOff>0</xdr:rowOff>
    </xdr:from>
    <xdr:to>
      <xdr:col>4</xdr:col>
      <xdr:colOff>0</xdr:colOff>
      <xdr:row>196</xdr:row>
      <xdr:rowOff>0</xdr:rowOff>
    </xdr:to>
    <xdr:graphicFrame macro="">
      <xdr:nvGraphicFramePr>
        <xdr:cNvPr id="1917" name="Wykres 8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3"/>
        </a:graphicData>
      </a:graphic>
    </xdr:graphicFrame>
    <xdr:clientData/>
  </xdr:twoCellAnchor>
  <xdr:twoCellAnchor>
    <xdr:from>
      <xdr:col>3</xdr:col>
      <xdr:colOff>57150</xdr:colOff>
      <xdr:row>196</xdr:row>
      <xdr:rowOff>0</xdr:rowOff>
    </xdr:from>
    <xdr:to>
      <xdr:col>4</xdr:col>
      <xdr:colOff>0</xdr:colOff>
      <xdr:row>196</xdr:row>
      <xdr:rowOff>0</xdr:rowOff>
    </xdr:to>
    <xdr:graphicFrame macro="">
      <xdr:nvGraphicFramePr>
        <xdr:cNvPr id="78529" name="Wykres 9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4"/>
        </a:graphicData>
      </a:graphic>
    </xdr:graphicFrame>
    <xdr:clientData/>
  </xdr:twoCellAnchor>
  <xdr:twoCellAnchor>
    <xdr:from>
      <xdr:col>1</xdr:col>
      <xdr:colOff>171450</xdr:colOff>
      <xdr:row>196</xdr:row>
      <xdr:rowOff>0</xdr:rowOff>
    </xdr:from>
    <xdr:to>
      <xdr:col>4</xdr:col>
      <xdr:colOff>0</xdr:colOff>
      <xdr:row>196</xdr:row>
      <xdr:rowOff>0</xdr:rowOff>
    </xdr:to>
    <xdr:graphicFrame macro="">
      <xdr:nvGraphicFramePr>
        <xdr:cNvPr id="78151" name="Wykres 9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5"/>
        </a:graphicData>
      </a:graphic>
    </xdr:graphicFrame>
    <xdr:clientData/>
  </xdr:twoCellAnchor>
  <xdr:twoCellAnchor>
    <xdr:from>
      <xdr:col>0</xdr:col>
      <xdr:colOff>152400</xdr:colOff>
      <xdr:row>196</xdr:row>
      <xdr:rowOff>0</xdr:rowOff>
    </xdr:from>
    <xdr:to>
      <xdr:col>4</xdr:col>
      <xdr:colOff>0</xdr:colOff>
      <xdr:row>196</xdr:row>
      <xdr:rowOff>0</xdr:rowOff>
    </xdr:to>
    <xdr:graphicFrame macro="">
      <xdr:nvGraphicFramePr>
        <xdr:cNvPr id="78627" name="Wykres 9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6"/>
        </a:graphicData>
      </a:graphic>
    </xdr:graphicFrame>
    <xdr:clientData/>
  </xdr:twoCellAnchor>
  <xdr:twoCellAnchor>
    <xdr:from>
      <xdr:col>4</xdr:col>
      <xdr:colOff>0</xdr:colOff>
      <xdr:row>196</xdr:row>
      <xdr:rowOff>0</xdr:rowOff>
    </xdr:from>
    <xdr:to>
      <xdr:col>4</xdr:col>
      <xdr:colOff>0</xdr:colOff>
      <xdr:row>196</xdr:row>
      <xdr:rowOff>0</xdr:rowOff>
    </xdr:to>
    <xdr:graphicFrame macro="">
      <xdr:nvGraphicFramePr>
        <xdr:cNvPr id="1781" name="Wykres 10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7"/>
        </a:graphicData>
      </a:graphic>
    </xdr:graphicFrame>
    <xdr:clientData/>
  </xdr:twoCellAnchor>
  <xdr:twoCellAnchor>
    <xdr:from>
      <xdr:col>4</xdr:col>
      <xdr:colOff>0</xdr:colOff>
      <xdr:row>196</xdr:row>
      <xdr:rowOff>0</xdr:rowOff>
    </xdr:from>
    <xdr:to>
      <xdr:col>4</xdr:col>
      <xdr:colOff>0</xdr:colOff>
      <xdr:row>196</xdr:row>
      <xdr:rowOff>0</xdr:rowOff>
    </xdr:to>
    <xdr:graphicFrame macro="">
      <xdr:nvGraphicFramePr>
        <xdr:cNvPr id="1293" name="Wykres 10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8"/>
        </a:graphicData>
      </a:graphic>
    </xdr:graphicFrame>
    <xdr:clientData/>
  </xdr:twoCellAnchor>
  <xdr:twoCellAnchor>
    <xdr:from>
      <xdr:col>4</xdr:col>
      <xdr:colOff>0</xdr:colOff>
      <xdr:row>196</xdr:row>
      <xdr:rowOff>0</xdr:rowOff>
    </xdr:from>
    <xdr:to>
      <xdr:col>4</xdr:col>
      <xdr:colOff>0</xdr:colOff>
      <xdr:row>196</xdr:row>
      <xdr:rowOff>0</xdr:rowOff>
    </xdr:to>
    <xdr:graphicFrame macro="">
      <xdr:nvGraphicFramePr>
        <xdr:cNvPr id="1834" name="Wykres 10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9"/>
        </a:graphicData>
      </a:graphic>
    </xdr:graphicFrame>
    <xdr:clientData/>
  </xdr:twoCellAnchor>
  <xdr:twoCellAnchor>
    <xdr:from>
      <xdr:col>4</xdr:col>
      <xdr:colOff>0</xdr:colOff>
      <xdr:row>196</xdr:row>
      <xdr:rowOff>0</xdr:rowOff>
    </xdr:from>
    <xdr:to>
      <xdr:col>4</xdr:col>
      <xdr:colOff>0</xdr:colOff>
      <xdr:row>196</xdr:row>
      <xdr:rowOff>0</xdr:rowOff>
    </xdr:to>
    <xdr:graphicFrame macro="">
      <xdr:nvGraphicFramePr>
        <xdr:cNvPr id="1236" name="Wykres 10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0"/>
        </a:graphicData>
      </a:graphic>
    </xdr:graphicFrame>
    <xdr:clientData/>
  </xdr:twoCellAnchor>
  <xdr:twoCellAnchor>
    <xdr:from>
      <xdr:col>4</xdr:col>
      <xdr:colOff>0</xdr:colOff>
      <xdr:row>196</xdr:row>
      <xdr:rowOff>0</xdr:rowOff>
    </xdr:from>
    <xdr:to>
      <xdr:col>4</xdr:col>
      <xdr:colOff>0</xdr:colOff>
      <xdr:row>196</xdr:row>
      <xdr:rowOff>0</xdr:rowOff>
    </xdr:to>
    <xdr:graphicFrame macro="">
      <xdr:nvGraphicFramePr>
        <xdr:cNvPr id="1065" name="Wykres 10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1"/>
        </a:graphicData>
      </a:graphic>
    </xdr:graphicFrame>
    <xdr:clientData/>
  </xdr:twoCellAnchor>
  <xdr:twoCellAnchor>
    <xdr:from>
      <xdr:col>4</xdr:col>
      <xdr:colOff>0</xdr:colOff>
      <xdr:row>196</xdr:row>
      <xdr:rowOff>0</xdr:rowOff>
    </xdr:from>
    <xdr:to>
      <xdr:col>4</xdr:col>
      <xdr:colOff>0</xdr:colOff>
      <xdr:row>196</xdr:row>
      <xdr:rowOff>0</xdr:rowOff>
    </xdr:to>
    <xdr:graphicFrame macro="">
      <xdr:nvGraphicFramePr>
        <xdr:cNvPr id="1883" name="Wykres 10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2"/>
        </a:graphicData>
      </a:graphic>
    </xdr:graphicFrame>
    <xdr:clientData/>
  </xdr:twoCellAnchor>
  <xdr:twoCellAnchor>
    <xdr:from>
      <xdr:col>3</xdr:col>
      <xdr:colOff>57150</xdr:colOff>
      <xdr:row>196</xdr:row>
      <xdr:rowOff>0</xdr:rowOff>
    </xdr:from>
    <xdr:to>
      <xdr:col>4</xdr:col>
      <xdr:colOff>0</xdr:colOff>
      <xdr:row>196</xdr:row>
      <xdr:rowOff>0</xdr:rowOff>
    </xdr:to>
    <xdr:graphicFrame macro="">
      <xdr:nvGraphicFramePr>
        <xdr:cNvPr id="1694" name="Wykres 10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3"/>
        </a:graphicData>
      </a:graphic>
    </xdr:graphicFrame>
    <xdr:clientData/>
  </xdr:twoCellAnchor>
  <xdr:twoCellAnchor>
    <xdr:from>
      <xdr:col>1</xdr:col>
      <xdr:colOff>171450</xdr:colOff>
      <xdr:row>196</xdr:row>
      <xdr:rowOff>0</xdr:rowOff>
    </xdr:from>
    <xdr:to>
      <xdr:col>4</xdr:col>
      <xdr:colOff>0</xdr:colOff>
      <xdr:row>196</xdr:row>
      <xdr:rowOff>0</xdr:rowOff>
    </xdr:to>
    <xdr:graphicFrame macro="">
      <xdr:nvGraphicFramePr>
        <xdr:cNvPr id="1763" name="Wykres 10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4"/>
        </a:graphicData>
      </a:graphic>
    </xdr:graphicFrame>
    <xdr:clientData/>
  </xdr:twoCellAnchor>
  <xdr:twoCellAnchor>
    <xdr:from>
      <xdr:col>0</xdr:col>
      <xdr:colOff>152400</xdr:colOff>
      <xdr:row>196</xdr:row>
      <xdr:rowOff>0</xdr:rowOff>
    </xdr:from>
    <xdr:to>
      <xdr:col>4</xdr:col>
      <xdr:colOff>0</xdr:colOff>
      <xdr:row>196</xdr:row>
      <xdr:rowOff>0</xdr:rowOff>
    </xdr:to>
    <xdr:graphicFrame macro="">
      <xdr:nvGraphicFramePr>
        <xdr:cNvPr id="1935" name="Wykres 10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5"/>
        </a:graphicData>
      </a:graphic>
    </xdr:graphicFrame>
    <xdr:clientData/>
  </xdr:twoCellAnchor>
  <xdr:twoCellAnchor>
    <xdr:from>
      <xdr:col>4</xdr:col>
      <xdr:colOff>0</xdr:colOff>
      <xdr:row>196</xdr:row>
      <xdr:rowOff>0</xdr:rowOff>
    </xdr:from>
    <xdr:to>
      <xdr:col>4</xdr:col>
      <xdr:colOff>0</xdr:colOff>
      <xdr:row>196</xdr:row>
      <xdr:rowOff>0</xdr:rowOff>
    </xdr:to>
    <xdr:graphicFrame macro="">
      <xdr:nvGraphicFramePr>
        <xdr:cNvPr id="1636" name="Wykres 10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6"/>
        </a:graphicData>
      </a:graphic>
    </xdr:graphicFrame>
    <xdr:clientData/>
  </xdr:twoCellAnchor>
  <xdr:twoCellAnchor>
    <xdr:from>
      <xdr:col>4</xdr:col>
      <xdr:colOff>0</xdr:colOff>
      <xdr:row>196</xdr:row>
      <xdr:rowOff>0</xdr:rowOff>
    </xdr:from>
    <xdr:to>
      <xdr:col>4</xdr:col>
      <xdr:colOff>0</xdr:colOff>
      <xdr:row>196</xdr:row>
      <xdr:rowOff>0</xdr:rowOff>
    </xdr:to>
    <xdr:graphicFrame macro="">
      <xdr:nvGraphicFramePr>
        <xdr:cNvPr id="1894" name="Wykres 1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7"/>
        </a:graphicData>
      </a:graphic>
    </xdr:graphicFrame>
    <xdr:clientData/>
  </xdr:twoCellAnchor>
  <xdr:twoCellAnchor>
    <xdr:from>
      <xdr:col>4</xdr:col>
      <xdr:colOff>0</xdr:colOff>
      <xdr:row>196</xdr:row>
      <xdr:rowOff>0</xdr:rowOff>
    </xdr:from>
    <xdr:to>
      <xdr:col>4</xdr:col>
      <xdr:colOff>0</xdr:colOff>
      <xdr:row>196</xdr:row>
      <xdr:rowOff>0</xdr:rowOff>
    </xdr:to>
    <xdr:graphicFrame macro="">
      <xdr:nvGraphicFramePr>
        <xdr:cNvPr id="1987" name="Wykres 1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8"/>
        </a:graphicData>
      </a:graphic>
    </xdr:graphicFrame>
    <xdr:clientData/>
  </xdr:twoCellAnchor>
  <xdr:twoCellAnchor>
    <xdr:from>
      <xdr:col>4</xdr:col>
      <xdr:colOff>0</xdr:colOff>
      <xdr:row>196</xdr:row>
      <xdr:rowOff>0</xdr:rowOff>
    </xdr:from>
    <xdr:to>
      <xdr:col>4</xdr:col>
      <xdr:colOff>0</xdr:colOff>
      <xdr:row>196</xdr:row>
      <xdr:rowOff>0</xdr:rowOff>
    </xdr:to>
    <xdr:graphicFrame macro="">
      <xdr:nvGraphicFramePr>
        <xdr:cNvPr id="2025" name="Wykres 1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9"/>
        </a:graphicData>
      </a:graphic>
    </xdr:graphicFrame>
    <xdr:clientData/>
  </xdr:twoCellAnchor>
  <xdr:twoCellAnchor>
    <xdr:from>
      <xdr:col>4</xdr:col>
      <xdr:colOff>0</xdr:colOff>
      <xdr:row>196</xdr:row>
      <xdr:rowOff>0</xdr:rowOff>
    </xdr:from>
    <xdr:to>
      <xdr:col>4</xdr:col>
      <xdr:colOff>0</xdr:colOff>
      <xdr:row>196</xdr:row>
      <xdr:rowOff>0</xdr:rowOff>
    </xdr:to>
    <xdr:graphicFrame macro="">
      <xdr:nvGraphicFramePr>
        <xdr:cNvPr id="2036" name="Wykres 1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0"/>
        </a:graphicData>
      </a:graphic>
    </xdr:graphicFrame>
    <xdr:clientData/>
  </xdr:twoCellAnchor>
  <xdr:twoCellAnchor>
    <xdr:from>
      <xdr:col>4</xdr:col>
      <xdr:colOff>0</xdr:colOff>
      <xdr:row>196</xdr:row>
      <xdr:rowOff>0</xdr:rowOff>
    </xdr:from>
    <xdr:to>
      <xdr:col>4</xdr:col>
      <xdr:colOff>0</xdr:colOff>
      <xdr:row>196</xdr:row>
      <xdr:rowOff>0</xdr:rowOff>
    </xdr:to>
    <xdr:graphicFrame macro="">
      <xdr:nvGraphicFramePr>
        <xdr:cNvPr id="2037" name="Wykres 1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1"/>
        </a:graphicData>
      </a:graphic>
    </xdr:graphicFrame>
    <xdr:clientData/>
  </xdr:twoCellAnchor>
  <xdr:twoCellAnchor>
    <xdr:from>
      <xdr:col>4</xdr:col>
      <xdr:colOff>0</xdr:colOff>
      <xdr:row>196</xdr:row>
      <xdr:rowOff>0</xdr:rowOff>
    </xdr:from>
    <xdr:to>
      <xdr:col>4</xdr:col>
      <xdr:colOff>0</xdr:colOff>
      <xdr:row>196</xdr:row>
      <xdr:rowOff>0</xdr:rowOff>
    </xdr:to>
    <xdr:graphicFrame macro="">
      <xdr:nvGraphicFramePr>
        <xdr:cNvPr id="1699" name="Wykres 1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2"/>
        </a:graphicData>
      </a:graphic>
    </xdr:graphicFrame>
    <xdr:clientData/>
  </xdr:twoCellAnchor>
  <xdr:twoCellAnchor>
    <xdr:from>
      <xdr:col>4</xdr:col>
      <xdr:colOff>0</xdr:colOff>
      <xdr:row>196</xdr:row>
      <xdr:rowOff>0</xdr:rowOff>
    </xdr:from>
    <xdr:to>
      <xdr:col>4</xdr:col>
      <xdr:colOff>0</xdr:colOff>
      <xdr:row>196</xdr:row>
      <xdr:rowOff>0</xdr:rowOff>
    </xdr:to>
    <xdr:graphicFrame macro="">
      <xdr:nvGraphicFramePr>
        <xdr:cNvPr id="1064" name="Wykres 1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3"/>
        </a:graphicData>
      </a:graphic>
    </xdr:graphicFrame>
    <xdr:clientData/>
  </xdr:twoCellAnchor>
  <xdr:twoCellAnchor>
    <xdr:from>
      <xdr:col>4</xdr:col>
      <xdr:colOff>0</xdr:colOff>
      <xdr:row>196</xdr:row>
      <xdr:rowOff>0</xdr:rowOff>
    </xdr:from>
    <xdr:to>
      <xdr:col>4</xdr:col>
      <xdr:colOff>0</xdr:colOff>
      <xdr:row>196</xdr:row>
      <xdr:rowOff>0</xdr:rowOff>
    </xdr:to>
    <xdr:graphicFrame macro="">
      <xdr:nvGraphicFramePr>
        <xdr:cNvPr id="1980" name="Wykres 1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4"/>
        </a:graphicData>
      </a:graphic>
    </xdr:graphicFrame>
    <xdr:clientData/>
  </xdr:twoCellAnchor>
  <xdr:twoCellAnchor>
    <xdr:from>
      <xdr:col>4</xdr:col>
      <xdr:colOff>0</xdr:colOff>
      <xdr:row>196</xdr:row>
      <xdr:rowOff>0</xdr:rowOff>
    </xdr:from>
    <xdr:to>
      <xdr:col>4</xdr:col>
      <xdr:colOff>0</xdr:colOff>
      <xdr:row>196</xdr:row>
      <xdr:rowOff>0</xdr:rowOff>
    </xdr:to>
    <xdr:graphicFrame macro="">
      <xdr:nvGraphicFramePr>
        <xdr:cNvPr id="1259" name="Wykres 11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5"/>
        </a:graphicData>
      </a:graphic>
    </xdr:graphicFrame>
    <xdr:clientData/>
  </xdr:twoCellAnchor>
  <xdr:twoCellAnchor>
    <xdr:from>
      <xdr:col>4</xdr:col>
      <xdr:colOff>0</xdr:colOff>
      <xdr:row>196</xdr:row>
      <xdr:rowOff>0</xdr:rowOff>
    </xdr:from>
    <xdr:to>
      <xdr:col>4</xdr:col>
      <xdr:colOff>0</xdr:colOff>
      <xdr:row>196</xdr:row>
      <xdr:rowOff>0</xdr:rowOff>
    </xdr:to>
    <xdr:graphicFrame macro="">
      <xdr:nvGraphicFramePr>
        <xdr:cNvPr id="1113" name="Wykres 12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6"/>
        </a:graphicData>
      </a:graphic>
    </xdr:graphicFrame>
    <xdr:clientData/>
  </xdr:twoCellAnchor>
  <xdr:twoCellAnchor>
    <xdr:from>
      <xdr:col>4</xdr:col>
      <xdr:colOff>0</xdr:colOff>
      <xdr:row>196</xdr:row>
      <xdr:rowOff>0</xdr:rowOff>
    </xdr:from>
    <xdr:to>
      <xdr:col>4</xdr:col>
      <xdr:colOff>0</xdr:colOff>
      <xdr:row>196</xdr:row>
      <xdr:rowOff>0</xdr:rowOff>
    </xdr:to>
    <xdr:graphicFrame macro="">
      <xdr:nvGraphicFramePr>
        <xdr:cNvPr id="1414" name="Wykres 12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7"/>
        </a:graphicData>
      </a:graphic>
    </xdr:graphicFrame>
    <xdr:clientData/>
  </xdr:twoCellAnchor>
  <xdr:twoCellAnchor>
    <xdr:from>
      <xdr:col>3</xdr:col>
      <xdr:colOff>57150</xdr:colOff>
      <xdr:row>196</xdr:row>
      <xdr:rowOff>0</xdr:rowOff>
    </xdr:from>
    <xdr:to>
      <xdr:col>4</xdr:col>
      <xdr:colOff>0</xdr:colOff>
      <xdr:row>196</xdr:row>
      <xdr:rowOff>0</xdr:rowOff>
    </xdr:to>
    <xdr:graphicFrame macro="">
      <xdr:nvGraphicFramePr>
        <xdr:cNvPr id="1166" name="Wykres 13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8"/>
        </a:graphicData>
      </a:graphic>
    </xdr:graphicFrame>
    <xdr:clientData/>
  </xdr:twoCellAnchor>
  <xdr:twoCellAnchor>
    <xdr:from>
      <xdr:col>1</xdr:col>
      <xdr:colOff>171450</xdr:colOff>
      <xdr:row>196</xdr:row>
      <xdr:rowOff>0</xdr:rowOff>
    </xdr:from>
    <xdr:to>
      <xdr:col>4</xdr:col>
      <xdr:colOff>0</xdr:colOff>
      <xdr:row>196</xdr:row>
      <xdr:rowOff>0</xdr:rowOff>
    </xdr:to>
    <xdr:graphicFrame macro="">
      <xdr:nvGraphicFramePr>
        <xdr:cNvPr id="1356" name="Wykres 13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9"/>
        </a:graphicData>
      </a:graphic>
    </xdr:graphicFrame>
    <xdr:clientData/>
  </xdr:twoCellAnchor>
  <xdr:twoCellAnchor>
    <xdr:from>
      <xdr:col>0</xdr:col>
      <xdr:colOff>152400</xdr:colOff>
      <xdr:row>196</xdr:row>
      <xdr:rowOff>0</xdr:rowOff>
    </xdr:from>
    <xdr:to>
      <xdr:col>4</xdr:col>
      <xdr:colOff>0</xdr:colOff>
      <xdr:row>196</xdr:row>
      <xdr:rowOff>0</xdr:rowOff>
    </xdr:to>
    <xdr:graphicFrame macro="">
      <xdr:nvGraphicFramePr>
        <xdr:cNvPr id="1635" name="Wykres 13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0"/>
        </a:graphicData>
      </a:graphic>
    </xdr:graphicFrame>
    <xdr:clientData/>
  </xdr:twoCellAnchor>
  <xdr:twoCellAnchor>
    <xdr:from>
      <xdr:col>4</xdr:col>
      <xdr:colOff>0</xdr:colOff>
      <xdr:row>196</xdr:row>
      <xdr:rowOff>0</xdr:rowOff>
    </xdr:from>
    <xdr:to>
      <xdr:col>4</xdr:col>
      <xdr:colOff>0</xdr:colOff>
      <xdr:row>196</xdr:row>
      <xdr:rowOff>0</xdr:rowOff>
    </xdr:to>
    <xdr:graphicFrame macro="">
      <xdr:nvGraphicFramePr>
        <xdr:cNvPr id="1218" name="Wykres 13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1"/>
        </a:graphicData>
      </a:graphic>
    </xdr:graphicFrame>
    <xdr:clientData/>
  </xdr:twoCellAnchor>
  <xdr:twoCellAnchor>
    <xdr:from>
      <xdr:col>4</xdr:col>
      <xdr:colOff>0</xdr:colOff>
      <xdr:row>196</xdr:row>
      <xdr:rowOff>0</xdr:rowOff>
    </xdr:from>
    <xdr:to>
      <xdr:col>4</xdr:col>
      <xdr:colOff>0</xdr:colOff>
      <xdr:row>196</xdr:row>
      <xdr:rowOff>0</xdr:rowOff>
    </xdr:to>
    <xdr:graphicFrame macro="">
      <xdr:nvGraphicFramePr>
        <xdr:cNvPr id="1299" name="Wykres 13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2"/>
        </a:graphicData>
      </a:graphic>
    </xdr:graphicFrame>
    <xdr:clientData/>
  </xdr:twoCellAnchor>
  <xdr:twoCellAnchor>
    <xdr:from>
      <xdr:col>4</xdr:col>
      <xdr:colOff>0</xdr:colOff>
      <xdr:row>196</xdr:row>
      <xdr:rowOff>0</xdr:rowOff>
    </xdr:from>
    <xdr:to>
      <xdr:col>4</xdr:col>
      <xdr:colOff>0</xdr:colOff>
      <xdr:row>196</xdr:row>
      <xdr:rowOff>0</xdr:rowOff>
    </xdr:to>
    <xdr:graphicFrame macro="">
      <xdr:nvGraphicFramePr>
        <xdr:cNvPr id="1766" name="Wykres 13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3"/>
        </a:graphicData>
      </a:graphic>
    </xdr:graphicFrame>
    <xdr:clientData/>
  </xdr:twoCellAnchor>
  <xdr:twoCellAnchor>
    <xdr:from>
      <xdr:col>3</xdr:col>
      <xdr:colOff>57150</xdr:colOff>
      <xdr:row>196</xdr:row>
      <xdr:rowOff>0</xdr:rowOff>
    </xdr:from>
    <xdr:to>
      <xdr:col>4</xdr:col>
      <xdr:colOff>0</xdr:colOff>
      <xdr:row>196</xdr:row>
      <xdr:rowOff>0</xdr:rowOff>
    </xdr:to>
    <xdr:graphicFrame macro="">
      <xdr:nvGraphicFramePr>
        <xdr:cNvPr id="1267" name="Wykres 13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asiopea\budzet1\Moje%20dokumenty\2002_BUDZET\2001%20PROJEKT\2001-DOCH-%20PROJ.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0DOCH.UW.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F205"/>
  <sheetViews>
    <sheetView tabSelected="1" zoomScale="70" zoomScaleNormal="70" zoomScaleSheetLayoutView="100" workbookViewId="0">
      <pane xSplit="8" ySplit="8" topLeftCell="I135" activePane="bottomRight" state="frozen"/>
      <selection pane="topRight" activeCell="I1" sqref="I1"/>
      <selection pane="bottomLeft" activeCell="A12" sqref="A12"/>
      <selection pane="bottomRight" activeCell="C152" sqref="C152:T152"/>
    </sheetView>
  </sheetViews>
  <sheetFormatPr defaultRowHeight="15.75" customHeight="1" x14ac:dyDescent="0.2"/>
  <cols>
    <col min="1" max="1" width="4.28515625" style="13" customWidth="1"/>
    <col min="2" max="2" width="6.5703125" style="13" customWidth="1"/>
    <col min="3" max="3" width="5.28515625" style="13" customWidth="1"/>
    <col min="4" max="4" width="20.140625" style="82" customWidth="1"/>
    <col min="5" max="5" width="9.42578125" style="74" customWidth="1"/>
    <col min="6" max="6" width="13.28515625" style="127" customWidth="1"/>
    <col min="7" max="7" width="13.28515625" style="91" customWidth="1"/>
    <col min="8" max="8" width="13.28515625" style="88" customWidth="1"/>
    <col min="9" max="10" width="11.85546875" style="88" customWidth="1"/>
    <col min="11" max="12" width="11.85546875" style="128" customWidth="1"/>
    <col min="13" max="13" width="10.42578125" style="88" customWidth="1"/>
    <col min="14" max="14" width="9" style="88" customWidth="1"/>
    <col min="15" max="15" width="10.28515625" style="88" customWidth="1"/>
    <col min="16" max="16" width="12.28515625" style="14" customWidth="1"/>
    <col min="17" max="17" width="11.85546875" style="129" customWidth="1"/>
    <col min="18" max="18" width="11.85546875" style="88" customWidth="1"/>
    <col min="19" max="19" width="7.140625" style="88" hidden="1" customWidth="1"/>
    <col min="20" max="20" width="8.85546875" style="88" customWidth="1"/>
    <col min="21" max="21" width="17.28515625" customWidth="1"/>
    <col min="22" max="22" width="8.5703125" customWidth="1"/>
  </cols>
  <sheetData>
    <row r="1" spans="1:84" s="7" customFormat="1" ht="15.75" customHeight="1" x14ac:dyDescent="0.2">
      <c r="A1" s="152"/>
      <c r="B1" s="152"/>
      <c r="C1" s="152"/>
      <c r="D1" s="152"/>
      <c r="E1" s="152"/>
      <c r="F1" s="152"/>
      <c r="G1" s="152"/>
      <c r="H1" s="89"/>
      <c r="I1" s="113"/>
      <c r="J1" s="114"/>
      <c r="K1" s="113"/>
      <c r="L1" s="89"/>
      <c r="M1" s="110"/>
      <c r="N1" s="115"/>
      <c r="O1" s="115"/>
      <c r="P1" s="65"/>
      <c r="Q1" s="116"/>
      <c r="R1" s="89"/>
      <c r="S1" s="110"/>
      <c r="T1" s="110" t="s">
        <v>65</v>
      </c>
      <c r="U1" s="87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</row>
    <row r="2" spans="1:84" s="3" customFormat="1" ht="15.75" customHeight="1" x14ac:dyDescent="0.2">
      <c r="A2" s="64"/>
      <c r="B2" s="64"/>
      <c r="C2" s="92"/>
      <c r="D2" s="81"/>
      <c r="E2" s="64"/>
      <c r="F2" s="90"/>
      <c r="G2" s="90"/>
      <c r="H2" s="90"/>
      <c r="I2" s="117"/>
      <c r="J2" s="118"/>
      <c r="K2" s="114"/>
      <c r="L2" s="115"/>
      <c r="M2" s="111"/>
      <c r="N2" s="119"/>
      <c r="O2" s="119"/>
      <c r="P2" s="65"/>
      <c r="Q2" s="116"/>
      <c r="R2" s="103"/>
      <c r="S2" s="111"/>
      <c r="T2" s="111" t="s">
        <v>39</v>
      </c>
      <c r="U2" s="87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</row>
    <row r="3" spans="1:84" s="3" customFormat="1" ht="15.75" customHeight="1" x14ac:dyDescent="0.2">
      <c r="A3" s="64"/>
      <c r="B3" s="64"/>
      <c r="C3" s="92"/>
      <c r="D3" s="81"/>
      <c r="E3" s="64"/>
      <c r="F3" s="90"/>
      <c r="G3" s="90"/>
      <c r="H3" s="90"/>
      <c r="I3" s="117"/>
      <c r="J3" s="118"/>
      <c r="K3" s="114"/>
      <c r="L3" s="115"/>
      <c r="M3" s="120"/>
      <c r="N3" s="119"/>
      <c r="O3" s="119"/>
      <c r="P3" s="65"/>
      <c r="Q3" s="116"/>
      <c r="R3" s="103"/>
      <c r="S3" s="112"/>
      <c r="T3" s="112" t="s">
        <v>64</v>
      </c>
      <c r="U3" s="5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</row>
    <row r="4" spans="1:84" s="5" customFormat="1" ht="19.5" customHeight="1" x14ac:dyDescent="0.2">
      <c r="A4" s="157" t="s">
        <v>17</v>
      </c>
      <c r="B4" s="157"/>
      <c r="C4" s="157"/>
      <c r="D4" s="157"/>
      <c r="E4" s="157"/>
      <c r="F4" s="157"/>
      <c r="G4" s="157"/>
      <c r="H4" s="157"/>
      <c r="I4" s="157"/>
      <c r="J4" s="157"/>
      <c r="K4" s="157"/>
      <c r="L4" s="157"/>
      <c r="M4" s="157"/>
      <c r="N4" s="157"/>
      <c r="O4" s="157"/>
      <c r="P4" s="65"/>
      <c r="Q4" s="116"/>
      <c r="R4" s="103"/>
      <c r="S4" s="103"/>
      <c r="T4" s="103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</row>
    <row r="5" spans="1:84" s="5" customFormat="1" ht="15.75" customHeight="1" thickBot="1" x14ac:dyDescent="0.25">
      <c r="A5" s="156" t="s">
        <v>8</v>
      </c>
      <c r="B5" s="156" t="s">
        <v>9</v>
      </c>
      <c r="C5" s="158" t="s">
        <v>11</v>
      </c>
      <c r="D5" s="167" t="s">
        <v>16</v>
      </c>
      <c r="E5" s="182" t="s">
        <v>40</v>
      </c>
      <c r="F5" s="177" t="s">
        <v>20</v>
      </c>
      <c r="G5" s="159" t="s">
        <v>19</v>
      </c>
      <c r="H5" s="160"/>
      <c r="I5" s="160"/>
      <c r="J5" s="160"/>
      <c r="K5" s="160"/>
      <c r="L5" s="160"/>
      <c r="M5" s="160"/>
      <c r="N5" s="160"/>
      <c r="O5" s="160"/>
      <c r="P5" s="160"/>
      <c r="Q5" s="160"/>
      <c r="R5" s="160"/>
      <c r="S5" s="160"/>
      <c r="T5" s="161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</row>
    <row r="6" spans="1:84" s="9" customFormat="1" ht="15.75" customHeight="1" thickTop="1" x14ac:dyDescent="0.2">
      <c r="A6" s="156"/>
      <c r="B6" s="156"/>
      <c r="C6" s="158"/>
      <c r="D6" s="168"/>
      <c r="E6" s="183"/>
      <c r="F6" s="178"/>
      <c r="G6" s="153" t="s">
        <v>18</v>
      </c>
      <c r="H6" s="162" t="s">
        <v>19</v>
      </c>
      <c r="I6" s="163"/>
      <c r="J6" s="163"/>
      <c r="K6" s="163"/>
      <c r="L6" s="163"/>
      <c r="M6" s="163"/>
      <c r="N6" s="163"/>
      <c r="O6" s="170"/>
      <c r="P6" s="153" t="s">
        <v>22</v>
      </c>
      <c r="Q6" s="162" t="s">
        <v>19</v>
      </c>
      <c r="R6" s="163"/>
      <c r="S6" s="163"/>
      <c r="T6" s="164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</row>
    <row r="7" spans="1:84" s="9" customFormat="1" ht="15.75" customHeight="1" x14ac:dyDescent="0.2">
      <c r="A7" s="156"/>
      <c r="B7" s="156"/>
      <c r="C7" s="158"/>
      <c r="D7" s="168"/>
      <c r="E7" s="183"/>
      <c r="F7" s="178"/>
      <c r="G7" s="154"/>
      <c r="H7" s="165" t="s">
        <v>41</v>
      </c>
      <c r="I7" s="173" t="s">
        <v>7</v>
      </c>
      <c r="J7" s="174"/>
      <c r="K7" s="165" t="s">
        <v>26</v>
      </c>
      <c r="L7" s="165" t="s">
        <v>38</v>
      </c>
      <c r="M7" s="165" t="s">
        <v>24</v>
      </c>
      <c r="N7" s="165" t="s">
        <v>43</v>
      </c>
      <c r="O7" s="171" t="s">
        <v>27</v>
      </c>
      <c r="P7" s="154"/>
      <c r="Q7" s="165" t="s">
        <v>42</v>
      </c>
      <c r="R7" s="121" t="s">
        <v>21</v>
      </c>
      <c r="S7" s="180" t="s">
        <v>44</v>
      </c>
      <c r="T7" s="175" t="s">
        <v>45</v>
      </c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</row>
    <row r="8" spans="1:84" s="63" customFormat="1" ht="90.75" customHeight="1" x14ac:dyDescent="0.2">
      <c r="A8" s="156"/>
      <c r="B8" s="156"/>
      <c r="C8" s="158"/>
      <c r="D8" s="169"/>
      <c r="E8" s="184"/>
      <c r="F8" s="179"/>
      <c r="G8" s="155"/>
      <c r="H8" s="166"/>
      <c r="I8" s="121" t="s">
        <v>23</v>
      </c>
      <c r="J8" s="121" t="s">
        <v>25</v>
      </c>
      <c r="K8" s="166"/>
      <c r="L8" s="166"/>
      <c r="M8" s="166"/>
      <c r="N8" s="166"/>
      <c r="O8" s="172"/>
      <c r="P8" s="155"/>
      <c r="Q8" s="166"/>
      <c r="R8" s="121" t="s">
        <v>28</v>
      </c>
      <c r="S8" s="181"/>
      <c r="T8" s="176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</row>
    <row r="9" spans="1:84" s="6" customFormat="1" ht="14.25" customHeight="1" x14ac:dyDescent="0.2">
      <c r="A9" s="75">
        <v>1</v>
      </c>
      <c r="B9" s="75">
        <f t="shared" ref="B9:R9" si="0">A9+1</f>
        <v>2</v>
      </c>
      <c r="C9" s="75">
        <f t="shared" si="0"/>
        <v>3</v>
      </c>
      <c r="D9" s="21">
        <f t="shared" si="0"/>
        <v>4</v>
      </c>
      <c r="E9" s="22">
        <f t="shared" si="0"/>
        <v>5</v>
      </c>
      <c r="F9" s="22">
        <f t="shared" si="0"/>
        <v>6</v>
      </c>
      <c r="G9" s="68">
        <f t="shared" si="0"/>
        <v>7</v>
      </c>
      <c r="H9" s="23">
        <f t="shared" si="0"/>
        <v>8</v>
      </c>
      <c r="I9" s="23">
        <f t="shared" si="0"/>
        <v>9</v>
      </c>
      <c r="J9" s="23">
        <f t="shared" si="0"/>
        <v>10</v>
      </c>
      <c r="K9" s="23">
        <f t="shared" si="0"/>
        <v>11</v>
      </c>
      <c r="L9" s="23">
        <f t="shared" si="0"/>
        <v>12</v>
      </c>
      <c r="M9" s="23">
        <f t="shared" si="0"/>
        <v>13</v>
      </c>
      <c r="N9" s="23">
        <f t="shared" si="0"/>
        <v>14</v>
      </c>
      <c r="O9" s="24">
        <f t="shared" si="0"/>
        <v>15</v>
      </c>
      <c r="P9" s="25">
        <f t="shared" si="0"/>
        <v>16</v>
      </c>
      <c r="Q9" s="23">
        <f t="shared" si="0"/>
        <v>17</v>
      </c>
      <c r="R9" s="23">
        <f t="shared" si="0"/>
        <v>18</v>
      </c>
      <c r="S9" s="23"/>
      <c r="T9" s="104">
        <v>19</v>
      </c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</row>
    <row r="10" spans="1:84" s="2" customFormat="1" ht="18" customHeight="1" x14ac:dyDescent="0.2">
      <c r="A10" s="50">
        <v>600</v>
      </c>
      <c r="B10" s="50"/>
      <c r="C10" s="93"/>
      <c r="D10" s="188" t="s">
        <v>2</v>
      </c>
      <c r="E10" s="69" t="s">
        <v>32</v>
      </c>
      <c r="F10" s="61">
        <f>G10+P10</f>
        <v>8845826.6400000006</v>
      </c>
      <c r="G10" s="28">
        <f>H10+K10+L10+M10</f>
        <v>2151389</v>
      </c>
      <c r="H10" s="29">
        <f>SUM(I10:J10)</f>
        <v>2151389</v>
      </c>
      <c r="I10" s="31"/>
      <c r="J10" s="31">
        <v>2151389</v>
      </c>
      <c r="K10" s="31"/>
      <c r="L10" s="51"/>
      <c r="M10" s="31"/>
      <c r="N10" s="51"/>
      <c r="O10" s="52"/>
      <c r="P10" s="28">
        <f>Q10+S10+T10</f>
        <v>6694437.6399999997</v>
      </c>
      <c r="Q10" s="29">
        <v>6694437.6399999997</v>
      </c>
      <c r="R10" s="29">
        <v>4317437.6399999997</v>
      </c>
      <c r="S10" s="29"/>
      <c r="T10" s="29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</row>
    <row r="11" spans="1:84" s="16" customFormat="1" ht="18" customHeight="1" x14ac:dyDescent="0.2">
      <c r="A11" s="26"/>
      <c r="B11" s="26"/>
      <c r="C11" s="66"/>
      <c r="D11" s="189"/>
      <c r="E11" s="69" t="s">
        <v>33</v>
      </c>
      <c r="F11" s="27">
        <f>G11+P11</f>
        <v>68898.78</v>
      </c>
      <c r="G11" s="30">
        <f>H11+K11+L11+M11</f>
        <v>37200</v>
      </c>
      <c r="H11" s="31">
        <f>SUM(I11:J11)</f>
        <v>37200</v>
      </c>
      <c r="I11" s="31"/>
      <c r="J11" s="31">
        <f>J15+J26</f>
        <v>37200</v>
      </c>
      <c r="K11" s="31"/>
      <c r="L11" s="31"/>
      <c r="M11" s="31"/>
      <c r="N11" s="31"/>
      <c r="O11" s="122"/>
      <c r="P11" s="30">
        <f>Q11+S11+T11</f>
        <v>31698.78</v>
      </c>
      <c r="Q11" s="31">
        <f>Q26</f>
        <v>31698.78</v>
      </c>
      <c r="R11" s="31"/>
      <c r="S11" s="31"/>
      <c r="T11" s="3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</row>
    <row r="12" spans="1:84" s="16" customFormat="1" ht="18" customHeight="1" x14ac:dyDescent="0.2">
      <c r="A12" s="26"/>
      <c r="B12" s="26"/>
      <c r="C12" s="66"/>
      <c r="D12" s="189"/>
      <c r="E12" s="69" t="s">
        <v>34</v>
      </c>
      <c r="F12" s="27">
        <f>G12+P12</f>
        <v>38010</v>
      </c>
      <c r="G12" s="30">
        <f>H12+K12+L12+M12</f>
        <v>37200</v>
      </c>
      <c r="H12" s="31">
        <f>SUM(I12:J12)</f>
        <v>37200</v>
      </c>
      <c r="I12" s="31"/>
      <c r="J12" s="31">
        <f>J16</f>
        <v>37200</v>
      </c>
      <c r="K12" s="31"/>
      <c r="L12" s="31"/>
      <c r="M12" s="31"/>
      <c r="N12" s="31"/>
      <c r="O12" s="122"/>
      <c r="P12" s="30">
        <f>Q12+S12+T12</f>
        <v>810</v>
      </c>
      <c r="Q12" s="31">
        <f>Q27</f>
        <v>810</v>
      </c>
      <c r="R12" s="31"/>
      <c r="S12" s="31"/>
      <c r="T12" s="31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</row>
    <row r="13" spans="1:84" s="1" customFormat="1" ht="18" customHeight="1" x14ac:dyDescent="0.2">
      <c r="A13" s="66"/>
      <c r="B13" s="66"/>
      <c r="C13" s="32"/>
      <c r="D13" s="190"/>
      <c r="E13" s="70" t="s">
        <v>35</v>
      </c>
      <c r="F13" s="33">
        <f>F10-F11+F12</f>
        <v>8814937.8600000013</v>
      </c>
      <c r="G13" s="84">
        <f>G10-G11+G12</f>
        <v>2151389</v>
      </c>
      <c r="H13" s="33">
        <f t="shared" ref="H13:R13" si="1">H10-H11+H12</f>
        <v>2151389</v>
      </c>
      <c r="I13" s="33"/>
      <c r="J13" s="33">
        <f t="shared" si="1"/>
        <v>2151389</v>
      </c>
      <c r="K13" s="33"/>
      <c r="L13" s="33"/>
      <c r="M13" s="33"/>
      <c r="N13" s="33"/>
      <c r="O13" s="35"/>
      <c r="P13" s="34">
        <f t="shared" si="1"/>
        <v>6663548.8599999994</v>
      </c>
      <c r="Q13" s="33">
        <f t="shared" si="1"/>
        <v>6663548.8599999994</v>
      </c>
      <c r="R13" s="33">
        <f t="shared" si="1"/>
        <v>4317437.6399999997</v>
      </c>
      <c r="S13" s="76"/>
      <c r="T13" s="76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</row>
    <row r="14" spans="1:84" s="20" customFormat="1" ht="18" customHeight="1" x14ac:dyDescent="0.2">
      <c r="A14" s="39"/>
      <c r="B14" s="48">
        <v>60004</v>
      </c>
      <c r="C14" s="49"/>
      <c r="D14" s="143" t="s">
        <v>75</v>
      </c>
      <c r="E14" s="131" t="s">
        <v>32</v>
      </c>
      <c r="F14" s="40">
        <f>G14+P14</f>
        <v>1270000</v>
      </c>
      <c r="G14" s="41">
        <f>H14+K14+L14+M14</f>
        <v>1270000</v>
      </c>
      <c r="H14" s="42">
        <f>SUM(I14:J14)</f>
        <v>1270000</v>
      </c>
      <c r="I14" s="55"/>
      <c r="J14" s="38">
        <v>1270000</v>
      </c>
      <c r="K14" s="55"/>
      <c r="L14" s="55"/>
      <c r="M14" s="55"/>
      <c r="N14" s="55"/>
      <c r="O14" s="56"/>
      <c r="P14" s="37"/>
      <c r="Q14" s="38"/>
      <c r="R14" s="38"/>
      <c r="S14" s="42"/>
      <c r="T14" s="102"/>
      <c r="V14" s="130"/>
      <c r="W14" s="130"/>
      <c r="X14" s="130"/>
      <c r="Y14" s="130"/>
      <c r="Z14" s="130"/>
      <c r="AA14" s="130"/>
      <c r="AB14" s="130"/>
      <c r="AC14" s="130"/>
      <c r="AD14" s="130"/>
      <c r="AE14" s="130"/>
      <c r="AF14" s="130"/>
      <c r="AG14" s="130"/>
      <c r="AH14" s="130"/>
      <c r="AI14" s="130"/>
      <c r="AJ14" s="130"/>
      <c r="AK14" s="130"/>
      <c r="AL14" s="130"/>
      <c r="AM14" s="130"/>
      <c r="AN14" s="130"/>
      <c r="AO14" s="130"/>
      <c r="AP14" s="130"/>
      <c r="AQ14" s="130"/>
      <c r="AR14" s="130"/>
      <c r="AS14" s="130"/>
      <c r="AT14" s="130"/>
      <c r="AU14" s="130"/>
      <c r="AV14" s="130"/>
      <c r="AW14" s="130"/>
      <c r="AX14" s="130"/>
      <c r="AY14" s="130"/>
      <c r="AZ14" s="130"/>
      <c r="BA14" s="130"/>
      <c r="BB14" s="130"/>
      <c r="BC14" s="130"/>
      <c r="BD14" s="130"/>
      <c r="BE14" s="130"/>
      <c r="BF14" s="130"/>
      <c r="BG14" s="130"/>
      <c r="BH14" s="130"/>
      <c r="BI14" s="130"/>
      <c r="BJ14" s="130"/>
      <c r="BK14" s="130"/>
      <c r="BL14" s="130"/>
      <c r="BM14" s="130"/>
      <c r="BN14" s="130"/>
      <c r="BO14" s="130"/>
      <c r="BP14" s="130"/>
      <c r="BQ14" s="130"/>
      <c r="BR14" s="130"/>
      <c r="BS14" s="130"/>
      <c r="BT14" s="130"/>
      <c r="BU14" s="130"/>
      <c r="BV14" s="130"/>
      <c r="BW14" s="130"/>
      <c r="BX14" s="130"/>
      <c r="BY14" s="130"/>
      <c r="BZ14" s="130"/>
      <c r="CA14" s="130"/>
      <c r="CB14" s="130"/>
      <c r="CC14" s="130"/>
      <c r="CD14" s="130"/>
      <c r="CE14" s="130"/>
      <c r="CF14" s="130"/>
    </row>
    <row r="15" spans="1:84" s="20" customFormat="1" ht="18" customHeight="1" x14ac:dyDescent="0.2">
      <c r="A15" s="39"/>
      <c r="B15" s="39"/>
      <c r="C15" s="47"/>
      <c r="D15" s="144"/>
      <c r="E15" s="131" t="s">
        <v>33</v>
      </c>
      <c r="F15" s="40"/>
      <c r="G15" s="41"/>
      <c r="H15" s="42"/>
      <c r="I15" s="42"/>
      <c r="J15" s="42"/>
      <c r="K15" s="42"/>
      <c r="L15" s="42"/>
      <c r="M15" s="42"/>
      <c r="N15" s="42"/>
      <c r="O15" s="57"/>
      <c r="P15" s="41"/>
      <c r="Q15" s="42"/>
      <c r="R15" s="42"/>
      <c r="S15" s="42"/>
      <c r="T15" s="102"/>
      <c r="V15" s="130"/>
      <c r="W15" s="130"/>
      <c r="X15" s="130"/>
      <c r="Y15" s="130"/>
      <c r="Z15" s="130"/>
      <c r="AA15" s="130"/>
      <c r="AB15" s="130"/>
      <c r="AC15" s="130"/>
      <c r="AD15" s="130"/>
      <c r="AE15" s="130"/>
      <c r="AF15" s="130"/>
      <c r="AG15" s="130"/>
      <c r="AH15" s="130"/>
      <c r="AI15" s="130"/>
      <c r="AJ15" s="130"/>
      <c r="AK15" s="130"/>
      <c r="AL15" s="130"/>
      <c r="AM15" s="130"/>
      <c r="AN15" s="130"/>
      <c r="AO15" s="130"/>
      <c r="AP15" s="130"/>
      <c r="AQ15" s="130"/>
      <c r="AR15" s="130"/>
      <c r="AS15" s="130"/>
      <c r="AT15" s="130"/>
      <c r="AU15" s="130"/>
      <c r="AV15" s="130"/>
      <c r="AW15" s="130"/>
      <c r="AX15" s="130"/>
      <c r="AY15" s="130"/>
      <c r="AZ15" s="130"/>
      <c r="BA15" s="130"/>
      <c r="BB15" s="130"/>
      <c r="BC15" s="130"/>
      <c r="BD15" s="130"/>
      <c r="BE15" s="130"/>
      <c r="BF15" s="130"/>
      <c r="BG15" s="130"/>
      <c r="BH15" s="130"/>
      <c r="BI15" s="130"/>
      <c r="BJ15" s="130"/>
      <c r="BK15" s="130"/>
      <c r="BL15" s="130"/>
      <c r="BM15" s="130"/>
      <c r="BN15" s="130"/>
      <c r="BO15" s="130"/>
      <c r="BP15" s="130"/>
      <c r="BQ15" s="130"/>
      <c r="BR15" s="130"/>
      <c r="BS15" s="130"/>
      <c r="BT15" s="130"/>
      <c r="BU15" s="130"/>
      <c r="BV15" s="130"/>
      <c r="BW15" s="130"/>
      <c r="BX15" s="130"/>
      <c r="BY15" s="130"/>
      <c r="BZ15" s="130"/>
      <c r="CA15" s="130"/>
      <c r="CB15" s="130"/>
      <c r="CC15" s="130"/>
      <c r="CD15" s="130"/>
      <c r="CE15" s="130"/>
      <c r="CF15" s="130"/>
    </row>
    <row r="16" spans="1:84" s="20" customFormat="1" ht="18" customHeight="1" x14ac:dyDescent="0.2">
      <c r="A16" s="39"/>
      <c r="B16" s="39"/>
      <c r="C16" s="47"/>
      <c r="D16" s="144"/>
      <c r="E16" s="131" t="s">
        <v>34</v>
      </c>
      <c r="F16" s="40">
        <f>G16+P16</f>
        <v>37200</v>
      </c>
      <c r="G16" s="41">
        <f>H16+K16+L16+M16</f>
        <v>37200</v>
      </c>
      <c r="H16" s="42">
        <f>SUM(I16:J16)</f>
        <v>37200</v>
      </c>
      <c r="I16" s="42"/>
      <c r="J16" s="42">
        <f>J20</f>
        <v>37200</v>
      </c>
      <c r="K16" s="42"/>
      <c r="L16" s="42"/>
      <c r="M16" s="42"/>
      <c r="N16" s="42"/>
      <c r="O16" s="57"/>
      <c r="P16" s="41"/>
      <c r="Q16" s="42"/>
      <c r="R16" s="42"/>
      <c r="S16" s="42"/>
      <c r="T16" s="102"/>
      <c r="V16" s="130"/>
      <c r="W16" s="130"/>
      <c r="X16" s="130"/>
      <c r="Y16" s="130"/>
      <c r="Z16" s="130"/>
      <c r="AA16" s="130"/>
      <c r="AB16" s="130"/>
      <c r="AC16" s="130"/>
      <c r="AD16" s="130"/>
      <c r="AE16" s="130"/>
      <c r="AF16" s="130"/>
      <c r="AG16" s="130"/>
      <c r="AH16" s="130"/>
      <c r="AI16" s="130"/>
      <c r="AJ16" s="130"/>
      <c r="AK16" s="130"/>
      <c r="AL16" s="130"/>
      <c r="AM16" s="130"/>
      <c r="AN16" s="130"/>
      <c r="AO16" s="130"/>
      <c r="AP16" s="130"/>
      <c r="AQ16" s="130"/>
      <c r="AR16" s="130"/>
      <c r="AS16" s="130"/>
      <c r="AT16" s="130"/>
      <c r="AU16" s="130"/>
      <c r="AV16" s="130"/>
      <c r="AW16" s="130"/>
      <c r="AX16" s="130"/>
      <c r="AY16" s="130"/>
      <c r="AZ16" s="130"/>
      <c r="BA16" s="130"/>
      <c r="BB16" s="130"/>
      <c r="BC16" s="130"/>
      <c r="BD16" s="130"/>
      <c r="BE16" s="130"/>
      <c r="BF16" s="130"/>
      <c r="BG16" s="130"/>
      <c r="BH16" s="130"/>
      <c r="BI16" s="130"/>
      <c r="BJ16" s="130"/>
      <c r="BK16" s="130"/>
      <c r="BL16" s="130"/>
      <c r="BM16" s="130"/>
      <c r="BN16" s="130"/>
      <c r="BO16" s="130"/>
      <c r="BP16" s="130"/>
      <c r="BQ16" s="130"/>
      <c r="BR16" s="130"/>
      <c r="BS16" s="130"/>
      <c r="BT16" s="130"/>
      <c r="BU16" s="130"/>
      <c r="BV16" s="130"/>
      <c r="BW16" s="130"/>
      <c r="BX16" s="130"/>
      <c r="BY16" s="130"/>
      <c r="BZ16" s="130"/>
      <c r="CA16" s="130"/>
      <c r="CB16" s="130"/>
      <c r="CC16" s="130"/>
      <c r="CD16" s="130"/>
      <c r="CE16" s="130"/>
      <c r="CF16" s="130"/>
    </row>
    <row r="17" spans="1:84" s="20" customFormat="1" ht="18" customHeight="1" x14ac:dyDescent="0.2">
      <c r="A17" s="67"/>
      <c r="B17" s="67"/>
      <c r="C17" s="43"/>
      <c r="D17" s="145"/>
      <c r="E17" s="133" t="s">
        <v>35</v>
      </c>
      <c r="F17" s="44">
        <f>F14-F15+F16</f>
        <v>1307200</v>
      </c>
      <c r="G17" s="45">
        <f>G14-G15+G16</f>
        <v>1307200</v>
      </c>
      <c r="H17" s="44">
        <f>H14-H15+H16</f>
        <v>1307200</v>
      </c>
      <c r="I17" s="44"/>
      <c r="J17" s="44">
        <f>J14-J15+J16</f>
        <v>1307200</v>
      </c>
      <c r="K17" s="44"/>
      <c r="L17" s="44"/>
      <c r="M17" s="44"/>
      <c r="N17" s="44"/>
      <c r="O17" s="46"/>
      <c r="P17" s="45"/>
      <c r="Q17" s="44"/>
      <c r="R17" s="44"/>
      <c r="S17" s="60"/>
      <c r="T17" s="60"/>
      <c r="V17" s="130"/>
      <c r="W17" s="130"/>
      <c r="X17" s="130"/>
      <c r="Y17" s="130"/>
      <c r="Z17" s="130"/>
      <c r="AA17" s="130"/>
      <c r="AB17" s="130"/>
      <c r="AC17" s="130"/>
      <c r="AD17" s="130"/>
      <c r="AE17" s="130"/>
      <c r="AF17" s="130"/>
      <c r="AG17" s="130"/>
      <c r="AH17" s="130"/>
      <c r="AI17" s="130"/>
      <c r="AJ17" s="130"/>
      <c r="AK17" s="130"/>
      <c r="AL17" s="130"/>
      <c r="AM17" s="130"/>
      <c r="AN17" s="130"/>
      <c r="AO17" s="130"/>
      <c r="AP17" s="130"/>
      <c r="AQ17" s="130"/>
      <c r="AR17" s="130"/>
      <c r="AS17" s="130"/>
      <c r="AT17" s="130"/>
      <c r="AU17" s="130"/>
      <c r="AV17" s="130"/>
      <c r="AW17" s="130"/>
      <c r="AX17" s="130"/>
      <c r="AY17" s="130"/>
      <c r="AZ17" s="130"/>
      <c r="BA17" s="130"/>
      <c r="BB17" s="130"/>
      <c r="BC17" s="130"/>
      <c r="BD17" s="130"/>
      <c r="BE17" s="130"/>
      <c r="BF17" s="130"/>
      <c r="BG17" s="130"/>
      <c r="BH17" s="130"/>
      <c r="BI17" s="130"/>
      <c r="BJ17" s="130"/>
      <c r="BK17" s="130"/>
      <c r="BL17" s="130"/>
      <c r="BM17" s="130"/>
      <c r="BN17" s="130"/>
      <c r="BO17" s="130"/>
      <c r="BP17" s="130"/>
      <c r="BQ17" s="130"/>
      <c r="BR17" s="130"/>
      <c r="BS17" s="130"/>
      <c r="BT17" s="130"/>
      <c r="BU17" s="130"/>
      <c r="BV17" s="130"/>
      <c r="BW17" s="130"/>
      <c r="BX17" s="130"/>
      <c r="BY17" s="130"/>
      <c r="BZ17" s="130"/>
      <c r="CA17" s="130"/>
      <c r="CB17" s="130"/>
      <c r="CC17" s="130"/>
      <c r="CD17" s="130"/>
      <c r="CE17" s="130"/>
      <c r="CF17" s="130"/>
    </row>
    <row r="18" spans="1:84" s="20" customFormat="1" ht="18" customHeight="1" x14ac:dyDescent="0.2">
      <c r="A18" s="47"/>
      <c r="B18" s="47"/>
      <c r="C18" s="47">
        <v>4610</v>
      </c>
      <c r="D18" s="146" t="s">
        <v>76</v>
      </c>
      <c r="E18" s="71" t="s">
        <v>32</v>
      </c>
      <c r="F18" s="40">
        <f>G18+P18</f>
        <v>0</v>
      </c>
      <c r="G18" s="41">
        <f>H18+K18+L18+M18</f>
        <v>0</v>
      </c>
      <c r="H18" s="42">
        <f>SUM(I18:J18)</f>
        <v>0</v>
      </c>
      <c r="I18" s="132"/>
      <c r="J18" s="42">
        <v>0</v>
      </c>
      <c r="K18" s="132"/>
      <c r="L18" s="132"/>
      <c r="M18" s="132"/>
      <c r="N18" s="132"/>
      <c r="O18" s="134"/>
      <c r="P18" s="58"/>
      <c r="Q18" s="135"/>
      <c r="R18" s="135"/>
      <c r="S18" s="135"/>
      <c r="T18" s="42"/>
      <c r="V18" s="130"/>
      <c r="W18" s="130"/>
      <c r="X18" s="130"/>
      <c r="Y18" s="130"/>
      <c r="Z18" s="130"/>
      <c r="AA18" s="130"/>
      <c r="AB18" s="130"/>
      <c r="AC18" s="130"/>
      <c r="AD18" s="130"/>
      <c r="AE18" s="130"/>
      <c r="AF18" s="130"/>
      <c r="AG18" s="130"/>
      <c r="AH18" s="130"/>
      <c r="AI18" s="130"/>
      <c r="AJ18" s="130"/>
      <c r="AK18" s="130"/>
      <c r="AL18" s="130"/>
      <c r="AM18" s="130"/>
      <c r="AN18" s="130"/>
      <c r="AO18" s="130"/>
      <c r="AP18" s="130"/>
      <c r="AQ18" s="130"/>
      <c r="AR18" s="130"/>
      <c r="AS18" s="130"/>
      <c r="AT18" s="130"/>
      <c r="AU18" s="130"/>
      <c r="AV18" s="130"/>
      <c r="AW18" s="130"/>
      <c r="AX18" s="130"/>
      <c r="AY18" s="130"/>
      <c r="AZ18" s="130"/>
      <c r="BA18" s="130"/>
      <c r="BB18" s="130"/>
      <c r="BC18" s="130"/>
      <c r="BD18" s="130"/>
      <c r="BE18" s="130"/>
      <c r="BF18" s="130"/>
      <c r="BG18" s="130"/>
      <c r="BH18" s="130"/>
      <c r="BI18" s="130"/>
      <c r="BJ18" s="130"/>
      <c r="BK18" s="130"/>
      <c r="BL18" s="130"/>
      <c r="BM18" s="130"/>
      <c r="BN18" s="130"/>
      <c r="BO18" s="130"/>
      <c r="BP18" s="130"/>
      <c r="BQ18" s="130"/>
      <c r="BR18" s="130"/>
      <c r="BS18" s="130"/>
      <c r="BT18" s="130"/>
      <c r="BU18" s="130"/>
      <c r="BV18" s="130"/>
      <c r="BW18" s="130"/>
      <c r="BX18" s="130"/>
      <c r="BY18" s="130"/>
      <c r="BZ18" s="130"/>
      <c r="CA18" s="130"/>
      <c r="CB18" s="130"/>
      <c r="CC18" s="130"/>
      <c r="CD18" s="130"/>
      <c r="CE18" s="130"/>
      <c r="CF18" s="130"/>
    </row>
    <row r="19" spans="1:84" s="20" customFormat="1" ht="18" customHeight="1" x14ac:dyDescent="0.2">
      <c r="A19" s="39"/>
      <c r="B19" s="39"/>
      <c r="C19" s="47"/>
      <c r="D19" s="147"/>
      <c r="E19" s="71" t="s">
        <v>33</v>
      </c>
      <c r="F19" s="40"/>
      <c r="G19" s="41"/>
      <c r="H19" s="42"/>
      <c r="I19" s="132"/>
      <c r="J19" s="42"/>
      <c r="K19" s="132"/>
      <c r="L19" s="132"/>
      <c r="M19" s="132"/>
      <c r="N19" s="132"/>
      <c r="O19" s="134"/>
      <c r="P19" s="41"/>
      <c r="Q19" s="135"/>
      <c r="R19" s="135"/>
      <c r="S19" s="135"/>
      <c r="T19" s="42"/>
      <c r="V19" s="130"/>
      <c r="W19" s="130"/>
      <c r="X19" s="130"/>
      <c r="Y19" s="130"/>
      <c r="Z19" s="130"/>
      <c r="AA19" s="130"/>
      <c r="AB19" s="130"/>
      <c r="AC19" s="130"/>
      <c r="AD19" s="130"/>
      <c r="AE19" s="130"/>
      <c r="AF19" s="130"/>
      <c r="AG19" s="130"/>
      <c r="AH19" s="130"/>
      <c r="AI19" s="130"/>
      <c r="AJ19" s="130"/>
      <c r="AK19" s="130"/>
      <c r="AL19" s="130"/>
      <c r="AM19" s="130"/>
      <c r="AN19" s="130"/>
      <c r="AO19" s="130"/>
      <c r="AP19" s="130"/>
      <c r="AQ19" s="130"/>
      <c r="AR19" s="130"/>
      <c r="AS19" s="130"/>
      <c r="AT19" s="130"/>
      <c r="AU19" s="130"/>
      <c r="AV19" s="130"/>
      <c r="AW19" s="130"/>
      <c r="AX19" s="130"/>
      <c r="AY19" s="130"/>
      <c r="AZ19" s="130"/>
      <c r="BA19" s="130"/>
      <c r="BB19" s="130"/>
      <c r="BC19" s="130"/>
      <c r="BD19" s="130"/>
      <c r="BE19" s="130"/>
      <c r="BF19" s="130"/>
      <c r="BG19" s="130"/>
      <c r="BH19" s="130"/>
      <c r="BI19" s="130"/>
      <c r="BJ19" s="130"/>
      <c r="BK19" s="130"/>
      <c r="BL19" s="130"/>
      <c r="BM19" s="130"/>
      <c r="BN19" s="130"/>
      <c r="BO19" s="130"/>
      <c r="BP19" s="130"/>
      <c r="BQ19" s="130"/>
      <c r="BR19" s="130"/>
      <c r="BS19" s="130"/>
      <c r="BT19" s="130"/>
      <c r="BU19" s="130"/>
      <c r="BV19" s="130"/>
      <c r="BW19" s="130"/>
      <c r="BX19" s="130"/>
      <c r="BY19" s="130"/>
      <c r="BZ19" s="130"/>
      <c r="CA19" s="130"/>
      <c r="CB19" s="130"/>
      <c r="CC19" s="130"/>
      <c r="CD19" s="130"/>
      <c r="CE19" s="130"/>
      <c r="CF19" s="130"/>
    </row>
    <row r="20" spans="1:84" s="20" customFormat="1" ht="18" customHeight="1" x14ac:dyDescent="0.2">
      <c r="A20" s="39"/>
      <c r="B20" s="39"/>
      <c r="C20" s="47"/>
      <c r="D20" s="147"/>
      <c r="E20" s="71" t="s">
        <v>34</v>
      </c>
      <c r="F20" s="40">
        <f>G20+P20</f>
        <v>37200</v>
      </c>
      <c r="G20" s="41">
        <f>H20+K20+L20+M20</f>
        <v>37200</v>
      </c>
      <c r="H20" s="42">
        <f>SUM(I20:J20)</f>
        <v>37200</v>
      </c>
      <c r="I20" s="132"/>
      <c r="J20" s="42">
        <v>37200</v>
      </c>
      <c r="K20" s="132"/>
      <c r="L20" s="132"/>
      <c r="M20" s="132"/>
      <c r="N20" s="132"/>
      <c r="O20" s="134"/>
      <c r="P20" s="41"/>
      <c r="Q20" s="135"/>
      <c r="R20" s="135"/>
      <c r="S20" s="135"/>
      <c r="T20" s="42"/>
      <c r="V20" s="130"/>
      <c r="W20" s="130"/>
      <c r="X20" s="130"/>
      <c r="Y20" s="130"/>
      <c r="Z20" s="130"/>
      <c r="AA20" s="130"/>
      <c r="AB20" s="130"/>
      <c r="AC20" s="130"/>
      <c r="AD20" s="130"/>
      <c r="AE20" s="130"/>
      <c r="AF20" s="130"/>
      <c r="AG20" s="130"/>
      <c r="AH20" s="130"/>
      <c r="AI20" s="130"/>
      <c r="AJ20" s="130"/>
      <c r="AK20" s="130"/>
      <c r="AL20" s="130"/>
      <c r="AM20" s="130"/>
      <c r="AN20" s="130"/>
      <c r="AO20" s="130"/>
      <c r="AP20" s="130"/>
      <c r="AQ20" s="130"/>
      <c r="AR20" s="130"/>
      <c r="AS20" s="130"/>
      <c r="AT20" s="130"/>
      <c r="AU20" s="130"/>
      <c r="AV20" s="130"/>
      <c r="AW20" s="130"/>
      <c r="AX20" s="130"/>
      <c r="AY20" s="130"/>
      <c r="AZ20" s="130"/>
      <c r="BA20" s="130"/>
      <c r="BB20" s="130"/>
      <c r="BC20" s="130"/>
      <c r="BD20" s="130"/>
      <c r="BE20" s="130"/>
      <c r="BF20" s="130"/>
      <c r="BG20" s="130"/>
      <c r="BH20" s="130"/>
      <c r="BI20" s="130"/>
      <c r="BJ20" s="130"/>
      <c r="BK20" s="130"/>
      <c r="BL20" s="130"/>
      <c r="BM20" s="130"/>
      <c r="BN20" s="130"/>
      <c r="BO20" s="130"/>
      <c r="BP20" s="130"/>
      <c r="BQ20" s="130"/>
      <c r="BR20" s="130"/>
      <c r="BS20" s="130"/>
      <c r="BT20" s="130"/>
      <c r="BU20" s="130"/>
      <c r="BV20" s="130"/>
      <c r="BW20" s="130"/>
      <c r="BX20" s="130"/>
      <c r="BY20" s="130"/>
      <c r="BZ20" s="130"/>
      <c r="CA20" s="130"/>
      <c r="CB20" s="130"/>
      <c r="CC20" s="130"/>
      <c r="CD20" s="130"/>
      <c r="CE20" s="130"/>
      <c r="CF20" s="130"/>
    </row>
    <row r="21" spans="1:84" s="20" customFormat="1" ht="18" customHeight="1" x14ac:dyDescent="0.2">
      <c r="A21" s="67"/>
      <c r="B21" s="67"/>
      <c r="C21" s="43"/>
      <c r="D21" s="148"/>
      <c r="E21" s="72" t="s">
        <v>35</v>
      </c>
      <c r="F21" s="44">
        <f>F18-F19+F20</f>
        <v>37200</v>
      </c>
      <c r="G21" s="45">
        <f>G18-G19+G20</f>
        <v>37200</v>
      </c>
      <c r="H21" s="44">
        <f>H18-H19+H20</f>
        <v>37200</v>
      </c>
      <c r="I21" s="44"/>
      <c r="J21" s="44">
        <f>J18-J19+J20</f>
        <v>37200</v>
      </c>
      <c r="K21" s="44"/>
      <c r="L21" s="44"/>
      <c r="M21" s="44"/>
      <c r="N21" s="44"/>
      <c r="O21" s="46"/>
      <c r="P21" s="45"/>
      <c r="Q21" s="44"/>
      <c r="R21" s="44"/>
      <c r="S21" s="60"/>
      <c r="T21" s="60"/>
      <c r="V21" s="130"/>
      <c r="W21" s="130"/>
      <c r="X21" s="130"/>
      <c r="Y21" s="130"/>
      <c r="Z21" s="130"/>
      <c r="AA21" s="130"/>
      <c r="AB21" s="130"/>
      <c r="AC21" s="130"/>
      <c r="AD21" s="130"/>
      <c r="AE21" s="130"/>
      <c r="AF21" s="130"/>
      <c r="AG21" s="130"/>
      <c r="AH21" s="130"/>
      <c r="AI21" s="130"/>
      <c r="AJ21" s="130"/>
      <c r="AK21" s="130"/>
      <c r="AL21" s="130"/>
      <c r="AM21" s="130"/>
      <c r="AN21" s="130"/>
      <c r="AO21" s="130"/>
      <c r="AP21" s="130"/>
      <c r="AQ21" s="130"/>
      <c r="AR21" s="130"/>
      <c r="AS21" s="130"/>
      <c r="AT21" s="130"/>
      <c r="AU21" s="130"/>
      <c r="AV21" s="130"/>
      <c r="AW21" s="130"/>
      <c r="AX21" s="130"/>
      <c r="AY21" s="130"/>
      <c r="AZ21" s="130"/>
      <c r="BA21" s="130"/>
      <c r="BB21" s="130"/>
      <c r="BC21" s="130"/>
      <c r="BD21" s="130"/>
      <c r="BE21" s="130"/>
      <c r="BF21" s="130"/>
      <c r="BG21" s="130"/>
      <c r="BH21" s="130"/>
      <c r="BI21" s="130"/>
      <c r="BJ21" s="130"/>
      <c r="BK21" s="130"/>
      <c r="BL21" s="130"/>
      <c r="BM21" s="130"/>
      <c r="BN21" s="130"/>
      <c r="BO21" s="130"/>
      <c r="BP21" s="130"/>
      <c r="BQ21" s="130"/>
      <c r="BR21" s="130"/>
      <c r="BS21" s="130"/>
      <c r="BT21" s="130"/>
      <c r="BU21" s="130"/>
      <c r="BV21" s="130"/>
      <c r="BW21" s="130"/>
      <c r="BX21" s="130"/>
      <c r="BY21" s="130"/>
      <c r="BZ21" s="130"/>
      <c r="CA21" s="130"/>
      <c r="CB21" s="130"/>
      <c r="CC21" s="130"/>
      <c r="CD21" s="130"/>
      <c r="CE21" s="130"/>
      <c r="CF21" s="130"/>
    </row>
    <row r="22" spans="1:84" s="101" customFormat="1" ht="16.5" customHeight="1" x14ac:dyDescent="0.2">
      <c r="A22" s="83"/>
      <c r="B22" s="83"/>
      <c r="C22" s="149" t="s">
        <v>36</v>
      </c>
      <c r="D22" s="150"/>
      <c r="E22" s="150"/>
      <c r="F22" s="150"/>
      <c r="G22" s="150"/>
      <c r="H22" s="150"/>
      <c r="I22" s="150"/>
      <c r="J22" s="150"/>
      <c r="K22" s="150"/>
      <c r="L22" s="150"/>
      <c r="M22" s="150"/>
      <c r="N22" s="150"/>
      <c r="O22" s="150"/>
      <c r="P22" s="150"/>
      <c r="Q22" s="150"/>
      <c r="R22" s="150"/>
      <c r="S22" s="150"/>
      <c r="T22" s="151"/>
    </row>
    <row r="23" spans="1:84" s="101" customFormat="1" ht="16.5" customHeight="1" x14ac:dyDescent="0.2">
      <c r="A23" s="83"/>
      <c r="B23" s="39"/>
      <c r="C23" s="140" t="s">
        <v>78</v>
      </c>
      <c r="D23" s="141"/>
      <c r="E23" s="141"/>
      <c r="F23" s="141"/>
      <c r="G23" s="141"/>
      <c r="H23" s="141"/>
      <c r="I23" s="141"/>
      <c r="J23" s="141"/>
      <c r="K23" s="141"/>
      <c r="L23" s="141"/>
      <c r="M23" s="141"/>
      <c r="N23" s="141"/>
      <c r="O23" s="141"/>
      <c r="P23" s="141"/>
      <c r="Q23" s="141"/>
      <c r="R23" s="141"/>
      <c r="S23" s="141"/>
      <c r="T23" s="142"/>
    </row>
    <row r="24" spans="1:84" s="101" customFormat="1" ht="29.25" customHeight="1" x14ac:dyDescent="0.2">
      <c r="A24" s="83"/>
      <c r="B24" s="39"/>
      <c r="C24" s="140" t="s">
        <v>79</v>
      </c>
      <c r="D24" s="141"/>
      <c r="E24" s="141"/>
      <c r="F24" s="141"/>
      <c r="G24" s="141"/>
      <c r="H24" s="141"/>
      <c r="I24" s="141"/>
      <c r="J24" s="141"/>
      <c r="K24" s="141"/>
      <c r="L24" s="141"/>
      <c r="M24" s="141"/>
      <c r="N24" s="141"/>
      <c r="O24" s="141"/>
      <c r="P24" s="141"/>
      <c r="Q24" s="141"/>
      <c r="R24" s="141"/>
      <c r="S24" s="141"/>
      <c r="T24" s="142"/>
    </row>
    <row r="25" spans="1:84" s="8" customFormat="1" ht="18" customHeight="1" x14ac:dyDescent="0.2">
      <c r="A25" s="47"/>
      <c r="B25" s="48">
        <v>60016</v>
      </c>
      <c r="C25" s="49"/>
      <c r="D25" s="143" t="s">
        <v>0</v>
      </c>
      <c r="E25" s="136" t="s">
        <v>32</v>
      </c>
      <c r="F25" s="36">
        <f>G25+P25</f>
        <v>7474537.6399999997</v>
      </c>
      <c r="G25" s="37">
        <f>H25+K25+L25+M25</f>
        <v>780100</v>
      </c>
      <c r="H25" s="38">
        <f>SUM(I25:J25)</f>
        <v>780100</v>
      </c>
      <c r="I25" s="38"/>
      <c r="J25" s="38">
        <v>780100</v>
      </c>
      <c r="K25" s="38"/>
      <c r="L25" s="38"/>
      <c r="M25" s="38"/>
      <c r="N25" s="38"/>
      <c r="O25" s="56"/>
      <c r="P25" s="37">
        <f>Q25+S25+T25</f>
        <v>6694437.6399999997</v>
      </c>
      <c r="Q25" s="38">
        <v>6694437.6399999997</v>
      </c>
      <c r="R25" s="38">
        <v>4317437.6399999997</v>
      </c>
      <c r="S25" s="55"/>
      <c r="T25" s="38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</row>
    <row r="26" spans="1:84" s="16" customFormat="1" ht="18" customHeight="1" x14ac:dyDescent="0.2">
      <c r="A26" s="39"/>
      <c r="B26" s="39"/>
      <c r="C26" s="47"/>
      <c r="D26" s="144"/>
      <c r="E26" s="71" t="s">
        <v>33</v>
      </c>
      <c r="F26" s="40">
        <f>G26+P26</f>
        <v>68898.78</v>
      </c>
      <c r="G26" s="41">
        <f>H26+K26+L26+M26</f>
        <v>37200</v>
      </c>
      <c r="H26" s="42">
        <f>SUM(I26:J26)</f>
        <v>37200</v>
      </c>
      <c r="I26" s="42"/>
      <c r="J26" s="42">
        <f>J30</f>
        <v>37200</v>
      </c>
      <c r="K26" s="42"/>
      <c r="L26" s="42"/>
      <c r="M26" s="42"/>
      <c r="N26" s="42"/>
      <c r="O26" s="57"/>
      <c r="P26" s="41">
        <f>Q26+S26+T26</f>
        <v>31698.78</v>
      </c>
      <c r="Q26" s="42">
        <f>Q34</f>
        <v>31698.78</v>
      </c>
      <c r="R26" s="42"/>
      <c r="S26" s="42"/>
      <c r="T26" s="42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</row>
    <row r="27" spans="1:84" s="16" customFormat="1" ht="18" customHeight="1" x14ac:dyDescent="0.2">
      <c r="A27" s="39"/>
      <c r="B27" s="39"/>
      <c r="C27" s="47"/>
      <c r="D27" s="144"/>
      <c r="E27" s="71" t="s">
        <v>34</v>
      </c>
      <c r="F27" s="40">
        <f>G27+P27</f>
        <v>810</v>
      </c>
      <c r="G27" s="41"/>
      <c r="H27" s="42"/>
      <c r="I27" s="42"/>
      <c r="J27" s="42"/>
      <c r="K27" s="42"/>
      <c r="L27" s="42"/>
      <c r="M27" s="42"/>
      <c r="N27" s="42"/>
      <c r="O27" s="57"/>
      <c r="P27" s="41">
        <f>Q27+S27+T27</f>
        <v>810</v>
      </c>
      <c r="Q27" s="42">
        <f>Q35</f>
        <v>810</v>
      </c>
      <c r="R27" s="42"/>
      <c r="S27" s="42"/>
      <c r="T27" s="42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</row>
    <row r="28" spans="1:84" s="20" customFormat="1" ht="18" customHeight="1" x14ac:dyDescent="0.2">
      <c r="A28" s="67"/>
      <c r="B28" s="67"/>
      <c r="C28" s="43"/>
      <c r="D28" s="145"/>
      <c r="E28" s="72" t="s">
        <v>35</v>
      </c>
      <c r="F28" s="44">
        <f t="shared" ref="F28:R28" si="2">F25-F26+F27</f>
        <v>7406448.8599999994</v>
      </c>
      <c r="G28" s="45">
        <f t="shared" si="2"/>
        <v>742900</v>
      </c>
      <c r="H28" s="44">
        <f t="shared" si="2"/>
        <v>742900</v>
      </c>
      <c r="I28" s="44"/>
      <c r="J28" s="44">
        <f>J25-J26+J27</f>
        <v>742900</v>
      </c>
      <c r="K28" s="44"/>
      <c r="L28" s="44"/>
      <c r="M28" s="44"/>
      <c r="N28" s="44"/>
      <c r="O28" s="46"/>
      <c r="P28" s="45">
        <f t="shared" si="2"/>
        <v>6663548.8599999994</v>
      </c>
      <c r="Q28" s="44">
        <f t="shared" si="2"/>
        <v>6663548.8599999994</v>
      </c>
      <c r="R28" s="44">
        <f t="shared" si="2"/>
        <v>4317437.6399999997</v>
      </c>
      <c r="S28" s="60"/>
      <c r="T28" s="60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</row>
    <row r="29" spans="1:84" s="1" customFormat="1" ht="15.95" customHeight="1" x14ac:dyDescent="0.2">
      <c r="A29" s="47"/>
      <c r="B29" s="47"/>
      <c r="C29" s="47">
        <v>4210</v>
      </c>
      <c r="D29" s="146" t="s">
        <v>13</v>
      </c>
      <c r="E29" s="71" t="s">
        <v>32</v>
      </c>
      <c r="F29" s="40">
        <f>G29+P29</f>
        <v>129000</v>
      </c>
      <c r="G29" s="41">
        <f>H29+K29+L29+M29</f>
        <v>129000</v>
      </c>
      <c r="H29" s="42">
        <f>SUM(I29:J29)</f>
        <v>129000</v>
      </c>
      <c r="I29" s="42"/>
      <c r="J29" s="42">
        <v>129000</v>
      </c>
      <c r="K29" s="42"/>
      <c r="L29" s="42"/>
      <c r="M29" s="42"/>
      <c r="N29" s="42"/>
      <c r="O29" s="57"/>
      <c r="P29" s="58"/>
      <c r="Q29" s="42"/>
      <c r="R29" s="42"/>
      <c r="S29" s="42"/>
      <c r="T29" s="42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</row>
    <row r="30" spans="1:84" s="16" customFormat="1" ht="15.95" customHeight="1" x14ac:dyDescent="0.2">
      <c r="A30" s="39"/>
      <c r="B30" s="39"/>
      <c r="C30" s="47"/>
      <c r="D30" s="147"/>
      <c r="E30" s="71" t="s">
        <v>33</v>
      </c>
      <c r="F30" s="40">
        <f>G30+P30</f>
        <v>37200</v>
      </c>
      <c r="G30" s="41">
        <f>H30+K30+L30+M30</f>
        <v>37200</v>
      </c>
      <c r="H30" s="42">
        <f>SUM(I30:J30)</f>
        <v>37200</v>
      </c>
      <c r="I30" s="42"/>
      <c r="J30" s="42">
        <v>37200</v>
      </c>
      <c r="K30" s="42"/>
      <c r="L30" s="42"/>
      <c r="M30" s="42"/>
      <c r="N30" s="42"/>
      <c r="O30" s="57"/>
      <c r="P30" s="41"/>
      <c r="Q30" s="42"/>
      <c r="R30" s="42"/>
      <c r="S30" s="42"/>
      <c r="T30" s="42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</row>
    <row r="31" spans="1:84" s="16" customFormat="1" ht="15.95" customHeight="1" x14ac:dyDescent="0.2">
      <c r="A31" s="39"/>
      <c r="B31" s="39"/>
      <c r="C31" s="47"/>
      <c r="D31" s="147"/>
      <c r="E31" s="71" t="s">
        <v>34</v>
      </c>
      <c r="F31" s="40"/>
      <c r="G31" s="41"/>
      <c r="H31" s="42"/>
      <c r="I31" s="42"/>
      <c r="J31" s="42"/>
      <c r="K31" s="42"/>
      <c r="L31" s="42"/>
      <c r="M31" s="42"/>
      <c r="N31" s="42"/>
      <c r="O31" s="57"/>
      <c r="P31" s="41"/>
      <c r="Q31" s="42"/>
      <c r="R31" s="42"/>
      <c r="S31" s="42"/>
      <c r="T31" s="42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</row>
    <row r="32" spans="1:84" s="20" customFormat="1" ht="15.95" customHeight="1" x14ac:dyDescent="0.2">
      <c r="A32" s="67"/>
      <c r="B32" s="67"/>
      <c r="C32" s="43"/>
      <c r="D32" s="148"/>
      <c r="E32" s="72" t="s">
        <v>35</v>
      </c>
      <c r="F32" s="44">
        <f>F29-F30+F31</f>
        <v>91800</v>
      </c>
      <c r="G32" s="45">
        <f>G29-G30+G31</f>
        <v>91800</v>
      </c>
      <c r="H32" s="44">
        <f>H29-H30+H31</f>
        <v>91800</v>
      </c>
      <c r="I32" s="44"/>
      <c r="J32" s="44">
        <f>J29-J30+J31</f>
        <v>91800</v>
      </c>
      <c r="K32" s="44"/>
      <c r="L32" s="44"/>
      <c r="M32" s="44"/>
      <c r="N32" s="44"/>
      <c r="O32" s="46"/>
      <c r="P32" s="45"/>
      <c r="Q32" s="44"/>
      <c r="R32" s="44"/>
      <c r="S32" s="60"/>
      <c r="T32" s="60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</row>
    <row r="33" spans="1:84" s="12" customFormat="1" ht="16.5" customHeight="1" x14ac:dyDescent="0.2">
      <c r="A33" s="47"/>
      <c r="B33" s="47"/>
      <c r="C33" s="47">
        <v>6050</v>
      </c>
      <c r="D33" s="146" t="s">
        <v>29</v>
      </c>
      <c r="E33" s="71" t="s">
        <v>32</v>
      </c>
      <c r="F33" s="40">
        <f>G33+P33</f>
        <v>2377000</v>
      </c>
      <c r="G33" s="41"/>
      <c r="H33" s="42"/>
      <c r="I33" s="42"/>
      <c r="J33" s="42"/>
      <c r="K33" s="42"/>
      <c r="L33" s="42"/>
      <c r="M33" s="42"/>
      <c r="N33" s="42"/>
      <c r="O33" s="57"/>
      <c r="P33" s="41">
        <f>Q33+S33+T33</f>
        <v>2377000</v>
      </c>
      <c r="Q33" s="42">
        <v>2377000</v>
      </c>
      <c r="R33" s="42"/>
      <c r="S33" s="42"/>
      <c r="T33" s="42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</row>
    <row r="34" spans="1:84" s="16" customFormat="1" ht="16.5" customHeight="1" x14ac:dyDescent="0.2">
      <c r="A34" s="39"/>
      <c r="B34" s="39"/>
      <c r="C34" s="47"/>
      <c r="D34" s="147"/>
      <c r="E34" s="71" t="s">
        <v>33</v>
      </c>
      <c r="F34" s="40">
        <f>G34+P34</f>
        <v>31698.78</v>
      </c>
      <c r="G34" s="41"/>
      <c r="H34" s="42"/>
      <c r="I34" s="42"/>
      <c r="J34" s="42"/>
      <c r="K34" s="42"/>
      <c r="L34" s="42"/>
      <c r="M34" s="42"/>
      <c r="N34" s="42"/>
      <c r="O34" s="57"/>
      <c r="P34" s="42">
        <f>Q34</f>
        <v>31698.78</v>
      </c>
      <c r="Q34" s="42">
        <v>31698.78</v>
      </c>
      <c r="R34" s="42"/>
      <c r="S34" s="42"/>
      <c r="T34" s="42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</row>
    <row r="35" spans="1:84" s="16" customFormat="1" ht="16.5" customHeight="1" x14ac:dyDescent="0.2">
      <c r="A35" s="39"/>
      <c r="B35" s="39"/>
      <c r="C35" s="47"/>
      <c r="D35" s="147"/>
      <c r="E35" s="71" t="s">
        <v>34</v>
      </c>
      <c r="F35" s="40">
        <f>G35+P35</f>
        <v>810</v>
      </c>
      <c r="G35" s="41"/>
      <c r="H35" s="42"/>
      <c r="I35" s="42"/>
      <c r="J35" s="42"/>
      <c r="K35" s="42"/>
      <c r="L35" s="42"/>
      <c r="M35" s="42"/>
      <c r="N35" s="42"/>
      <c r="O35" s="57"/>
      <c r="P35" s="42">
        <f>Q35</f>
        <v>810</v>
      </c>
      <c r="Q35" s="42">
        <v>810</v>
      </c>
      <c r="R35" s="42"/>
      <c r="S35" s="42"/>
      <c r="T35" s="42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</row>
    <row r="36" spans="1:84" s="20" customFormat="1" ht="16.5" customHeight="1" x14ac:dyDescent="0.2">
      <c r="A36" s="67"/>
      <c r="B36" s="67"/>
      <c r="C36" s="43"/>
      <c r="D36" s="148"/>
      <c r="E36" s="72" t="s">
        <v>35</v>
      </c>
      <c r="F36" s="44">
        <f>F33-F34+F35</f>
        <v>2346111.2200000002</v>
      </c>
      <c r="G36" s="45"/>
      <c r="H36" s="44"/>
      <c r="I36" s="44"/>
      <c r="J36" s="44"/>
      <c r="K36" s="44"/>
      <c r="L36" s="44"/>
      <c r="M36" s="44"/>
      <c r="N36" s="44"/>
      <c r="O36" s="46"/>
      <c r="P36" s="45">
        <f>P33-P34+P35</f>
        <v>2346111.2200000002</v>
      </c>
      <c r="Q36" s="44">
        <f>Q33-Q34+Q35</f>
        <v>2346111.2200000002</v>
      </c>
      <c r="R36" s="44"/>
      <c r="S36" s="60"/>
      <c r="T36" s="60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</row>
    <row r="37" spans="1:84" s="101" customFormat="1" ht="16.5" customHeight="1" x14ac:dyDescent="0.2">
      <c r="A37" s="83"/>
      <c r="B37" s="83"/>
      <c r="C37" s="149" t="s">
        <v>36</v>
      </c>
      <c r="D37" s="150"/>
      <c r="E37" s="150"/>
      <c r="F37" s="150"/>
      <c r="G37" s="150"/>
      <c r="H37" s="150"/>
      <c r="I37" s="150"/>
      <c r="J37" s="150"/>
      <c r="K37" s="150"/>
      <c r="L37" s="150"/>
      <c r="M37" s="150"/>
      <c r="N37" s="150"/>
      <c r="O37" s="150"/>
      <c r="P37" s="150"/>
      <c r="Q37" s="150"/>
      <c r="R37" s="150"/>
      <c r="S37" s="150"/>
      <c r="T37" s="151"/>
    </row>
    <row r="38" spans="1:84" s="101" customFormat="1" ht="16.5" customHeight="1" x14ac:dyDescent="0.2">
      <c r="A38" s="83"/>
      <c r="B38" s="39"/>
      <c r="C38" s="140" t="s">
        <v>53</v>
      </c>
      <c r="D38" s="141"/>
      <c r="E38" s="141"/>
      <c r="F38" s="141"/>
      <c r="G38" s="141"/>
      <c r="H38" s="141"/>
      <c r="I38" s="141"/>
      <c r="J38" s="141"/>
      <c r="K38" s="141"/>
      <c r="L38" s="141"/>
      <c r="M38" s="141"/>
      <c r="N38" s="141"/>
      <c r="O38" s="141"/>
      <c r="P38" s="141"/>
      <c r="Q38" s="141"/>
      <c r="R38" s="141"/>
      <c r="S38" s="141"/>
      <c r="T38" s="142"/>
    </row>
    <row r="39" spans="1:84" s="101" customFormat="1" ht="29.25" customHeight="1" x14ac:dyDescent="0.2">
      <c r="A39" s="83"/>
      <c r="B39" s="39"/>
      <c r="C39" s="140" t="s">
        <v>81</v>
      </c>
      <c r="D39" s="141"/>
      <c r="E39" s="141"/>
      <c r="F39" s="141"/>
      <c r="G39" s="141"/>
      <c r="H39" s="141"/>
      <c r="I39" s="141"/>
      <c r="J39" s="141"/>
      <c r="K39" s="141"/>
      <c r="L39" s="141"/>
      <c r="M39" s="141"/>
      <c r="N39" s="141"/>
      <c r="O39" s="141"/>
      <c r="P39" s="141"/>
      <c r="Q39" s="141"/>
      <c r="R39" s="141"/>
      <c r="S39" s="141"/>
      <c r="T39" s="142"/>
    </row>
    <row r="40" spans="1:84" s="101" customFormat="1" ht="4.5" customHeight="1" x14ac:dyDescent="0.2">
      <c r="A40" s="83"/>
      <c r="B40" s="39"/>
      <c r="C40" s="140"/>
      <c r="D40" s="141"/>
      <c r="E40" s="141"/>
      <c r="F40" s="141"/>
      <c r="G40" s="141"/>
      <c r="H40" s="141"/>
      <c r="I40" s="141"/>
      <c r="J40" s="141"/>
      <c r="K40" s="141"/>
      <c r="L40" s="141"/>
      <c r="M40" s="141"/>
      <c r="N40" s="141"/>
      <c r="O40" s="141"/>
      <c r="P40" s="141"/>
      <c r="Q40" s="141"/>
      <c r="R40" s="141"/>
      <c r="S40" s="141"/>
      <c r="T40" s="142"/>
    </row>
    <row r="41" spans="1:84" s="101" customFormat="1" ht="16.5" customHeight="1" x14ac:dyDescent="0.2">
      <c r="A41" s="83"/>
      <c r="B41" s="39"/>
      <c r="C41" s="140" t="s">
        <v>74</v>
      </c>
      <c r="D41" s="141"/>
      <c r="E41" s="141"/>
      <c r="F41" s="141"/>
      <c r="G41" s="141"/>
      <c r="H41" s="141"/>
      <c r="I41" s="141"/>
      <c r="J41" s="141"/>
      <c r="K41" s="141"/>
      <c r="L41" s="141"/>
      <c r="M41" s="141"/>
      <c r="N41" s="141"/>
      <c r="O41" s="141"/>
      <c r="P41" s="141"/>
      <c r="Q41" s="141"/>
      <c r="R41" s="141"/>
      <c r="S41" s="141"/>
      <c r="T41" s="142"/>
    </row>
    <row r="42" spans="1:84" s="101" customFormat="1" ht="15" customHeight="1" x14ac:dyDescent="0.2">
      <c r="A42" s="83"/>
      <c r="B42" s="39"/>
      <c r="C42" s="140" t="s">
        <v>77</v>
      </c>
      <c r="D42" s="141"/>
      <c r="E42" s="141"/>
      <c r="F42" s="141"/>
      <c r="G42" s="141"/>
      <c r="H42" s="141"/>
      <c r="I42" s="141"/>
      <c r="J42" s="141"/>
      <c r="K42" s="141"/>
      <c r="L42" s="141"/>
      <c r="M42" s="141"/>
      <c r="N42" s="141"/>
      <c r="O42" s="141"/>
      <c r="P42" s="141"/>
      <c r="Q42" s="141"/>
      <c r="R42" s="141"/>
      <c r="S42" s="141"/>
      <c r="T42" s="142"/>
    </row>
    <row r="43" spans="1:84" s="101" customFormat="1" ht="30" customHeight="1" x14ac:dyDescent="0.2">
      <c r="A43" s="83"/>
      <c r="B43" s="39"/>
      <c r="C43" s="191" t="s">
        <v>68</v>
      </c>
      <c r="D43" s="192"/>
      <c r="E43" s="192"/>
      <c r="F43" s="192"/>
      <c r="G43" s="192"/>
      <c r="H43" s="192"/>
      <c r="I43" s="192"/>
      <c r="J43" s="192"/>
      <c r="K43" s="192"/>
      <c r="L43" s="192"/>
      <c r="M43" s="192"/>
      <c r="N43" s="192"/>
      <c r="O43" s="192"/>
      <c r="P43" s="192"/>
      <c r="Q43" s="192"/>
      <c r="R43" s="192"/>
      <c r="S43" s="192"/>
      <c r="T43" s="193"/>
    </row>
    <row r="44" spans="1:84" s="2" customFormat="1" ht="16.5" customHeight="1" x14ac:dyDescent="0.2">
      <c r="A44" s="50">
        <v>630</v>
      </c>
      <c r="B44" s="50"/>
      <c r="C44" s="93"/>
      <c r="D44" s="78" t="s">
        <v>6</v>
      </c>
      <c r="E44" s="69" t="s">
        <v>32</v>
      </c>
      <c r="F44" s="61">
        <f>G44+P44</f>
        <v>140175</v>
      </c>
      <c r="G44" s="28">
        <f>H44+K44+L44+M44</f>
        <v>140175</v>
      </c>
      <c r="H44" s="29">
        <f>SUM(I44:J44)</f>
        <v>135175</v>
      </c>
      <c r="I44" s="29"/>
      <c r="J44" s="29">
        <v>135175</v>
      </c>
      <c r="K44" s="29">
        <v>5000</v>
      </c>
      <c r="L44" s="29"/>
      <c r="M44" s="29"/>
      <c r="N44" s="29"/>
      <c r="O44" s="52"/>
      <c r="P44" s="28">
        <f>Q44+S44+T44</f>
        <v>0</v>
      </c>
      <c r="Q44" s="29">
        <v>0</v>
      </c>
      <c r="R44" s="29">
        <v>0</v>
      </c>
      <c r="S44" s="51"/>
      <c r="T44" s="51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</row>
    <row r="45" spans="1:84" s="16" customFormat="1" ht="16.5" customHeight="1" x14ac:dyDescent="0.2">
      <c r="A45" s="26"/>
      <c r="B45" s="26"/>
      <c r="C45" s="66"/>
      <c r="D45" s="79"/>
      <c r="E45" s="69" t="s">
        <v>33</v>
      </c>
      <c r="F45" s="27"/>
      <c r="G45" s="30"/>
      <c r="H45" s="31"/>
      <c r="I45" s="31"/>
      <c r="J45" s="31"/>
      <c r="K45" s="31"/>
      <c r="L45" s="31"/>
      <c r="M45" s="31"/>
      <c r="N45" s="31"/>
      <c r="O45" s="122"/>
      <c r="P45" s="30"/>
      <c r="Q45" s="31"/>
      <c r="R45" s="31"/>
      <c r="S45" s="31"/>
      <c r="T45" s="31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</row>
    <row r="46" spans="1:84" s="16" customFormat="1" ht="16.5" customHeight="1" x14ac:dyDescent="0.2">
      <c r="A46" s="26"/>
      <c r="B46" s="26"/>
      <c r="C46" s="66"/>
      <c r="D46" s="79"/>
      <c r="E46" s="69" t="s">
        <v>34</v>
      </c>
      <c r="F46" s="27">
        <f>G46+P46</f>
        <v>679872.89999999991</v>
      </c>
      <c r="G46" s="30"/>
      <c r="H46" s="31"/>
      <c r="I46" s="31"/>
      <c r="J46" s="31"/>
      <c r="K46" s="31"/>
      <c r="L46" s="31"/>
      <c r="M46" s="31"/>
      <c r="N46" s="31"/>
      <c r="O46" s="122"/>
      <c r="P46" s="30">
        <f>Q46+S46+T46</f>
        <v>679872.89999999991</v>
      </c>
      <c r="Q46" s="31">
        <f t="shared" ref="Q46:R46" si="3">Q50</f>
        <v>679872.89999999991</v>
      </c>
      <c r="R46" s="31">
        <f t="shared" si="3"/>
        <v>679872.89999999991</v>
      </c>
      <c r="S46" s="31"/>
      <c r="T46" s="31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</row>
    <row r="47" spans="1:84" s="1" customFormat="1" ht="16.5" customHeight="1" x14ac:dyDescent="0.2">
      <c r="A47" s="66"/>
      <c r="B47" s="66"/>
      <c r="C47" s="32"/>
      <c r="D47" s="80"/>
      <c r="E47" s="70" t="s">
        <v>35</v>
      </c>
      <c r="F47" s="33">
        <f>F44-F45+F46</f>
        <v>820047.89999999991</v>
      </c>
      <c r="G47" s="84">
        <f>G44-G45+G46</f>
        <v>140175</v>
      </c>
      <c r="H47" s="33">
        <f t="shared" ref="H47:K47" si="4">H44-H45+H46</f>
        <v>135175</v>
      </c>
      <c r="I47" s="33"/>
      <c r="J47" s="33">
        <f t="shared" si="4"/>
        <v>135175</v>
      </c>
      <c r="K47" s="33">
        <f t="shared" si="4"/>
        <v>5000</v>
      </c>
      <c r="L47" s="33"/>
      <c r="M47" s="33"/>
      <c r="N47" s="33"/>
      <c r="O47" s="35"/>
      <c r="P47" s="34">
        <f>P44-P45+P46</f>
        <v>679872.89999999991</v>
      </c>
      <c r="Q47" s="33">
        <f>Q44-Q45+Q46</f>
        <v>679872.89999999991</v>
      </c>
      <c r="R47" s="33">
        <f>R44-R45+R46</f>
        <v>679872.89999999991</v>
      </c>
      <c r="S47" s="76"/>
      <c r="T47" s="76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</row>
    <row r="48" spans="1:84" s="18" customFormat="1" ht="16.5" customHeight="1" x14ac:dyDescent="0.2">
      <c r="A48" s="39"/>
      <c r="B48" s="48">
        <v>63095</v>
      </c>
      <c r="C48" s="49"/>
      <c r="D48" s="143" t="s">
        <v>1</v>
      </c>
      <c r="E48" s="71" t="s">
        <v>32</v>
      </c>
      <c r="F48" s="36">
        <f>G48+P48</f>
        <v>140175</v>
      </c>
      <c r="G48" s="37">
        <f>H48+K48+L48+M48</f>
        <v>140175</v>
      </c>
      <c r="H48" s="38">
        <f>SUM(I48:J48)</f>
        <v>135175</v>
      </c>
      <c r="I48" s="38"/>
      <c r="J48" s="38">
        <v>135175</v>
      </c>
      <c r="K48" s="38">
        <v>5000</v>
      </c>
      <c r="L48" s="38"/>
      <c r="M48" s="38"/>
      <c r="N48" s="38"/>
      <c r="O48" s="56"/>
      <c r="P48" s="37">
        <f>Q48+S48+T48</f>
        <v>0</v>
      </c>
      <c r="Q48" s="38">
        <v>0</v>
      </c>
      <c r="R48" s="38">
        <v>0</v>
      </c>
      <c r="S48" s="55"/>
      <c r="T48" s="55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</row>
    <row r="49" spans="1:84" s="16" customFormat="1" ht="16.5" customHeight="1" x14ac:dyDescent="0.2">
      <c r="A49" s="39"/>
      <c r="B49" s="39"/>
      <c r="C49" s="47"/>
      <c r="D49" s="144"/>
      <c r="E49" s="71" t="s">
        <v>33</v>
      </c>
      <c r="F49" s="40"/>
      <c r="G49" s="41"/>
      <c r="H49" s="42"/>
      <c r="I49" s="42"/>
      <c r="J49" s="42"/>
      <c r="K49" s="42"/>
      <c r="L49" s="42"/>
      <c r="M49" s="42"/>
      <c r="N49" s="42"/>
      <c r="O49" s="57"/>
      <c r="P49" s="41"/>
      <c r="Q49" s="42"/>
      <c r="R49" s="42"/>
      <c r="S49" s="42"/>
      <c r="T49" s="42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</row>
    <row r="50" spans="1:84" s="16" customFormat="1" ht="16.5" customHeight="1" x14ac:dyDescent="0.2">
      <c r="A50" s="39"/>
      <c r="B50" s="39"/>
      <c r="C50" s="47"/>
      <c r="D50" s="144"/>
      <c r="E50" s="71" t="s">
        <v>34</v>
      </c>
      <c r="F50" s="40">
        <f>G50+P50</f>
        <v>679872.89999999991</v>
      </c>
      <c r="G50" s="41"/>
      <c r="H50" s="42"/>
      <c r="I50" s="42"/>
      <c r="J50" s="42"/>
      <c r="K50" s="42"/>
      <c r="L50" s="42"/>
      <c r="M50" s="42"/>
      <c r="N50" s="42"/>
      <c r="O50" s="57"/>
      <c r="P50" s="41">
        <f>Q50+S50+T50</f>
        <v>679872.89999999991</v>
      </c>
      <c r="Q50" s="42">
        <f>Q54+Q58</f>
        <v>679872.89999999991</v>
      </c>
      <c r="R50" s="42">
        <f>R54+R58</f>
        <v>679872.89999999991</v>
      </c>
      <c r="S50" s="42"/>
      <c r="T50" s="42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</row>
    <row r="51" spans="1:84" s="20" customFormat="1" ht="16.5" customHeight="1" x14ac:dyDescent="0.2">
      <c r="A51" s="67"/>
      <c r="B51" s="67"/>
      <c r="C51" s="43"/>
      <c r="D51" s="145"/>
      <c r="E51" s="72" t="s">
        <v>35</v>
      </c>
      <c r="F51" s="44">
        <f t="shared" ref="F51:H51" si="5">F48-F49+F50</f>
        <v>820047.89999999991</v>
      </c>
      <c r="G51" s="45">
        <f t="shared" si="5"/>
        <v>140175</v>
      </c>
      <c r="H51" s="44">
        <f t="shared" si="5"/>
        <v>135175</v>
      </c>
      <c r="I51" s="60"/>
      <c r="J51" s="60">
        <f>J48-J49+J50</f>
        <v>135175</v>
      </c>
      <c r="K51" s="60">
        <f>K48-K49+K50</f>
        <v>5000</v>
      </c>
      <c r="L51" s="44"/>
      <c r="M51" s="44"/>
      <c r="N51" s="44"/>
      <c r="O51" s="46"/>
      <c r="P51" s="45">
        <f>P48-P49+P50</f>
        <v>679872.89999999991</v>
      </c>
      <c r="Q51" s="44">
        <f>Q48-Q49+Q50</f>
        <v>679872.89999999991</v>
      </c>
      <c r="R51" s="44">
        <f>R48-R49+R50</f>
        <v>679872.89999999991</v>
      </c>
      <c r="S51" s="60"/>
      <c r="T51" s="60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</row>
    <row r="52" spans="1:84" s="11" customFormat="1" ht="15.95" customHeight="1" x14ac:dyDescent="0.2">
      <c r="A52" s="47"/>
      <c r="B52" s="47"/>
      <c r="C52" s="49">
        <v>6057</v>
      </c>
      <c r="D52" s="146" t="s">
        <v>29</v>
      </c>
      <c r="E52" s="71" t="s">
        <v>32</v>
      </c>
      <c r="F52" s="40">
        <f>G52+P52</f>
        <v>0</v>
      </c>
      <c r="G52" s="41"/>
      <c r="H52" s="42"/>
      <c r="I52" s="42"/>
      <c r="J52" s="42"/>
      <c r="K52" s="42"/>
      <c r="L52" s="42"/>
      <c r="M52" s="42"/>
      <c r="N52" s="42"/>
      <c r="O52" s="57"/>
      <c r="P52" s="41">
        <f>Q52+S52+T52</f>
        <v>0</v>
      </c>
      <c r="Q52" s="42">
        <f>R52</f>
        <v>0</v>
      </c>
      <c r="R52" s="42">
        <v>0</v>
      </c>
      <c r="S52" s="42"/>
      <c r="T52" s="4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</row>
    <row r="53" spans="1:84" s="16" customFormat="1" ht="15.95" customHeight="1" x14ac:dyDescent="0.2">
      <c r="A53" s="39"/>
      <c r="B53" s="39"/>
      <c r="C53" s="47"/>
      <c r="D53" s="147"/>
      <c r="E53" s="71" t="s">
        <v>33</v>
      </c>
      <c r="F53" s="40"/>
      <c r="G53" s="41"/>
      <c r="H53" s="42"/>
      <c r="I53" s="42"/>
      <c r="J53" s="42"/>
      <c r="K53" s="42"/>
      <c r="L53" s="42"/>
      <c r="M53" s="42"/>
      <c r="N53" s="42"/>
      <c r="O53" s="57"/>
      <c r="P53" s="42"/>
      <c r="Q53" s="42"/>
      <c r="R53" s="42"/>
      <c r="S53" s="42"/>
      <c r="T53" s="42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</row>
    <row r="54" spans="1:84" s="16" customFormat="1" ht="15.95" customHeight="1" x14ac:dyDescent="0.2">
      <c r="A54" s="39"/>
      <c r="B54" s="39"/>
      <c r="C54" s="47"/>
      <c r="D54" s="147"/>
      <c r="E54" s="71" t="s">
        <v>34</v>
      </c>
      <c r="F54" s="40">
        <f>G54+P54</f>
        <v>543898.31999999995</v>
      </c>
      <c r="G54" s="41"/>
      <c r="H54" s="42"/>
      <c r="I54" s="42"/>
      <c r="J54" s="42"/>
      <c r="K54" s="42"/>
      <c r="L54" s="42"/>
      <c r="M54" s="42"/>
      <c r="N54" s="42"/>
      <c r="O54" s="57"/>
      <c r="P54" s="42">
        <f>Q54</f>
        <v>543898.31999999995</v>
      </c>
      <c r="Q54" s="42">
        <f>R54</f>
        <v>543898.31999999995</v>
      </c>
      <c r="R54" s="42">
        <v>543898.31999999995</v>
      </c>
      <c r="S54" s="42"/>
      <c r="T54" s="42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</row>
    <row r="55" spans="1:84" s="20" customFormat="1" ht="15.95" customHeight="1" x14ac:dyDescent="0.2">
      <c r="A55" s="67"/>
      <c r="B55" s="67"/>
      <c r="C55" s="43"/>
      <c r="D55" s="148"/>
      <c r="E55" s="72" t="s">
        <v>35</v>
      </c>
      <c r="F55" s="44">
        <f>F52-F53+F54</f>
        <v>543898.31999999995</v>
      </c>
      <c r="G55" s="45"/>
      <c r="H55" s="44"/>
      <c r="I55" s="44"/>
      <c r="J55" s="44"/>
      <c r="K55" s="44"/>
      <c r="L55" s="44"/>
      <c r="M55" s="44"/>
      <c r="N55" s="44"/>
      <c r="O55" s="46"/>
      <c r="P55" s="45">
        <f>P52-P53+P54</f>
        <v>543898.31999999995</v>
      </c>
      <c r="Q55" s="44">
        <f>Q52-Q53+Q54</f>
        <v>543898.31999999995</v>
      </c>
      <c r="R55" s="44">
        <f>R52-R53+R54</f>
        <v>543898.31999999995</v>
      </c>
      <c r="S55" s="60"/>
      <c r="T55" s="60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</row>
    <row r="56" spans="1:84" s="11" customFormat="1" ht="15.95" customHeight="1" x14ac:dyDescent="0.2">
      <c r="A56" s="47"/>
      <c r="B56" s="47"/>
      <c r="C56" s="47">
        <v>6059</v>
      </c>
      <c r="D56" s="146" t="s">
        <v>29</v>
      </c>
      <c r="E56" s="71" t="s">
        <v>32</v>
      </c>
      <c r="F56" s="40">
        <f>G56+P56</f>
        <v>0</v>
      </c>
      <c r="G56" s="41"/>
      <c r="H56" s="42"/>
      <c r="I56" s="42"/>
      <c r="J56" s="42"/>
      <c r="K56" s="42"/>
      <c r="L56" s="42"/>
      <c r="M56" s="42"/>
      <c r="N56" s="42"/>
      <c r="O56" s="57"/>
      <c r="P56" s="41">
        <f>Q56+S56+T56</f>
        <v>0</v>
      </c>
      <c r="Q56" s="42">
        <f>R56</f>
        <v>0</v>
      </c>
      <c r="R56" s="42">
        <v>0</v>
      </c>
      <c r="S56" s="42"/>
      <c r="T56" s="42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</row>
    <row r="57" spans="1:84" s="16" customFormat="1" ht="15.95" customHeight="1" x14ac:dyDescent="0.2">
      <c r="A57" s="39"/>
      <c r="B57" s="39"/>
      <c r="C57" s="47"/>
      <c r="D57" s="147"/>
      <c r="E57" s="71" t="s">
        <v>33</v>
      </c>
      <c r="F57" s="40"/>
      <c r="G57" s="41"/>
      <c r="H57" s="42"/>
      <c r="I57" s="42"/>
      <c r="J57" s="42"/>
      <c r="K57" s="42"/>
      <c r="L57" s="42"/>
      <c r="M57" s="42"/>
      <c r="N57" s="42"/>
      <c r="O57" s="57"/>
      <c r="P57" s="42"/>
      <c r="Q57" s="42"/>
      <c r="R57" s="42"/>
      <c r="S57" s="42"/>
      <c r="T57" s="42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</row>
    <row r="58" spans="1:84" s="16" customFormat="1" ht="15.95" customHeight="1" x14ac:dyDescent="0.2">
      <c r="A58" s="39"/>
      <c r="B58" s="39"/>
      <c r="C58" s="47"/>
      <c r="D58" s="147"/>
      <c r="E58" s="71" t="s">
        <v>34</v>
      </c>
      <c r="F58" s="40">
        <f>G58+P58</f>
        <v>135974.57999999999</v>
      </c>
      <c r="G58" s="41"/>
      <c r="H58" s="42"/>
      <c r="I58" s="42"/>
      <c r="J58" s="42"/>
      <c r="K58" s="42"/>
      <c r="L58" s="42"/>
      <c r="M58" s="42"/>
      <c r="N58" s="42"/>
      <c r="O58" s="57"/>
      <c r="P58" s="42">
        <f>Q58</f>
        <v>135974.57999999999</v>
      </c>
      <c r="Q58" s="42">
        <f>R58</f>
        <v>135974.57999999999</v>
      </c>
      <c r="R58" s="42">
        <v>135974.57999999999</v>
      </c>
      <c r="S58" s="42"/>
      <c r="T58" s="42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</row>
    <row r="59" spans="1:84" s="20" customFormat="1" ht="15.95" customHeight="1" x14ac:dyDescent="0.2">
      <c r="A59" s="67"/>
      <c r="B59" s="67"/>
      <c r="C59" s="43"/>
      <c r="D59" s="148"/>
      <c r="E59" s="72" t="s">
        <v>35</v>
      </c>
      <c r="F59" s="44">
        <f>F56-F57+F58</f>
        <v>135974.57999999999</v>
      </c>
      <c r="G59" s="45"/>
      <c r="H59" s="44"/>
      <c r="I59" s="44"/>
      <c r="J59" s="44"/>
      <c r="K59" s="44"/>
      <c r="L59" s="44"/>
      <c r="M59" s="44"/>
      <c r="N59" s="44"/>
      <c r="O59" s="46"/>
      <c r="P59" s="45">
        <f>P56-P57+P58</f>
        <v>135974.57999999999</v>
      </c>
      <c r="Q59" s="44">
        <f>Q56-Q57+Q58</f>
        <v>135974.57999999999</v>
      </c>
      <c r="R59" s="44">
        <f>R56-R57+R58</f>
        <v>135974.57999999999</v>
      </c>
      <c r="S59" s="60"/>
      <c r="T59" s="60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</row>
    <row r="60" spans="1:84" s="101" customFormat="1" ht="15.95" customHeight="1" x14ac:dyDescent="0.2">
      <c r="A60" s="83"/>
      <c r="B60" s="83"/>
      <c r="C60" s="149" t="s">
        <v>36</v>
      </c>
      <c r="D60" s="150"/>
      <c r="E60" s="150"/>
      <c r="F60" s="150"/>
      <c r="G60" s="150"/>
      <c r="H60" s="150"/>
      <c r="I60" s="150"/>
      <c r="J60" s="150"/>
      <c r="K60" s="150"/>
      <c r="L60" s="150"/>
      <c r="M60" s="150"/>
      <c r="N60" s="150"/>
      <c r="O60" s="150"/>
      <c r="P60" s="150"/>
      <c r="Q60" s="150"/>
      <c r="R60" s="150"/>
      <c r="S60" s="150"/>
      <c r="T60" s="151"/>
    </row>
    <row r="61" spans="1:84" s="101" customFormat="1" ht="26.25" customHeight="1" x14ac:dyDescent="0.2">
      <c r="A61" s="83"/>
      <c r="B61" s="39"/>
      <c r="C61" s="140" t="s">
        <v>66</v>
      </c>
      <c r="D61" s="141"/>
      <c r="E61" s="141"/>
      <c r="F61" s="141"/>
      <c r="G61" s="141"/>
      <c r="H61" s="141"/>
      <c r="I61" s="141"/>
      <c r="J61" s="141"/>
      <c r="K61" s="141"/>
      <c r="L61" s="141"/>
      <c r="M61" s="141"/>
      <c r="N61" s="141"/>
      <c r="O61" s="141"/>
      <c r="P61" s="141"/>
      <c r="Q61" s="141"/>
      <c r="R61" s="141"/>
      <c r="S61" s="141"/>
      <c r="T61" s="142"/>
    </row>
    <row r="62" spans="1:84" s="101" customFormat="1" ht="16.5" customHeight="1" x14ac:dyDescent="0.2">
      <c r="A62" s="83"/>
      <c r="B62" s="39"/>
      <c r="C62" s="140" t="s">
        <v>54</v>
      </c>
      <c r="D62" s="141"/>
      <c r="E62" s="141"/>
      <c r="F62" s="141"/>
      <c r="G62" s="141"/>
      <c r="H62" s="141"/>
      <c r="I62" s="141"/>
      <c r="J62" s="141"/>
      <c r="K62" s="141"/>
      <c r="L62" s="141"/>
      <c r="M62" s="141"/>
      <c r="N62" s="141"/>
      <c r="O62" s="141"/>
      <c r="P62" s="141"/>
      <c r="Q62" s="141"/>
      <c r="R62" s="141"/>
      <c r="S62" s="141"/>
      <c r="T62" s="142"/>
    </row>
    <row r="63" spans="1:84" s="101" customFormat="1" ht="16.5" customHeight="1" x14ac:dyDescent="0.2">
      <c r="A63" s="83"/>
      <c r="B63" s="39"/>
      <c r="C63" s="140" t="s">
        <v>57</v>
      </c>
      <c r="D63" s="141"/>
      <c r="E63" s="141"/>
      <c r="F63" s="141"/>
      <c r="G63" s="141"/>
      <c r="H63" s="141"/>
      <c r="I63" s="141"/>
      <c r="J63" s="141"/>
      <c r="K63" s="141"/>
      <c r="L63" s="141"/>
      <c r="M63" s="141"/>
      <c r="N63" s="141"/>
      <c r="O63" s="141"/>
      <c r="P63" s="141"/>
      <c r="Q63" s="141"/>
      <c r="R63" s="141"/>
      <c r="S63" s="141"/>
      <c r="T63" s="142"/>
    </row>
    <row r="64" spans="1:84" s="101" customFormat="1" ht="16.5" customHeight="1" x14ac:dyDescent="0.2">
      <c r="A64" s="83"/>
      <c r="B64" s="39"/>
      <c r="C64" s="140" t="s">
        <v>69</v>
      </c>
      <c r="D64" s="141"/>
      <c r="E64" s="141"/>
      <c r="F64" s="141"/>
      <c r="G64" s="141"/>
      <c r="H64" s="141"/>
      <c r="I64" s="141"/>
      <c r="J64" s="141"/>
      <c r="K64" s="141"/>
      <c r="L64" s="141"/>
      <c r="M64" s="141"/>
      <c r="N64" s="141"/>
      <c r="O64" s="141"/>
      <c r="P64" s="141"/>
      <c r="Q64" s="141"/>
      <c r="R64" s="141"/>
      <c r="S64" s="141"/>
      <c r="T64" s="142"/>
    </row>
    <row r="65" spans="1:84" s="101" customFormat="1" ht="16.5" customHeight="1" x14ac:dyDescent="0.2">
      <c r="A65" s="83"/>
      <c r="B65" s="39"/>
      <c r="C65" s="191" t="s">
        <v>58</v>
      </c>
      <c r="D65" s="192"/>
      <c r="E65" s="192"/>
      <c r="F65" s="192"/>
      <c r="G65" s="192"/>
      <c r="H65" s="192"/>
      <c r="I65" s="192"/>
      <c r="J65" s="192"/>
      <c r="K65" s="192"/>
      <c r="L65" s="192"/>
      <c r="M65" s="192"/>
      <c r="N65" s="192"/>
      <c r="O65" s="192"/>
      <c r="P65" s="192"/>
      <c r="Q65" s="192"/>
      <c r="R65" s="192"/>
      <c r="S65" s="192"/>
      <c r="T65" s="193"/>
    </row>
    <row r="66" spans="1:84" s="2" customFormat="1" ht="16.5" customHeight="1" x14ac:dyDescent="0.2">
      <c r="A66" s="50">
        <v>750</v>
      </c>
      <c r="B66" s="50"/>
      <c r="C66" s="93"/>
      <c r="D66" s="188" t="s">
        <v>3</v>
      </c>
      <c r="E66" s="69" t="s">
        <v>32</v>
      </c>
      <c r="F66" s="27">
        <f>G66+P66</f>
        <v>17109145.990000002</v>
      </c>
      <c r="G66" s="28">
        <f>H66+K66+L66+M66</f>
        <v>15025080.990000002</v>
      </c>
      <c r="H66" s="29">
        <f>SUM(I66:J66)</f>
        <v>12684078.120000001</v>
      </c>
      <c r="I66" s="29">
        <v>10265872</v>
      </c>
      <c r="J66" s="29">
        <v>2418206.12</v>
      </c>
      <c r="K66" s="29"/>
      <c r="L66" s="29">
        <v>552630</v>
      </c>
      <c r="M66" s="29">
        <v>1788372.87</v>
      </c>
      <c r="N66" s="51"/>
      <c r="O66" s="52"/>
      <c r="P66" s="28">
        <f>Q66+S66+T66</f>
        <v>2084065</v>
      </c>
      <c r="Q66" s="29">
        <v>2084065</v>
      </c>
      <c r="R66" s="29">
        <v>1694361.79</v>
      </c>
      <c r="S66" s="29"/>
      <c r="T66" s="29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</row>
    <row r="67" spans="1:84" s="19" customFormat="1" ht="16.5" customHeight="1" x14ac:dyDescent="0.2">
      <c r="A67" s="26"/>
      <c r="B67" s="26"/>
      <c r="C67" s="66"/>
      <c r="D67" s="189"/>
      <c r="E67" s="69" t="s">
        <v>33</v>
      </c>
      <c r="F67" s="27">
        <f>G67+P67</f>
        <v>1240424.33</v>
      </c>
      <c r="G67" s="30">
        <f>H67+K67+L67+M67</f>
        <v>1240424.33</v>
      </c>
      <c r="H67" s="31">
        <f>SUM(I67:J67)</f>
        <v>46093.54</v>
      </c>
      <c r="I67" s="31">
        <f>I71+I99</f>
        <v>46093.54</v>
      </c>
      <c r="J67" s="31"/>
      <c r="K67" s="31"/>
      <c r="L67" s="31"/>
      <c r="M67" s="31">
        <f>M71+M99</f>
        <v>1194330.79</v>
      </c>
      <c r="N67" s="31"/>
      <c r="O67" s="122"/>
      <c r="P67" s="30"/>
      <c r="Q67" s="31"/>
      <c r="R67" s="31"/>
      <c r="S67" s="31"/>
      <c r="T67" s="31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</row>
    <row r="68" spans="1:84" s="19" customFormat="1" ht="16.5" customHeight="1" x14ac:dyDescent="0.2">
      <c r="A68" s="26"/>
      <c r="B68" s="26"/>
      <c r="C68" s="66"/>
      <c r="D68" s="189"/>
      <c r="E68" s="69" t="s">
        <v>34</v>
      </c>
      <c r="F68" s="27">
        <f>G68+P68</f>
        <v>175232</v>
      </c>
      <c r="G68" s="30">
        <f>H68+K68+L68+M68</f>
        <v>19732</v>
      </c>
      <c r="H68" s="31">
        <f>SUM(I68:J68)</f>
        <v>19732</v>
      </c>
      <c r="I68" s="31">
        <f>I72+I100</f>
        <v>14232</v>
      </c>
      <c r="J68" s="31">
        <f>J72+J100</f>
        <v>5500</v>
      </c>
      <c r="K68" s="31"/>
      <c r="L68" s="31"/>
      <c r="M68" s="31"/>
      <c r="N68" s="31"/>
      <c r="O68" s="122"/>
      <c r="P68" s="30">
        <f>Q68+S68+T68</f>
        <v>155500</v>
      </c>
      <c r="Q68" s="31">
        <f>Q72+Q100</f>
        <v>155500</v>
      </c>
      <c r="R68" s="31">
        <f>R72+R100</f>
        <v>126422.76000000001</v>
      </c>
      <c r="S68" s="31"/>
      <c r="T68" s="31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</row>
    <row r="69" spans="1:84" s="1" customFormat="1" ht="16.5" customHeight="1" x14ac:dyDescent="0.2">
      <c r="A69" s="66"/>
      <c r="B69" s="66"/>
      <c r="C69" s="32"/>
      <c r="D69" s="190"/>
      <c r="E69" s="70" t="s">
        <v>35</v>
      </c>
      <c r="F69" s="33">
        <f t="shared" ref="F69:R69" si="6">F66-F67+F68</f>
        <v>16043953.660000002</v>
      </c>
      <c r="G69" s="34">
        <f t="shared" si="6"/>
        <v>13804388.660000002</v>
      </c>
      <c r="H69" s="33">
        <f t="shared" si="6"/>
        <v>12657716.580000002</v>
      </c>
      <c r="I69" s="76">
        <f>I66-I67+I68</f>
        <v>10234010.460000001</v>
      </c>
      <c r="J69" s="33">
        <f t="shared" si="6"/>
        <v>2423706.12</v>
      </c>
      <c r="K69" s="33"/>
      <c r="L69" s="33">
        <f>L66-L67+L68</f>
        <v>552630</v>
      </c>
      <c r="M69" s="33">
        <f>M66-M67+M68</f>
        <v>594042.08000000007</v>
      </c>
      <c r="N69" s="33"/>
      <c r="O69" s="35"/>
      <c r="P69" s="34">
        <f t="shared" si="6"/>
        <v>2239565</v>
      </c>
      <c r="Q69" s="33">
        <f t="shared" si="6"/>
        <v>2239565</v>
      </c>
      <c r="R69" s="33">
        <f t="shared" si="6"/>
        <v>1820784.55</v>
      </c>
      <c r="S69" s="76"/>
      <c r="T69" s="76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</row>
    <row r="70" spans="1:84" s="17" customFormat="1" ht="16.5" customHeight="1" x14ac:dyDescent="0.2">
      <c r="A70" s="39"/>
      <c r="B70" s="48">
        <v>75023</v>
      </c>
      <c r="C70" s="49"/>
      <c r="D70" s="143" t="s">
        <v>10</v>
      </c>
      <c r="E70" s="71" t="s">
        <v>32</v>
      </c>
      <c r="F70" s="40">
        <f>G70+P70</f>
        <v>10278388</v>
      </c>
      <c r="G70" s="41">
        <f>H70+K70+L70+M70</f>
        <v>10278388</v>
      </c>
      <c r="H70" s="42">
        <f>SUM(I70:J70)</f>
        <v>10257688</v>
      </c>
      <c r="I70" s="38">
        <v>8634251</v>
      </c>
      <c r="J70" s="38">
        <v>1623437</v>
      </c>
      <c r="K70" s="38"/>
      <c r="L70" s="38">
        <v>20700</v>
      </c>
      <c r="M70" s="38"/>
      <c r="N70" s="55"/>
      <c r="O70" s="56"/>
      <c r="P70" s="37"/>
      <c r="Q70" s="38"/>
      <c r="R70" s="38"/>
      <c r="S70" s="38"/>
      <c r="T70" s="55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</row>
    <row r="71" spans="1:84" s="16" customFormat="1" ht="16.5" customHeight="1" x14ac:dyDescent="0.2">
      <c r="A71" s="39"/>
      <c r="B71" s="39"/>
      <c r="C71" s="47"/>
      <c r="D71" s="144"/>
      <c r="E71" s="71" t="s">
        <v>33</v>
      </c>
      <c r="F71" s="40">
        <f>G71+P71</f>
        <v>46093.54</v>
      </c>
      <c r="G71" s="41">
        <f>H71+K71+L71+M71</f>
        <v>46093.54</v>
      </c>
      <c r="H71" s="42">
        <f>SUM(I71:J71)</f>
        <v>46093.54</v>
      </c>
      <c r="I71" s="42">
        <f t="shared" ref="I71:I72" si="7">I75+I79+I83+I87</f>
        <v>46093.54</v>
      </c>
      <c r="J71" s="42"/>
      <c r="K71" s="42"/>
      <c r="L71" s="42"/>
      <c r="M71" s="42"/>
      <c r="N71" s="42"/>
      <c r="O71" s="57"/>
      <c r="P71" s="41"/>
      <c r="Q71" s="42"/>
      <c r="R71" s="42"/>
      <c r="S71" s="42"/>
      <c r="T71" s="42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</row>
    <row r="72" spans="1:84" s="16" customFormat="1" ht="16.5" customHeight="1" x14ac:dyDescent="0.2">
      <c r="A72" s="39"/>
      <c r="B72" s="39"/>
      <c r="C72" s="47"/>
      <c r="D72" s="144"/>
      <c r="E72" s="71" t="s">
        <v>34</v>
      </c>
      <c r="F72" s="40">
        <f>G72+P72</f>
        <v>19732</v>
      </c>
      <c r="G72" s="41">
        <f>H72+K72+L72+M72</f>
        <v>19732</v>
      </c>
      <c r="H72" s="42">
        <f>SUM(I72:J72)</f>
        <v>19732</v>
      </c>
      <c r="I72" s="42">
        <f t="shared" si="7"/>
        <v>14232</v>
      </c>
      <c r="J72" s="42">
        <f>J76+J80+J84+J88</f>
        <v>5500</v>
      </c>
      <c r="K72" s="42"/>
      <c r="L72" s="42"/>
      <c r="M72" s="42"/>
      <c r="N72" s="42"/>
      <c r="O72" s="57"/>
      <c r="P72" s="41"/>
      <c r="Q72" s="42"/>
      <c r="R72" s="42"/>
      <c r="S72" s="42"/>
      <c r="T72" s="4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</row>
    <row r="73" spans="1:84" s="20" customFormat="1" ht="16.5" customHeight="1" x14ac:dyDescent="0.2">
      <c r="A73" s="67"/>
      <c r="B73" s="67"/>
      <c r="C73" s="43"/>
      <c r="D73" s="145"/>
      <c r="E73" s="72" t="s">
        <v>35</v>
      </c>
      <c r="F73" s="44">
        <f t="shared" ref="F73:J73" si="8">F70-F71+F72</f>
        <v>10252026.460000001</v>
      </c>
      <c r="G73" s="45">
        <f t="shared" si="8"/>
        <v>10252026.460000001</v>
      </c>
      <c r="H73" s="44">
        <f t="shared" si="8"/>
        <v>10231326.460000001</v>
      </c>
      <c r="I73" s="60">
        <f>I70-I71+I72</f>
        <v>8602389.4600000009</v>
      </c>
      <c r="J73" s="60">
        <f t="shared" si="8"/>
        <v>1628937</v>
      </c>
      <c r="K73" s="44"/>
      <c r="L73" s="60">
        <f>L70-L71+L72</f>
        <v>20700</v>
      </c>
      <c r="M73" s="44"/>
      <c r="N73" s="44"/>
      <c r="O73" s="46"/>
      <c r="P73" s="45"/>
      <c r="Q73" s="44"/>
      <c r="R73" s="44"/>
      <c r="S73" s="60"/>
      <c r="T73" s="60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</row>
    <row r="74" spans="1:84" s="11" customFormat="1" ht="15.95" customHeight="1" x14ac:dyDescent="0.2">
      <c r="A74" s="47"/>
      <c r="B74" s="47"/>
      <c r="C74" s="85">
        <v>4040</v>
      </c>
      <c r="D74" s="146" t="s">
        <v>15</v>
      </c>
      <c r="E74" s="71" t="s">
        <v>32</v>
      </c>
      <c r="F74" s="40">
        <f>G74+P74</f>
        <v>565447</v>
      </c>
      <c r="G74" s="41">
        <f>H74+K74+L74+M74</f>
        <v>565447</v>
      </c>
      <c r="H74" s="42">
        <f>SUM(I74:J74)</f>
        <v>565447</v>
      </c>
      <c r="I74" s="42">
        <v>565447</v>
      </c>
      <c r="J74" s="42"/>
      <c r="K74" s="42"/>
      <c r="L74" s="42"/>
      <c r="M74" s="42"/>
      <c r="N74" s="42"/>
      <c r="O74" s="57"/>
      <c r="P74" s="58"/>
      <c r="Q74" s="42"/>
      <c r="R74" s="42"/>
      <c r="S74" s="42"/>
      <c r="T74" s="42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</row>
    <row r="75" spans="1:84" s="16" customFormat="1" ht="15.95" customHeight="1" x14ac:dyDescent="0.2">
      <c r="A75" s="39"/>
      <c r="B75" s="39"/>
      <c r="C75" s="85"/>
      <c r="D75" s="147"/>
      <c r="E75" s="71" t="s">
        <v>33</v>
      </c>
      <c r="F75" s="40">
        <f>G75+P75</f>
        <v>46093.54</v>
      </c>
      <c r="G75" s="41">
        <f>H75+K75+L75+M75</f>
        <v>46093.54</v>
      </c>
      <c r="H75" s="42">
        <f>SUM(I75:J75)</f>
        <v>46093.54</v>
      </c>
      <c r="I75" s="42">
        <v>46093.54</v>
      </c>
      <c r="J75" s="42"/>
      <c r="K75" s="42"/>
      <c r="L75" s="42"/>
      <c r="M75" s="42"/>
      <c r="N75" s="42"/>
      <c r="O75" s="57"/>
      <c r="P75" s="41"/>
      <c r="Q75" s="42"/>
      <c r="R75" s="42"/>
      <c r="S75" s="42"/>
      <c r="T75" s="42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</row>
    <row r="76" spans="1:84" s="16" customFormat="1" ht="15.95" customHeight="1" x14ac:dyDescent="0.2">
      <c r="A76" s="39"/>
      <c r="B76" s="39"/>
      <c r="C76" s="85"/>
      <c r="D76" s="147"/>
      <c r="E76" s="71" t="s">
        <v>34</v>
      </c>
      <c r="F76" s="40"/>
      <c r="G76" s="41"/>
      <c r="H76" s="42"/>
      <c r="I76" s="42"/>
      <c r="J76" s="42"/>
      <c r="K76" s="42"/>
      <c r="L76" s="42"/>
      <c r="M76" s="42"/>
      <c r="N76" s="42"/>
      <c r="O76" s="57"/>
      <c r="P76" s="41"/>
      <c r="Q76" s="42"/>
      <c r="R76" s="42"/>
      <c r="S76" s="42"/>
      <c r="T76" s="42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</row>
    <row r="77" spans="1:84" s="20" customFormat="1" ht="15.95" customHeight="1" x14ac:dyDescent="0.2">
      <c r="A77" s="67"/>
      <c r="B77" s="67"/>
      <c r="C77" s="86"/>
      <c r="D77" s="148"/>
      <c r="E77" s="72" t="s">
        <v>35</v>
      </c>
      <c r="F77" s="44">
        <f>F74-F75+F76</f>
        <v>519353.46</v>
      </c>
      <c r="G77" s="45">
        <f>G74-G75+G76</f>
        <v>519353.46</v>
      </c>
      <c r="H77" s="44">
        <f>H74-H75+H76</f>
        <v>519353.46</v>
      </c>
      <c r="I77" s="44">
        <f>I74-I75+I76</f>
        <v>519353.46</v>
      </c>
      <c r="J77" s="44"/>
      <c r="K77" s="44"/>
      <c r="L77" s="44"/>
      <c r="M77" s="44"/>
      <c r="N77" s="44"/>
      <c r="O77" s="46"/>
      <c r="P77" s="45"/>
      <c r="Q77" s="44"/>
      <c r="R77" s="44"/>
      <c r="S77" s="60"/>
      <c r="T77" s="60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</row>
    <row r="78" spans="1:84" s="11" customFormat="1" ht="15.95" customHeight="1" x14ac:dyDescent="0.2">
      <c r="A78" s="47"/>
      <c r="B78" s="47"/>
      <c r="C78" s="47">
        <v>4170</v>
      </c>
      <c r="D78" s="146" t="s">
        <v>12</v>
      </c>
      <c r="E78" s="71" t="s">
        <v>32</v>
      </c>
      <c r="F78" s="40">
        <f>G78+P78</f>
        <v>260140</v>
      </c>
      <c r="G78" s="41">
        <f>H78+K78+L78+M78</f>
        <v>260140</v>
      </c>
      <c r="H78" s="42">
        <f>SUM(I78:J78)</f>
        <v>260140</v>
      </c>
      <c r="I78" s="42">
        <v>260140</v>
      </c>
      <c r="J78" s="42"/>
      <c r="K78" s="42"/>
      <c r="L78" s="42"/>
      <c r="M78" s="42"/>
      <c r="N78" s="42"/>
      <c r="O78" s="57"/>
      <c r="P78" s="58"/>
      <c r="Q78" s="42"/>
      <c r="R78" s="42"/>
      <c r="S78" s="42"/>
      <c r="T78" s="42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</row>
    <row r="79" spans="1:84" s="16" customFormat="1" ht="15.95" customHeight="1" x14ac:dyDescent="0.2">
      <c r="A79" s="39"/>
      <c r="B79" s="39"/>
      <c r="C79" s="47"/>
      <c r="D79" s="147"/>
      <c r="E79" s="71" t="s">
        <v>33</v>
      </c>
      <c r="F79" s="40"/>
      <c r="G79" s="41"/>
      <c r="H79" s="42"/>
      <c r="I79" s="42"/>
      <c r="J79" s="42"/>
      <c r="K79" s="42"/>
      <c r="L79" s="42"/>
      <c r="M79" s="42"/>
      <c r="N79" s="42"/>
      <c r="O79" s="57"/>
      <c r="P79" s="41"/>
      <c r="Q79" s="42"/>
      <c r="R79" s="42"/>
      <c r="S79" s="42"/>
      <c r="T79" s="42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</row>
    <row r="80" spans="1:84" s="16" customFormat="1" ht="15.95" customHeight="1" x14ac:dyDescent="0.2">
      <c r="A80" s="39"/>
      <c r="B80" s="39"/>
      <c r="C80" s="47"/>
      <c r="D80" s="147"/>
      <c r="E80" s="71" t="s">
        <v>34</v>
      </c>
      <c r="F80" s="40">
        <f>G80+P80</f>
        <v>14232</v>
      </c>
      <c r="G80" s="41">
        <f>H80+K80+L80+M80</f>
        <v>14232</v>
      </c>
      <c r="H80" s="42">
        <f>SUM(I80:J80)</f>
        <v>14232</v>
      </c>
      <c r="I80" s="42">
        <v>14232</v>
      </c>
      <c r="J80" s="42"/>
      <c r="K80" s="42"/>
      <c r="L80" s="42"/>
      <c r="M80" s="42"/>
      <c r="N80" s="42"/>
      <c r="O80" s="57"/>
      <c r="P80" s="41"/>
      <c r="Q80" s="42"/>
      <c r="R80" s="42"/>
      <c r="S80" s="42"/>
      <c r="T80" s="42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</row>
    <row r="81" spans="1:84" s="20" customFormat="1" ht="15.95" customHeight="1" x14ac:dyDescent="0.2">
      <c r="A81" s="67"/>
      <c r="B81" s="67"/>
      <c r="C81" s="43"/>
      <c r="D81" s="148"/>
      <c r="E81" s="72" t="s">
        <v>35</v>
      </c>
      <c r="F81" s="44">
        <f>F78-F79+F80</f>
        <v>274372</v>
      </c>
      <c r="G81" s="45">
        <f>G78-G79+G80</f>
        <v>274372</v>
      </c>
      <c r="H81" s="44">
        <f>H78-H79+H80</f>
        <v>274372</v>
      </c>
      <c r="I81" s="44">
        <f>I78-I79+I80</f>
        <v>274372</v>
      </c>
      <c r="J81" s="44"/>
      <c r="K81" s="44"/>
      <c r="L81" s="44"/>
      <c r="M81" s="44"/>
      <c r="N81" s="44"/>
      <c r="O81" s="46"/>
      <c r="P81" s="45"/>
      <c r="Q81" s="44"/>
      <c r="R81" s="44"/>
      <c r="S81" s="60"/>
      <c r="T81" s="60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  <c r="BH81"/>
      <c r="BI81"/>
      <c r="BJ81"/>
      <c r="BK81"/>
      <c r="BL81"/>
      <c r="BM81"/>
      <c r="BN81"/>
      <c r="BO81"/>
      <c r="BP81"/>
      <c r="BQ81"/>
      <c r="BR81"/>
      <c r="BS81"/>
      <c r="BT81"/>
      <c r="BU81"/>
      <c r="BV81"/>
      <c r="BW81"/>
      <c r="BX81"/>
      <c r="BY81"/>
      <c r="BZ81"/>
      <c r="CA81"/>
      <c r="CB81"/>
      <c r="CC81"/>
      <c r="CD81"/>
      <c r="CE81"/>
      <c r="CF81"/>
    </row>
    <row r="82" spans="1:84" s="1" customFormat="1" ht="15.95" customHeight="1" x14ac:dyDescent="0.2">
      <c r="A82" s="47"/>
      <c r="B82" s="47"/>
      <c r="C82" s="47">
        <v>4210</v>
      </c>
      <c r="D82" s="146" t="s">
        <v>13</v>
      </c>
      <c r="E82" s="71" t="s">
        <v>32</v>
      </c>
      <c r="F82" s="40">
        <f>G82+P82</f>
        <v>150000</v>
      </c>
      <c r="G82" s="41">
        <f>H82+K82+L82+M82</f>
        <v>150000</v>
      </c>
      <c r="H82" s="42">
        <f>SUM(I82:J82)</f>
        <v>150000</v>
      </c>
      <c r="I82" s="42"/>
      <c r="J82" s="42">
        <v>150000</v>
      </c>
      <c r="K82" s="42"/>
      <c r="L82" s="42"/>
      <c r="M82" s="42"/>
      <c r="N82" s="42"/>
      <c r="O82" s="57"/>
      <c r="P82" s="58"/>
      <c r="Q82" s="42"/>
      <c r="R82" s="42"/>
      <c r="S82" s="42"/>
      <c r="T82" s="4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  <c r="BM82"/>
      <c r="BN82"/>
      <c r="BO82"/>
      <c r="BP82"/>
      <c r="BQ82"/>
      <c r="BR82"/>
      <c r="BS82"/>
      <c r="BT82"/>
      <c r="BU82"/>
      <c r="BV82"/>
      <c r="BW82"/>
      <c r="BX82"/>
      <c r="BY82"/>
      <c r="BZ82"/>
      <c r="CA82"/>
      <c r="CB82"/>
      <c r="CC82"/>
      <c r="CD82"/>
      <c r="CE82"/>
      <c r="CF82"/>
    </row>
    <row r="83" spans="1:84" s="16" customFormat="1" ht="15.95" customHeight="1" x14ac:dyDescent="0.2">
      <c r="A83" s="39"/>
      <c r="B83" s="39"/>
      <c r="C83" s="47"/>
      <c r="D83" s="147"/>
      <c r="E83" s="71" t="s">
        <v>33</v>
      </c>
      <c r="F83" s="40"/>
      <c r="G83" s="41"/>
      <c r="H83" s="42"/>
      <c r="I83" s="42"/>
      <c r="J83" s="42"/>
      <c r="K83" s="42"/>
      <c r="L83" s="42"/>
      <c r="M83" s="42"/>
      <c r="N83" s="42"/>
      <c r="O83" s="57"/>
      <c r="P83" s="41"/>
      <c r="Q83" s="42"/>
      <c r="R83" s="42"/>
      <c r="S83" s="42"/>
      <c r="T83" s="42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/>
      <c r="BT83"/>
      <c r="BU83"/>
      <c r="BV83"/>
      <c r="BW83"/>
      <c r="BX83"/>
      <c r="BY83"/>
      <c r="BZ83"/>
      <c r="CA83"/>
      <c r="CB83"/>
      <c r="CC83"/>
      <c r="CD83"/>
      <c r="CE83"/>
      <c r="CF83"/>
    </row>
    <row r="84" spans="1:84" s="16" customFormat="1" ht="15.95" customHeight="1" x14ac:dyDescent="0.2">
      <c r="A84" s="39"/>
      <c r="B84" s="39"/>
      <c r="C84" s="47"/>
      <c r="D84" s="147"/>
      <c r="E84" s="71" t="s">
        <v>34</v>
      </c>
      <c r="F84" s="40">
        <f>G84+P84</f>
        <v>500</v>
      </c>
      <c r="G84" s="41">
        <f>H84+K84+L84+M84</f>
        <v>500</v>
      </c>
      <c r="H84" s="42">
        <f>SUM(I84:J84)</f>
        <v>500</v>
      </c>
      <c r="I84" s="42"/>
      <c r="J84" s="42">
        <v>500</v>
      </c>
      <c r="K84" s="42"/>
      <c r="L84" s="42"/>
      <c r="M84" s="42"/>
      <c r="N84" s="42"/>
      <c r="O84" s="57"/>
      <c r="P84" s="41"/>
      <c r="Q84" s="42"/>
      <c r="R84" s="42"/>
      <c r="S84" s="42"/>
      <c r="T84" s="42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  <c r="BM84"/>
      <c r="BN84"/>
      <c r="BO84"/>
      <c r="BP84"/>
      <c r="BQ84"/>
      <c r="BR84"/>
      <c r="BS84"/>
      <c r="BT84"/>
      <c r="BU84"/>
      <c r="BV84"/>
      <c r="BW84"/>
      <c r="BX84"/>
      <c r="BY84"/>
      <c r="BZ84"/>
      <c r="CA84"/>
      <c r="CB84"/>
      <c r="CC84"/>
      <c r="CD84"/>
      <c r="CE84"/>
      <c r="CF84"/>
    </row>
    <row r="85" spans="1:84" s="20" customFormat="1" ht="15.95" customHeight="1" x14ac:dyDescent="0.2">
      <c r="A85" s="67"/>
      <c r="B85" s="67"/>
      <c r="C85" s="43"/>
      <c r="D85" s="148"/>
      <c r="E85" s="72" t="s">
        <v>35</v>
      </c>
      <c r="F85" s="44">
        <f>F82-F83+F84</f>
        <v>150500</v>
      </c>
      <c r="G85" s="45">
        <f>G82-G83+G84</f>
        <v>150500</v>
      </c>
      <c r="H85" s="44">
        <f>H82-H83+H84</f>
        <v>150500</v>
      </c>
      <c r="I85" s="44"/>
      <c r="J85" s="44">
        <f>J82-J83+J84</f>
        <v>150500</v>
      </c>
      <c r="K85" s="44"/>
      <c r="L85" s="44"/>
      <c r="M85" s="44"/>
      <c r="N85" s="44"/>
      <c r="O85" s="46"/>
      <c r="P85" s="45"/>
      <c r="Q85" s="44"/>
      <c r="R85" s="44"/>
      <c r="S85" s="60"/>
      <c r="T85" s="60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  <c r="BM85"/>
      <c r="BN85"/>
      <c r="BO85"/>
      <c r="BP85"/>
      <c r="BQ85"/>
      <c r="BR85"/>
      <c r="BS85"/>
      <c r="BT85"/>
      <c r="BU85"/>
      <c r="BV85"/>
      <c r="BW85"/>
      <c r="BX85"/>
      <c r="BY85"/>
      <c r="BZ85"/>
      <c r="CA85"/>
      <c r="CB85"/>
      <c r="CC85"/>
      <c r="CD85"/>
      <c r="CE85"/>
      <c r="CF85"/>
    </row>
    <row r="86" spans="1:84" s="1" customFormat="1" ht="16.5" customHeight="1" x14ac:dyDescent="0.2">
      <c r="A86" s="47"/>
      <c r="B86" s="47"/>
      <c r="C86" s="47">
        <v>4300</v>
      </c>
      <c r="D86" s="146" t="s">
        <v>14</v>
      </c>
      <c r="E86" s="71" t="s">
        <v>32</v>
      </c>
      <c r="F86" s="40">
        <f>G86+P86</f>
        <v>756500</v>
      </c>
      <c r="G86" s="41">
        <f>H86+K86+L86+M86</f>
        <v>756500</v>
      </c>
      <c r="H86" s="42">
        <f>SUM(I86:J86)</f>
        <v>756500</v>
      </c>
      <c r="I86" s="42"/>
      <c r="J86" s="42">
        <v>756500</v>
      </c>
      <c r="K86" s="42"/>
      <c r="L86" s="42"/>
      <c r="M86" s="42"/>
      <c r="N86" s="42"/>
      <c r="O86" s="57"/>
      <c r="P86" s="58"/>
      <c r="Q86" s="42"/>
      <c r="R86" s="42"/>
      <c r="S86" s="42"/>
      <c r="T86" s="42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  <c r="BF86"/>
      <c r="BG86"/>
      <c r="BH86"/>
      <c r="BI86"/>
      <c r="BJ86"/>
      <c r="BK86"/>
      <c r="BL86"/>
      <c r="BM86"/>
      <c r="BN86"/>
      <c r="BO86"/>
      <c r="BP86"/>
      <c r="BQ86"/>
      <c r="BR86"/>
      <c r="BS86"/>
      <c r="BT86"/>
      <c r="BU86"/>
      <c r="BV86"/>
      <c r="BW86"/>
      <c r="BX86"/>
      <c r="BY86"/>
      <c r="BZ86"/>
      <c r="CA86"/>
      <c r="CB86"/>
      <c r="CC86"/>
      <c r="CD86"/>
      <c r="CE86"/>
      <c r="CF86"/>
    </row>
    <row r="87" spans="1:84" s="16" customFormat="1" ht="16.5" customHeight="1" x14ac:dyDescent="0.2">
      <c r="A87" s="39"/>
      <c r="B87" s="39"/>
      <c r="C87" s="47"/>
      <c r="D87" s="147"/>
      <c r="E87" s="71" t="s">
        <v>33</v>
      </c>
      <c r="F87" s="40"/>
      <c r="G87" s="41"/>
      <c r="H87" s="42"/>
      <c r="I87" s="42"/>
      <c r="J87" s="42"/>
      <c r="K87" s="42"/>
      <c r="L87" s="42"/>
      <c r="M87" s="42"/>
      <c r="N87" s="42"/>
      <c r="O87" s="57"/>
      <c r="P87" s="41"/>
      <c r="Q87" s="42"/>
      <c r="R87" s="42"/>
      <c r="S87" s="42"/>
      <c r="T87" s="42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/>
      <c r="BF87"/>
      <c r="BG87"/>
      <c r="BH87"/>
      <c r="BI87"/>
      <c r="BJ87"/>
      <c r="BK87"/>
      <c r="BL87"/>
      <c r="BM87"/>
      <c r="BN87"/>
      <c r="BO87"/>
      <c r="BP87"/>
      <c r="BQ87"/>
      <c r="BR87"/>
      <c r="BS87"/>
      <c r="BT87"/>
      <c r="BU87"/>
      <c r="BV87"/>
      <c r="BW87"/>
      <c r="BX87"/>
      <c r="BY87"/>
      <c r="BZ87"/>
      <c r="CA87"/>
      <c r="CB87"/>
      <c r="CC87"/>
      <c r="CD87"/>
      <c r="CE87"/>
      <c r="CF87"/>
    </row>
    <row r="88" spans="1:84" s="16" customFormat="1" ht="16.5" customHeight="1" x14ac:dyDescent="0.2">
      <c r="A88" s="39"/>
      <c r="B88" s="39"/>
      <c r="C88" s="47"/>
      <c r="D88" s="147"/>
      <c r="E88" s="71" t="s">
        <v>34</v>
      </c>
      <c r="F88" s="40">
        <f>G88+P88</f>
        <v>5000</v>
      </c>
      <c r="G88" s="41">
        <f>H88+K88+L88+M88</f>
        <v>5000</v>
      </c>
      <c r="H88" s="42">
        <f>SUM(I88:J88)</f>
        <v>5000</v>
      </c>
      <c r="I88" s="42"/>
      <c r="J88" s="42">
        <v>5000</v>
      </c>
      <c r="K88" s="42"/>
      <c r="L88" s="42"/>
      <c r="M88" s="42"/>
      <c r="N88" s="42"/>
      <c r="O88" s="57"/>
      <c r="P88" s="41"/>
      <c r="Q88" s="42"/>
      <c r="R88" s="42"/>
      <c r="S88" s="42"/>
      <c r="T88" s="42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/>
      <c r="BF88"/>
      <c r="BG88"/>
      <c r="BH88"/>
      <c r="BI88"/>
      <c r="BJ88"/>
      <c r="BK88"/>
      <c r="BL88"/>
      <c r="BM88"/>
      <c r="BN88"/>
      <c r="BO88"/>
      <c r="BP88"/>
      <c r="BQ88"/>
      <c r="BR88"/>
      <c r="BS88"/>
      <c r="BT88"/>
      <c r="BU88"/>
      <c r="BV88"/>
      <c r="BW88"/>
      <c r="BX88"/>
      <c r="BY88"/>
      <c r="BZ88"/>
      <c r="CA88"/>
      <c r="CB88"/>
      <c r="CC88"/>
      <c r="CD88"/>
      <c r="CE88"/>
      <c r="CF88"/>
    </row>
    <row r="89" spans="1:84" s="20" customFormat="1" ht="16.5" customHeight="1" x14ac:dyDescent="0.2">
      <c r="A89" s="67"/>
      <c r="B89" s="67"/>
      <c r="C89" s="43"/>
      <c r="D89" s="148"/>
      <c r="E89" s="72" t="s">
        <v>35</v>
      </c>
      <c r="F89" s="44">
        <f>F86-F87+F88</f>
        <v>761500</v>
      </c>
      <c r="G89" s="45">
        <f>G86-G87+G88</f>
        <v>761500</v>
      </c>
      <c r="H89" s="44">
        <f>H86-H87+H88</f>
        <v>761500</v>
      </c>
      <c r="I89" s="44"/>
      <c r="J89" s="44">
        <f>J86-J87+J88</f>
        <v>761500</v>
      </c>
      <c r="K89" s="44"/>
      <c r="L89" s="44"/>
      <c r="M89" s="44"/>
      <c r="N89" s="44"/>
      <c r="O89" s="46"/>
      <c r="P89" s="45"/>
      <c r="Q89" s="44"/>
      <c r="R89" s="44"/>
      <c r="S89" s="60"/>
      <c r="T89" s="60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/>
      <c r="BF89"/>
      <c r="BG89"/>
      <c r="BH89"/>
      <c r="BI89"/>
      <c r="BJ89"/>
      <c r="BK89"/>
      <c r="BL89"/>
      <c r="BM89"/>
      <c r="BN89"/>
      <c r="BO89"/>
      <c r="BP89"/>
      <c r="BQ89"/>
      <c r="BR89"/>
      <c r="BS89"/>
      <c r="BT89"/>
      <c r="BU89"/>
      <c r="BV89"/>
      <c r="BW89"/>
      <c r="BX89"/>
      <c r="BY89"/>
      <c r="BZ89"/>
      <c r="CA89"/>
      <c r="CB89"/>
      <c r="CC89"/>
      <c r="CD89"/>
      <c r="CE89"/>
      <c r="CF89"/>
    </row>
    <row r="90" spans="1:84" s="101" customFormat="1" ht="16.5" customHeight="1" x14ac:dyDescent="0.2">
      <c r="A90" s="83"/>
      <c r="B90" s="83"/>
      <c r="C90" s="149" t="s">
        <v>36</v>
      </c>
      <c r="D90" s="150"/>
      <c r="E90" s="150"/>
      <c r="F90" s="150"/>
      <c r="G90" s="150"/>
      <c r="H90" s="150"/>
      <c r="I90" s="150"/>
      <c r="J90" s="150"/>
      <c r="K90" s="150"/>
      <c r="L90" s="150"/>
      <c r="M90" s="150"/>
      <c r="N90" s="150"/>
      <c r="O90" s="150"/>
      <c r="P90" s="150"/>
      <c r="Q90" s="150"/>
      <c r="R90" s="150"/>
      <c r="S90" s="150"/>
      <c r="T90" s="151"/>
    </row>
    <row r="91" spans="1:84" s="101" customFormat="1" ht="16.5" customHeight="1" x14ac:dyDescent="0.2">
      <c r="A91" s="83"/>
      <c r="B91" s="39"/>
      <c r="C91" s="140" t="s">
        <v>48</v>
      </c>
      <c r="D91" s="141"/>
      <c r="E91" s="141"/>
      <c r="F91" s="141"/>
      <c r="G91" s="141"/>
      <c r="H91" s="141"/>
      <c r="I91" s="141"/>
      <c r="J91" s="141"/>
      <c r="K91" s="141"/>
      <c r="L91" s="141"/>
      <c r="M91" s="141"/>
      <c r="N91" s="141"/>
      <c r="O91" s="141"/>
      <c r="P91" s="141"/>
      <c r="Q91" s="141"/>
      <c r="R91" s="141"/>
      <c r="S91" s="141"/>
      <c r="T91" s="142"/>
    </row>
    <row r="92" spans="1:84" s="101" customFormat="1" ht="27.75" customHeight="1" x14ac:dyDescent="0.2">
      <c r="A92" s="83"/>
      <c r="B92" s="39"/>
      <c r="C92" s="140" t="s">
        <v>70</v>
      </c>
      <c r="D92" s="141"/>
      <c r="E92" s="141"/>
      <c r="F92" s="141"/>
      <c r="G92" s="141"/>
      <c r="H92" s="141"/>
      <c r="I92" s="141"/>
      <c r="J92" s="141"/>
      <c r="K92" s="141"/>
      <c r="L92" s="141"/>
      <c r="M92" s="141"/>
      <c r="N92" s="141"/>
      <c r="O92" s="141"/>
      <c r="P92" s="141"/>
      <c r="Q92" s="141"/>
      <c r="R92" s="141"/>
      <c r="S92" s="141"/>
      <c r="T92" s="142"/>
    </row>
    <row r="93" spans="1:84" s="101" customFormat="1" ht="7.5" customHeight="1" x14ac:dyDescent="0.2">
      <c r="A93" s="83"/>
      <c r="B93" s="39"/>
      <c r="C93" s="140"/>
      <c r="D93" s="141"/>
      <c r="E93" s="141"/>
      <c r="F93" s="141"/>
      <c r="G93" s="141"/>
      <c r="H93" s="141"/>
      <c r="I93" s="141"/>
      <c r="J93" s="141"/>
      <c r="K93" s="141"/>
      <c r="L93" s="141"/>
      <c r="M93" s="141"/>
      <c r="N93" s="141"/>
      <c r="O93" s="141"/>
      <c r="P93" s="141"/>
      <c r="Q93" s="141"/>
      <c r="R93" s="141"/>
      <c r="S93" s="141"/>
      <c r="T93" s="142"/>
    </row>
    <row r="94" spans="1:84" s="101" customFormat="1" ht="16.5" customHeight="1" x14ac:dyDescent="0.2">
      <c r="A94" s="83"/>
      <c r="B94" s="39"/>
      <c r="C94" s="140" t="s">
        <v>80</v>
      </c>
      <c r="D94" s="141"/>
      <c r="E94" s="141"/>
      <c r="F94" s="141"/>
      <c r="G94" s="141"/>
      <c r="H94" s="141"/>
      <c r="I94" s="141"/>
      <c r="J94" s="141"/>
      <c r="K94" s="141"/>
      <c r="L94" s="141"/>
      <c r="M94" s="141"/>
      <c r="N94" s="141"/>
      <c r="O94" s="141"/>
      <c r="P94" s="141"/>
      <c r="Q94" s="141"/>
      <c r="R94" s="141"/>
      <c r="S94" s="141"/>
      <c r="T94" s="142"/>
    </row>
    <row r="95" spans="1:84" s="101" customFormat="1" ht="29.25" customHeight="1" x14ac:dyDescent="0.2">
      <c r="A95" s="83"/>
      <c r="B95" s="39"/>
      <c r="C95" s="140" t="s">
        <v>49</v>
      </c>
      <c r="D95" s="141"/>
      <c r="E95" s="141"/>
      <c r="F95" s="141"/>
      <c r="G95" s="141"/>
      <c r="H95" s="141"/>
      <c r="I95" s="141"/>
      <c r="J95" s="141"/>
      <c r="K95" s="141"/>
      <c r="L95" s="141"/>
      <c r="M95" s="141"/>
      <c r="N95" s="141"/>
      <c r="O95" s="141"/>
      <c r="P95" s="141"/>
      <c r="Q95" s="141"/>
      <c r="R95" s="141"/>
      <c r="S95" s="141"/>
      <c r="T95" s="142"/>
    </row>
    <row r="96" spans="1:84" s="101" customFormat="1" ht="16.5" customHeight="1" x14ac:dyDescent="0.2">
      <c r="A96" s="83"/>
      <c r="B96" s="39"/>
      <c r="C96" s="140" t="s">
        <v>50</v>
      </c>
      <c r="D96" s="141"/>
      <c r="E96" s="141"/>
      <c r="F96" s="141"/>
      <c r="G96" s="141"/>
      <c r="H96" s="141"/>
      <c r="I96" s="141"/>
      <c r="J96" s="141"/>
      <c r="K96" s="141"/>
      <c r="L96" s="141"/>
      <c r="M96" s="141"/>
      <c r="N96" s="141"/>
      <c r="O96" s="141"/>
      <c r="P96" s="141"/>
      <c r="Q96" s="141"/>
      <c r="R96" s="141"/>
      <c r="S96" s="141"/>
      <c r="T96" s="142"/>
    </row>
    <row r="97" spans="1:84" s="101" customFormat="1" ht="28.5" customHeight="1" x14ac:dyDescent="0.2">
      <c r="A97" s="83"/>
      <c r="B97" s="39"/>
      <c r="C97" s="191" t="s">
        <v>51</v>
      </c>
      <c r="D97" s="192"/>
      <c r="E97" s="192"/>
      <c r="F97" s="192"/>
      <c r="G97" s="192"/>
      <c r="H97" s="192"/>
      <c r="I97" s="192"/>
      <c r="J97" s="192"/>
      <c r="K97" s="192"/>
      <c r="L97" s="192"/>
      <c r="M97" s="192"/>
      <c r="N97" s="192"/>
      <c r="O97" s="192"/>
      <c r="P97" s="192"/>
      <c r="Q97" s="192"/>
      <c r="R97" s="192"/>
      <c r="S97" s="192"/>
      <c r="T97" s="193"/>
    </row>
    <row r="98" spans="1:84" s="8" customFormat="1" ht="16.5" customHeight="1" x14ac:dyDescent="0.2">
      <c r="A98" s="39"/>
      <c r="B98" s="48">
        <v>75095</v>
      </c>
      <c r="C98" s="49"/>
      <c r="D98" s="143" t="s">
        <v>5</v>
      </c>
      <c r="E98" s="71" t="s">
        <v>32</v>
      </c>
      <c r="F98" s="40">
        <f>G98+P98</f>
        <v>4238253.99</v>
      </c>
      <c r="G98" s="41">
        <f>H98+K98+L98+M98</f>
        <v>2154188.9900000002</v>
      </c>
      <c r="H98" s="42">
        <f>SUM(I98:J98)</f>
        <v>322116.12</v>
      </c>
      <c r="I98" s="38"/>
      <c r="J98" s="38">
        <v>322116.12</v>
      </c>
      <c r="K98" s="38"/>
      <c r="L98" s="38">
        <v>43700</v>
      </c>
      <c r="M98" s="38">
        <v>1788372.87</v>
      </c>
      <c r="N98" s="55"/>
      <c r="O98" s="56"/>
      <c r="P98" s="37">
        <f>Q98+S98+T98</f>
        <v>2084065</v>
      </c>
      <c r="Q98" s="38">
        <v>2084065</v>
      </c>
      <c r="R98" s="38">
        <v>1694361.79</v>
      </c>
      <c r="S98" s="55"/>
      <c r="T98" s="38"/>
      <c r="U98" s="17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  <c r="AU98"/>
      <c r="AV98"/>
      <c r="AW98"/>
      <c r="AX98"/>
      <c r="AY98"/>
      <c r="AZ98"/>
      <c r="BA98"/>
      <c r="BB98"/>
      <c r="BC98"/>
      <c r="BD98"/>
      <c r="BE98"/>
      <c r="BF98"/>
      <c r="BG98"/>
      <c r="BH98"/>
      <c r="BI98"/>
      <c r="BJ98"/>
      <c r="BK98"/>
      <c r="BL98"/>
      <c r="BM98"/>
      <c r="BN98"/>
      <c r="BO98"/>
      <c r="BP98"/>
      <c r="BQ98"/>
      <c r="BR98"/>
      <c r="BS98"/>
      <c r="BT98"/>
      <c r="BU98"/>
      <c r="BV98"/>
      <c r="BW98"/>
      <c r="BX98"/>
      <c r="BY98"/>
      <c r="BZ98"/>
      <c r="CA98"/>
      <c r="CB98"/>
      <c r="CC98"/>
      <c r="CD98"/>
      <c r="CE98"/>
      <c r="CF98"/>
    </row>
    <row r="99" spans="1:84" s="16" customFormat="1" ht="16.5" customHeight="1" x14ac:dyDescent="0.2">
      <c r="A99" s="39"/>
      <c r="B99" s="39"/>
      <c r="C99" s="47"/>
      <c r="D99" s="144"/>
      <c r="E99" s="71" t="s">
        <v>33</v>
      </c>
      <c r="F99" s="40">
        <f>G99+P99</f>
        <v>1194330.79</v>
      </c>
      <c r="G99" s="41">
        <f>H99+K99+L99+M99</f>
        <v>1194330.79</v>
      </c>
      <c r="H99" s="42"/>
      <c r="I99" s="42"/>
      <c r="J99" s="42"/>
      <c r="K99" s="42"/>
      <c r="L99" s="42"/>
      <c r="M99" s="42">
        <f t="shared" ref="M99" si="9">M103+M107+M111+M115+M119</f>
        <v>1194330.79</v>
      </c>
      <c r="N99" s="42"/>
      <c r="O99" s="57"/>
      <c r="P99" s="41"/>
      <c r="Q99" s="42"/>
      <c r="R99" s="42"/>
      <c r="S99" s="42"/>
      <c r="T99" s="42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  <c r="AT99"/>
      <c r="AU99"/>
      <c r="AV99"/>
      <c r="AW99"/>
      <c r="AX99"/>
      <c r="AY99"/>
      <c r="AZ99"/>
      <c r="BA99"/>
      <c r="BB99"/>
      <c r="BC99"/>
      <c r="BD99"/>
      <c r="BE99"/>
      <c r="BF99"/>
      <c r="BG99"/>
      <c r="BH99"/>
      <c r="BI99"/>
      <c r="BJ99"/>
      <c r="BK99"/>
      <c r="BL99"/>
      <c r="BM99"/>
      <c r="BN99"/>
      <c r="BO99"/>
      <c r="BP99"/>
      <c r="BQ99"/>
      <c r="BR99"/>
      <c r="BS99"/>
      <c r="BT99"/>
      <c r="BU99"/>
      <c r="BV99"/>
      <c r="BW99"/>
      <c r="BX99"/>
      <c r="BY99"/>
      <c r="BZ99"/>
      <c r="CA99"/>
      <c r="CB99"/>
      <c r="CC99"/>
      <c r="CD99"/>
      <c r="CE99"/>
      <c r="CF99"/>
    </row>
    <row r="100" spans="1:84" s="16" customFormat="1" ht="16.5" customHeight="1" x14ac:dyDescent="0.2">
      <c r="A100" s="39"/>
      <c r="B100" s="39"/>
      <c r="C100" s="47"/>
      <c r="D100" s="144"/>
      <c r="E100" s="71" t="s">
        <v>34</v>
      </c>
      <c r="F100" s="40">
        <f>G100+P100</f>
        <v>155500</v>
      </c>
      <c r="G100" s="41"/>
      <c r="H100" s="42"/>
      <c r="I100" s="42"/>
      <c r="J100" s="42"/>
      <c r="K100" s="42"/>
      <c r="L100" s="42"/>
      <c r="M100" s="42"/>
      <c r="N100" s="42"/>
      <c r="O100" s="57"/>
      <c r="P100" s="41">
        <f>Q100+S100+T100</f>
        <v>155500</v>
      </c>
      <c r="Q100" s="42">
        <f>Q104+Q108+Q112+Q116+Q120</f>
        <v>155500</v>
      </c>
      <c r="R100" s="42">
        <f>R104+R108+R112+R116+R120</f>
        <v>126422.76000000001</v>
      </c>
      <c r="S100" s="42"/>
      <c r="T100" s="42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/>
      <c r="AQ100"/>
      <c r="AR100"/>
      <c r="AS100"/>
      <c r="AT100"/>
      <c r="AU100"/>
      <c r="AV100"/>
      <c r="AW100"/>
      <c r="AX100"/>
      <c r="AY100"/>
      <c r="AZ100"/>
      <c r="BA100"/>
      <c r="BB100"/>
      <c r="BC100"/>
      <c r="BD100"/>
      <c r="BE100"/>
      <c r="BF100"/>
      <c r="BG100"/>
      <c r="BH100"/>
      <c r="BI100"/>
      <c r="BJ100"/>
      <c r="BK100"/>
      <c r="BL100"/>
      <c r="BM100"/>
      <c r="BN100"/>
      <c r="BO100"/>
      <c r="BP100"/>
      <c r="BQ100"/>
      <c r="BR100"/>
      <c r="BS100"/>
      <c r="BT100"/>
      <c r="BU100"/>
      <c r="BV100"/>
      <c r="BW100"/>
      <c r="BX100"/>
      <c r="BY100"/>
      <c r="BZ100"/>
      <c r="CA100"/>
      <c r="CB100"/>
      <c r="CC100"/>
      <c r="CD100"/>
      <c r="CE100"/>
      <c r="CF100"/>
    </row>
    <row r="101" spans="1:84" s="20" customFormat="1" ht="16.5" customHeight="1" x14ac:dyDescent="0.2">
      <c r="A101" s="67"/>
      <c r="B101" s="67"/>
      <c r="C101" s="43"/>
      <c r="D101" s="145"/>
      <c r="E101" s="72" t="s">
        <v>35</v>
      </c>
      <c r="F101" s="44">
        <f t="shared" ref="F101:R101" si="10">F98-F99+F100</f>
        <v>3199423.2</v>
      </c>
      <c r="G101" s="45">
        <f t="shared" si="10"/>
        <v>959858.20000000019</v>
      </c>
      <c r="H101" s="44">
        <f t="shared" si="10"/>
        <v>322116.12</v>
      </c>
      <c r="I101" s="60"/>
      <c r="J101" s="60">
        <f>J98-J99+J100</f>
        <v>322116.12</v>
      </c>
      <c r="K101" s="60"/>
      <c r="L101" s="60">
        <f>L98-L99+L100</f>
        <v>43700</v>
      </c>
      <c r="M101" s="60">
        <f>M98-M99+M100</f>
        <v>594042.08000000007</v>
      </c>
      <c r="N101" s="44"/>
      <c r="O101" s="46"/>
      <c r="P101" s="45">
        <f t="shared" si="10"/>
        <v>2239565</v>
      </c>
      <c r="Q101" s="60">
        <f t="shared" si="10"/>
        <v>2239565</v>
      </c>
      <c r="R101" s="60">
        <f t="shared" si="10"/>
        <v>1820784.55</v>
      </c>
      <c r="S101" s="60"/>
      <c r="T101" s="60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  <c r="AT101"/>
      <c r="AU101"/>
      <c r="AV101"/>
      <c r="AW101"/>
      <c r="AX101"/>
      <c r="AY101"/>
      <c r="AZ101"/>
      <c r="BA101"/>
      <c r="BB101"/>
      <c r="BC101"/>
      <c r="BD101"/>
      <c r="BE101"/>
      <c r="BF101"/>
      <c r="BG101"/>
      <c r="BH101"/>
      <c r="BI101"/>
      <c r="BJ101"/>
      <c r="BK101"/>
      <c r="BL101"/>
      <c r="BM101"/>
      <c r="BN101"/>
      <c r="BO101"/>
      <c r="BP101"/>
      <c r="BQ101"/>
      <c r="BR101"/>
      <c r="BS101"/>
      <c r="BT101"/>
      <c r="BU101"/>
      <c r="BV101"/>
      <c r="BW101"/>
      <c r="BX101"/>
      <c r="BY101"/>
      <c r="BZ101"/>
      <c r="CA101"/>
      <c r="CB101"/>
      <c r="CC101"/>
      <c r="CD101"/>
      <c r="CE101"/>
      <c r="CF101"/>
    </row>
    <row r="102" spans="1:84" s="2" customFormat="1" ht="17.25" customHeight="1" x14ac:dyDescent="0.2">
      <c r="A102" s="47"/>
      <c r="B102" s="47"/>
      <c r="C102" s="47">
        <v>4307</v>
      </c>
      <c r="D102" s="146" t="s">
        <v>14</v>
      </c>
      <c r="E102" s="71" t="s">
        <v>32</v>
      </c>
      <c r="F102" s="40">
        <f>G102+P102</f>
        <v>987732.93</v>
      </c>
      <c r="G102" s="41">
        <f>H102+K102+L102+M102</f>
        <v>987732.93</v>
      </c>
      <c r="H102" s="42"/>
      <c r="I102" s="42"/>
      <c r="J102" s="42"/>
      <c r="K102" s="42"/>
      <c r="L102" s="42"/>
      <c r="M102" s="42">
        <v>987732.93</v>
      </c>
      <c r="N102" s="42"/>
      <c r="O102" s="57"/>
      <c r="P102" s="58"/>
      <c r="Q102" s="42"/>
      <c r="R102" s="42"/>
      <c r="S102" s="42"/>
      <c r="T102" s="42"/>
      <c r="U102" s="8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/>
      <c r="AQ102"/>
      <c r="AR102"/>
      <c r="AS102"/>
      <c r="AT102"/>
      <c r="AU102"/>
      <c r="AV102"/>
      <c r="AW102"/>
      <c r="AX102"/>
      <c r="AY102"/>
      <c r="AZ102"/>
      <c r="BA102"/>
      <c r="BB102"/>
      <c r="BC102"/>
      <c r="BD102"/>
      <c r="BE102"/>
      <c r="BF102"/>
      <c r="BG102"/>
      <c r="BH102"/>
      <c r="BI102"/>
      <c r="BJ102"/>
      <c r="BK102"/>
      <c r="BL102"/>
      <c r="BM102"/>
      <c r="BN102"/>
      <c r="BO102"/>
      <c r="BP102"/>
      <c r="BQ102"/>
      <c r="BR102"/>
      <c r="BS102"/>
      <c r="BT102"/>
      <c r="BU102"/>
      <c r="BV102"/>
      <c r="BW102"/>
      <c r="BX102"/>
      <c r="BY102"/>
      <c r="BZ102"/>
      <c r="CA102"/>
      <c r="CB102"/>
      <c r="CC102"/>
      <c r="CD102"/>
      <c r="CE102"/>
      <c r="CF102"/>
    </row>
    <row r="103" spans="1:84" s="2" customFormat="1" ht="17.25" customHeight="1" x14ac:dyDescent="0.2">
      <c r="A103" s="39"/>
      <c r="B103" s="39"/>
      <c r="C103" s="47"/>
      <c r="D103" s="147"/>
      <c r="E103" s="71" t="s">
        <v>33</v>
      </c>
      <c r="F103" s="40">
        <f>G103+P103</f>
        <v>955464.63</v>
      </c>
      <c r="G103" s="41">
        <f>H103+K103+L103+M103</f>
        <v>955464.63</v>
      </c>
      <c r="H103" s="42"/>
      <c r="I103" s="42"/>
      <c r="J103" s="42"/>
      <c r="K103" s="42"/>
      <c r="L103" s="42"/>
      <c r="M103" s="42">
        <v>955464.63</v>
      </c>
      <c r="N103" s="42"/>
      <c r="O103" s="57"/>
      <c r="P103" s="41"/>
      <c r="Q103" s="42"/>
      <c r="R103" s="42"/>
      <c r="S103" s="42"/>
      <c r="T103" s="42"/>
      <c r="U103" s="16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/>
      <c r="BF103"/>
      <c r="BG103"/>
      <c r="BH103"/>
      <c r="BI103"/>
      <c r="BJ103"/>
      <c r="BK103"/>
      <c r="BL103"/>
      <c r="BM103"/>
      <c r="BN103"/>
      <c r="BO103"/>
      <c r="BP103"/>
      <c r="BQ103"/>
      <c r="BR103"/>
      <c r="BS103"/>
      <c r="BT103"/>
      <c r="BU103"/>
      <c r="BV103"/>
      <c r="BW103"/>
      <c r="BX103"/>
      <c r="BY103"/>
      <c r="BZ103"/>
      <c r="CA103"/>
      <c r="CB103"/>
      <c r="CC103"/>
      <c r="CD103"/>
      <c r="CE103"/>
      <c r="CF103"/>
    </row>
    <row r="104" spans="1:84" s="2" customFormat="1" ht="17.25" customHeight="1" x14ac:dyDescent="0.2">
      <c r="A104" s="39"/>
      <c r="B104" s="39"/>
      <c r="C104" s="47"/>
      <c r="D104" s="147"/>
      <c r="E104" s="71" t="s">
        <v>34</v>
      </c>
      <c r="F104" s="40"/>
      <c r="G104" s="41"/>
      <c r="H104" s="42"/>
      <c r="I104" s="42"/>
      <c r="J104" s="42"/>
      <c r="K104" s="42"/>
      <c r="L104" s="42"/>
      <c r="M104" s="42"/>
      <c r="N104" s="42"/>
      <c r="O104" s="57"/>
      <c r="P104" s="41"/>
      <c r="Q104" s="42"/>
      <c r="R104" s="42"/>
      <c r="S104" s="42"/>
      <c r="T104" s="42"/>
      <c r="U104" s="16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/>
      <c r="AQ104"/>
      <c r="AR104"/>
      <c r="AS104"/>
      <c r="AT104"/>
      <c r="AU104"/>
      <c r="AV104"/>
      <c r="AW104"/>
      <c r="AX104"/>
      <c r="AY104"/>
      <c r="AZ104"/>
      <c r="BA104"/>
      <c r="BB104"/>
      <c r="BC104"/>
      <c r="BD104"/>
      <c r="BE104"/>
      <c r="BF104"/>
      <c r="BG104"/>
      <c r="BH104"/>
      <c r="BI104"/>
      <c r="BJ104"/>
      <c r="BK104"/>
      <c r="BL104"/>
      <c r="BM104"/>
      <c r="BN104"/>
      <c r="BO104"/>
      <c r="BP104"/>
      <c r="BQ104"/>
      <c r="BR104"/>
      <c r="BS104"/>
      <c r="BT104"/>
      <c r="BU104"/>
      <c r="BV104"/>
      <c r="BW104"/>
      <c r="BX104"/>
      <c r="BY104"/>
      <c r="BZ104"/>
      <c r="CA104"/>
      <c r="CB104"/>
      <c r="CC104"/>
      <c r="CD104"/>
      <c r="CE104"/>
      <c r="CF104"/>
    </row>
    <row r="105" spans="1:84" s="20" customFormat="1" ht="17.25" customHeight="1" x14ac:dyDescent="0.2">
      <c r="A105" s="67"/>
      <c r="B105" s="67"/>
      <c r="C105" s="43"/>
      <c r="D105" s="148"/>
      <c r="E105" s="72" t="s">
        <v>35</v>
      </c>
      <c r="F105" s="44">
        <f>F102-F103+F104</f>
        <v>32268.300000000047</v>
      </c>
      <c r="G105" s="45">
        <f>G102-G103+G104</f>
        <v>32268.300000000047</v>
      </c>
      <c r="H105" s="44"/>
      <c r="I105" s="44"/>
      <c r="J105" s="44"/>
      <c r="K105" s="44"/>
      <c r="L105" s="44"/>
      <c r="M105" s="44">
        <f>M102-M103+M104</f>
        <v>32268.300000000047</v>
      </c>
      <c r="N105" s="44"/>
      <c r="O105" s="46"/>
      <c r="P105" s="45"/>
      <c r="Q105" s="44"/>
      <c r="R105" s="44"/>
      <c r="S105" s="60"/>
      <c r="T105" s="60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  <c r="BF105"/>
      <c r="BG105"/>
      <c r="BH105"/>
      <c r="BI105"/>
      <c r="BJ105"/>
      <c r="BK105"/>
      <c r="BL105"/>
      <c r="BM105"/>
      <c r="BN105"/>
      <c r="BO105"/>
      <c r="BP105"/>
      <c r="BQ105"/>
      <c r="BR105"/>
      <c r="BS105"/>
      <c r="BT105"/>
      <c r="BU105"/>
      <c r="BV105"/>
      <c r="BW105"/>
      <c r="BX105"/>
      <c r="BY105"/>
      <c r="BZ105"/>
      <c r="CA105"/>
      <c r="CB105"/>
      <c r="CC105"/>
      <c r="CD105"/>
      <c r="CE105"/>
      <c r="CF105"/>
    </row>
    <row r="106" spans="1:84" s="1" customFormat="1" ht="17.25" customHeight="1" x14ac:dyDescent="0.2">
      <c r="A106" s="47"/>
      <c r="B106" s="47"/>
      <c r="C106" s="47">
        <v>4309</v>
      </c>
      <c r="D106" s="146" t="s">
        <v>14</v>
      </c>
      <c r="E106" s="71" t="s">
        <v>32</v>
      </c>
      <c r="F106" s="40">
        <f>G106+P106</f>
        <v>246933.24</v>
      </c>
      <c r="G106" s="41">
        <f>H106+K106+L106+M106</f>
        <v>246933.24</v>
      </c>
      <c r="H106" s="42"/>
      <c r="I106" s="42"/>
      <c r="J106" s="42"/>
      <c r="K106" s="42"/>
      <c r="L106" s="42"/>
      <c r="M106" s="42">
        <v>246933.24</v>
      </c>
      <c r="N106" s="42"/>
      <c r="O106" s="57"/>
      <c r="P106" s="58"/>
      <c r="Q106" s="42"/>
      <c r="R106" s="42"/>
      <c r="S106" s="42"/>
      <c r="T106" s="42"/>
      <c r="U106" s="8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  <c r="AR106"/>
      <c r="AS106"/>
      <c r="AT106"/>
      <c r="AU106"/>
      <c r="AV106"/>
      <c r="AW106"/>
      <c r="AX106"/>
      <c r="AY106"/>
      <c r="AZ106"/>
      <c r="BA106"/>
      <c r="BB106"/>
      <c r="BC106"/>
      <c r="BD106"/>
      <c r="BE106"/>
      <c r="BF106"/>
      <c r="BG106"/>
      <c r="BH106"/>
      <c r="BI106"/>
      <c r="BJ106"/>
      <c r="BK106"/>
      <c r="BL106"/>
      <c r="BM106"/>
      <c r="BN106"/>
      <c r="BO106"/>
      <c r="BP106"/>
      <c r="BQ106"/>
      <c r="BR106"/>
      <c r="BS106"/>
      <c r="BT106"/>
      <c r="BU106"/>
      <c r="BV106"/>
      <c r="BW106"/>
      <c r="BX106"/>
      <c r="BY106"/>
      <c r="BZ106"/>
      <c r="CA106"/>
      <c r="CB106"/>
      <c r="CC106"/>
      <c r="CD106"/>
      <c r="CE106"/>
      <c r="CF106"/>
    </row>
    <row r="107" spans="1:84" s="16" customFormat="1" ht="17.25" customHeight="1" x14ac:dyDescent="0.2">
      <c r="A107" s="39"/>
      <c r="B107" s="39"/>
      <c r="C107" s="47"/>
      <c r="D107" s="147"/>
      <c r="E107" s="71" t="s">
        <v>33</v>
      </c>
      <c r="F107" s="40">
        <f>G107+P107</f>
        <v>238866.16</v>
      </c>
      <c r="G107" s="41">
        <f>H107+K107+L107+M107</f>
        <v>238866.16</v>
      </c>
      <c r="H107" s="42"/>
      <c r="I107" s="42"/>
      <c r="J107" s="42"/>
      <c r="K107" s="42"/>
      <c r="L107" s="42"/>
      <c r="M107" s="42">
        <v>238866.16</v>
      </c>
      <c r="N107" s="42"/>
      <c r="O107" s="57"/>
      <c r="P107" s="41"/>
      <c r="Q107" s="42"/>
      <c r="R107" s="42"/>
      <c r="S107" s="42"/>
      <c r="T107" s="42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  <c r="AV107"/>
      <c r="AW107"/>
      <c r="AX107"/>
      <c r="AY107"/>
      <c r="AZ107"/>
      <c r="BA107"/>
      <c r="BB107"/>
      <c r="BC107"/>
      <c r="BD107"/>
      <c r="BE107"/>
      <c r="BF107"/>
      <c r="BG107"/>
      <c r="BH107"/>
      <c r="BI107"/>
      <c r="BJ107"/>
      <c r="BK107"/>
      <c r="BL107"/>
      <c r="BM107"/>
      <c r="BN107"/>
      <c r="BO107"/>
      <c r="BP107"/>
      <c r="BQ107"/>
      <c r="BR107"/>
      <c r="BS107"/>
      <c r="BT107"/>
      <c r="BU107"/>
      <c r="BV107"/>
      <c r="BW107"/>
      <c r="BX107"/>
      <c r="BY107"/>
      <c r="BZ107"/>
      <c r="CA107"/>
      <c r="CB107"/>
      <c r="CC107"/>
      <c r="CD107"/>
      <c r="CE107"/>
      <c r="CF107"/>
    </row>
    <row r="108" spans="1:84" s="16" customFormat="1" ht="17.25" customHeight="1" x14ac:dyDescent="0.2">
      <c r="A108" s="39"/>
      <c r="B108" s="39"/>
      <c r="C108" s="47"/>
      <c r="D108" s="147"/>
      <c r="E108" s="71" t="s">
        <v>34</v>
      </c>
      <c r="F108" s="40"/>
      <c r="G108" s="41"/>
      <c r="H108" s="42"/>
      <c r="I108" s="42"/>
      <c r="J108" s="42"/>
      <c r="K108" s="42"/>
      <c r="L108" s="42"/>
      <c r="M108" s="42"/>
      <c r="N108" s="42"/>
      <c r="O108" s="57"/>
      <c r="P108" s="41"/>
      <c r="Q108" s="42"/>
      <c r="R108" s="42"/>
      <c r="S108" s="42"/>
      <c r="T108" s="42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  <c r="AV108"/>
      <c r="AW108"/>
      <c r="AX108"/>
      <c r="AY108"/>
      <c r="AZ108"/>
      <c r="BA108"/>
      <c r="BB108"/>
      <c r="BC108"/>
      <c r="BD108"/>
      <c r="BE108"/>
      <c r="BF108"/>
      <c r="BG108"/>
      <c r="BH108"/>
      <c r="BI108"/>
      <c r="BJ108"/>
      <c r="BK108"/>
      <c r="BL108"/>
      <c r="BM108"/>
      <c r="BN108"/>
      <c r="BO108"/>
      <c r="BP108"/>
      <c r="BQ108"/>
      <c r="BR108"/>
      <c r="BS108"/>
      <c r="BT108"/>
      <c r="BU108"/>
      <c r="BV108"/>
      <c r="BW108"/>
      <c r="BX108"/>
      <c r="BY108"/>
      <c r="BZ108"/>
      <c r="CA108"/>
      <c r="CB108"/>
      <c r="CC108"/>
      <c r="CD108"/>
      <c r="CE108"/>
      <c r="CF108"/>
    </row>
    <row r="109" spans="1:84" s="20" customFormat="1" ht="17.25" customHeight="1" x14ac:dyDescent="0.2">
      <c r="A109" s="67"/>
      <c r="B109" s="67"/>
      <c r="C109" s="43"/>
      <c r="D109" s="148"/>
      <c r="E109" s="72" t="s">
        <v>35</v>
      </c>
      <c r="F109" s="44">
        <f>F106-F107+F108</f>
        <v>8067.0799999999872</v>
      </c>
      <c r="G109" s="45">
        <f>G106-G107+G108</f>
        <v>8067.0799999999872</v>
      </c>
      <c r="H109" s="44"/>
      <c r="I109" s="44"/>
      <c r="J109" s="44"/>
      <c r="K109" s="44"/>
      <c r="L109" s="44"/>
      <c r="M109" s="44">
        <f>M106-M107+M108</f>
        <v>8067.0799999999872</v>
      </c>
      <c r="N109" s="44"/>
      <c r="O109" s="46"/>
      <c r="P109" s="45"/>
      <c r="Q109" s="44"/>
      <c r="R109" s="44"/>
      <c r="S109" s="60"/>
      <c r="T109" s="60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  <c r="AV109"/>
      <c r="AW109"/>
      <c r="AX109"/>
      <c r="AY109"/>
      <c r="AZ109"/>
      <c r="BA109"/>
      <c r="BB109"/>
      <c r="BC109"/>
      <c r="BD109"/>
      <c r="BE109"/>
      <c r="BF109"/>
      <c r="BG109"/>
      <c r="BH109"/>
      <c r="BI109"/>
      <c r="BJ109"/>
      <c r="BK109"/>
      <c r="BL109"/>
      <c r="BM109"/>
      <c r="BN109"/>
      <c r="BO109"/>
      <c r="BP109"/>
      <c r="BQ109"/>
      <c r="BR109"/>
      <c r="BS109"/>
      <c r="BT109"/>
      <c r="BU109"/>
      <c r="BV109"/>
      <c r="BW109"/>
      <c r="BX109"/>
      <c r="BY109"/>
      <c r="BZ109"/>
      <c r="CA109"/>
      <c r="CB109"/>
      <c r="CC109"/>
      <c r="CD109"/>
      <c r="CE109"/>
      <c r="CF109"/>
    </row>
    <row r="110" spans="1:84" s="11" customFormat="1" ht="17.25" customHeight="1" x14ac:dyDescent="0.2">
      <c r="A110" s="47"/>
      <c r="B110" s="47"/>
      <c r="C110" s="49">
        <v>6050</v>
      </c>
      <c r="D110" s="146" t="s">
        <v>29</v>
      </c>
      <c r="E110" s="71" t="s">
        <v>32</v>
      </c>
      <c r="F110" s="40">
        <f>G110+P110</f>
        <v>363138.21</v>
      </c>
      <c r="G110" s="41"/>
      <c r="H110" s="42"/>
      <c r="I110" s="42"/>
      <c r="J110" s="42"/>
      <c r="K110" s="42"/>
      <c r="L110" s="42"/>
      <c r="M110" s="42"/>
      <c r="N110" s="42"/>
      <c r="O110" s="57"/>
      <c r="P110" s="41">
        <f>Q110+S110+T110</f>
        <v>363138.21</v>
      </c>
      <c r="Q110" s="42">
        <v>363138.21</v>
      </c>
      <c r="R110" s="42"/>
      <c r="S110" s="42"/>
      <c r="T110" s="42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  <c r="AR110"/>
      <c r="AS110"/>
      <c r="AT110"/>
      <c r="AU110"/>
      <c r="AV110"/>
      <c r="AW110"/>
      <c r="AX110"/>
      <c r="AY110"/>
      <c r="AZ110"/>
      <c r="BA110"/>
      <c r="BB110"/>
      <c r="BC110"/>
      <c r="BD110"/>
      <c r="BE110"/>
      <c r="BF110"/>
      <c r="BG110"/>
      <c r="BH110"/>
      <c r="BI110"/>
      <c r="BJ110"/>
      <c r="BK110"/>
      <c r="BL110"/>
      <c r="BM110"/>
      <c r="BN110"/>
      <c r="BO110"/>
      <c r="BP110"/>
      <c r="BQ110"/>
      <c r="BR110"/>
      <c r="BS110"/>
      <c r="BT110"/>
      <c r="BU110"/>
      <c r="BV110"/>
      <c r="BW110"/>
      <c r="BX110"/>
      <c r="BY110"/>
      <c r="BZ110"/>
      <c r="CA110"/>
      <c r="CB110"/>
      <c r="CC110"/>
      <c r="CD110"/>
      <c r="CE110"/>
      <c r="CF110"/>
    </row>
    <row r="111" spans="1:84" s="16" customFormat="1" ht="17.25" customHeight="1" x14ac:dyDescent="0.2">
      <c r="A111" s="39"/>
      <c r="B111" s="39"/>
      <c r="C111" s="47"/>
      <c r="D111" s="147"/>
      <c r="E111" s="71" t="s">
        <v>33</v>
      </c>
      <c r="F111" s="40"/>
      <c r="G111" s="41"/>
      <c r="H111" s="42"/>
      <c r="I111" s="42"/>
      <c r="J111" s="42"/>
      <c r="K111" s="42"/>
      <c r="L111" s="42"/>
      <c r="M111" s="42"/>
      <c r="N111" s="42"/>
      <c r="O111" s="57"/>
      <c r="P111" s="42"/>
      <c r="Q111" s="42"/>
      <c r="R111" s="42"/>
      <c r="S111" s="42"/>
      <c r="T111" s="42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/>
      <c r="AQ111"/>
      <c r="AR111"/>
      <c r="AS111"/>
      <c r="AT111"/>
      <c r="AU111"/>
      <c r="AV111"/>
      <c r="AW111"/>
      <c r="AX111"/>
      <c r="AY111"/>
      <c r="AZ111"/>
      <c r="BA111"/>
      <c r="BB111"/>
      <c r="BC111"/>
      <c r="BD111"/>
      <c r="BE111"/>
      <c r="BF111"/>
      <c r="BG111"/>
      <c r="BH111"/>
      <c r="BI111"/>
      <c r="BJ111"/>
      <c r="BK111"/>
      <c r="BL111"/>
      <c r="BM111"/>
      <c r="BN111"/>
      <c r="BO111"/>
      <c r="BP111"/>
      <c r="BQ111"/>
      <c r="BR111"/>
      <c r="BS111"/>
      <c r="BT111"/>
      <c r="BU111"/>
      <c r="BV111"/>
      <c r="BW111"/>
      <c r="BX111"/>
      <c r="BY111"/>
      <c r="BZ111"/>
      <c r="CA111"/>
      <c r="CB111"/>
      <c r="CC111"/>
      <c r="CD111"/>
      <c r="CE111"/>
      <c r="CF111"/>
    </row>
    <row r="112" spans="1:84" s="16" customFormat="1" ht="17.25" customHeight="1" x14ac:dyDescent="0.2">
      <c r="A112" s="39"/>
      <c r="B112" s="39"/>
      <c r="C112" s="47"/>
      <c r="D112" s="147"/>
      <c r="E112" s="71" t="s">
        <v>34</v>
      </c>
      <c r="F112" s="40">
        <f>G112+P112</f>
        <v>29077.24</v>
      </c>
      <c r="G112" s="41"/>
      <c r="H112" s="42"/>
      <c r="I112" s="42"/>
      <c r="J112" s="42"/>
      <c r="K112" s="42"/>
      <c r="L112" s="42"/>
      <c r="M112" s="42"/>
      <c r="N112" s="42"/>
      <c r="O112" s="57"/>
      <c r="P112" s="42">
        <f>Q112</f>
        <v>29077.24</v>
      </c>
      <c r="Q112" s="42">
        <v>29077.24</v>
      </c>
      <c r="R112" s="42"/>
      <c r="S112" s="42"/>
      <c r="T112" s="42"/>
      <c r="V112"/>
      <c r="W112"/>
      <c r="X112"/>
      <c r="Y112"/>
      <c r="Z112"/>
      <c r="AA112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/>
      <c r="AQ112"/>
      <c r="AR112"/>
      <c r="AS112"/>
      <c r="AT112"/>
      <c r="AU112"/>
      <c r="AV112"/>
      <c r="AW112"/>
      <c r="AX112"/>
      <c r="AY112"/>
      <c r="AZ112"/>
      <c r="BA112"/>
      <c r="BB112"/>
      <c r="BC112"/>
      <c r="BD112"/>
      <c r="BE112"/>
      <c r="BF112"/>
      <c r="BG112"/>
      <c r="BH112"/>
      <c r="BI112"/>
      <c r="BJ112"/>
      <c r="BK112"/>
      <c r="BL112"/>
      <c r="BM112"/>
      <c r="BN112"/>
      <c r="BO112"/>
      <c r="BP112"/>
      <c r="BQ112"/>
      <c r="BR112"/>
      <c r="BS112"/>
      <c r="BT112"/>
      <c r="BU112"/>
      <c r="BV112"/>
      <c r="BW112"/>
      <c r="BX112"/>
      <c r="BY112"/>
      <c r="BZ112"/>
      <c r="CA112"/>
      <c r="CB112"/>
      <c r="CC112"/>
      <c r="CD112"/>
      <c r="CE112"/>
      <c r="CF112"/>
    </row>
    <row r="113" spans="1:84" s="20" customFormat="1" ht="17.25" customHeight="1" x14ac:dyDescent="0.2">
      <c r="A113" s="67"/>
      <c r="B113" s="67"/>
      <c r="C113" s="43"/>
      <c r="D113" s="148"/>
      <c r="E113" s="72" t="s">
        <v>35</v>
      </c>
      <c r="F113" s="44">
        <f>F110-F111+F112</f>
        <v>392215.45</v>
      </c>
      <c r="G113" s="45"/>
      <c r="H113" s="44"/>
      <c r="I113" s="44"/>
      <c r="J113" s="44"/>
      <c r="K113" s="44"/>
      <c r="L113" s="44"/>
      <c r="M113" s="44"/>
      <c r="N113" s="44"/>
      <c r="O113" s="46"/>
      <c r="P113" s="45">
        <f>P110-P111+P112</f>
        <v>392215.45</v>
      </c>
      <c r="Q113" s="44">
        <f>Q110-Q111+Q112</f>
        <v>392215.45</v>
      </c>
      <c r="R113" s="44"/>
      <c r="S113" s="60"/>
      <c r="T113" s="60"/>
      <c r="V113"/>
      <c r="W113"/>
      <c r="X113"/>
      <c r="Y113"/>
      <c r="Z113"/>
      <c r="AA113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/>
      <c r="AQ113"/>
      <c r="AR113"/>
      <c r="AS113"/>
      <c r="AT113"/>
      <c r="AU113"/>
      <c r="AV113"/>
      <c r="AW113"/>
      <c r="AX113"/>
      <c r="AY113"/>
      <c r="AZ113"/>
      <c r="BA113"/>
      <c r="BB113"/>
      <c r="BC113"/>
      <c r="BD113"/>
      <c r="BE113"/>
      <c r="BF113"/>
      <c r="BG113"/>
      <c r="BH113"/>
      <c r="BI113"/>
      <c r="BJ113"/>
      <c r="BK113"/>
      <c r="BL113"/>
      <c r="BM113"/>
      <c r="BN113"/>
      <c r="BO113"/>
      <c r="BP113"/>
      <c r="BQ113"/>
      <c r="BR113"/>
      <c r="BS113"/>
      <c r="BT113"/>
      <c r="BU113"/>
      <c r="BV113"/>
      <c r="BW113"/>
      <c r="BX113"/>
      <c r="BY113"/>
      <c r="BZ113"/>
      <c r="CA113"/>
      <c r="CB113"/>
      <c r="CC113"/>
      <c r="CD113"/>
      <c r="CE113"/>
      <c r="CF113"/>
    </row>
    <row r="114" spans="1:84" s="10" customFormat="1" ht="17.25" customHeight="1" x14ac:dyDescent="0.2">
      <c r="A114" s="47"/>
      <c r="B114" s="47"/>
      <c r="C114" s="49">
        <v>6057</v>
      </c>
      <c r="D114" s="146" t="s">
        <v>29</v>
      </c>
      <c r="E114" s="71" t="s">
        <v>32</v>
      </c>
      <c r="F114" s="40">
        <f>G114+P114</f>
        <v>1263089.43</v>
      </c>
      <c r="G114" s="41"/>
      <c r="H114" s="42"/>
      <c r="I114" s="42"/>
      <c r="J114" s="42"/>
      <c r="K114" s="42"/>
      <c r="L114" s="42"/>
      <c r="M114" s="42"/>
      <c r="N114" s="42"/>
      <c r="O114" s="57"/>
      <c r="P114" s="41">
        <f>Q114+S114+T114</f>
        <v>1263089.43</v>
      </c>
      <c r="Q114" s="42">
        <f>R114</f>
        <v>1263089.43</v>
      </c>
      <c r="R114" s="42">
        <v>1263089.43</v>
      </c>
      <c r="S114" s="42"/>
      <c r="T114" s="42"/>
      <c r="U114" s="11"/>
      <c r="V114"/>
      <c r="W114"/>
      <c r="X114"/>
      <c r="Y114"/>
      <c r="Z114"/>
      <c r="AA114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/>
      <c r="AQ114"/>
      <c r="AR114"/>
      <c r="AS114"/>
      <c r="AT114"/>
      <c r="AU114"/>
      <c r="AV114"/>
      <c r="AW114"/>
      <c r="AX114"/>
      <c r="AY114"/>
      <c r="AZ114"/>
      <c r="BA114"/>
      <c r="BB114"/>
      <c r="BC114"/>
      <c r="BD114"/>
      <c r="BE114"/>
      <c r="BF114"/>
      <c r="BG114"/>
      <c r="BH114"/>
      <c r="BI114"/>
      <c r="BJ114"/>
      <c r="BK114"/>
      <c r="BL114"/>
      <c r="BM114"/>
      <c r="BN114"/>
      <c r="BO114"/>
      <c r="BP114"/>
      <c r="BQ114"/>
      <c r="BR114"/>
      <c r="BS114"/>
      <c r="BT114"/>
      <c r="BU114"/>
      <c r="BV114"/>
      <c r="BW114"/>
      <c r="BX114"/>
      <c r="BY114"/>
      <c r="BZ114"/>
      <c r="CA114"/>
      <c r="CB114"/>
      <c r="CC114"/>
      <c r="CD114"/>
      <c r="CE114"/>
      <c r="CF114"/>
    </row>
    <row r="115" spans="1:84" s="16" customFormat="1" ht="17.25" customHeight="1" x14ac:dyDescent="0.2">
      <c r="A115" s="39"/>
      <c r="B115" s="39"/>
      <c r="C115" s="47"/>
      <c r="D115" s="147"/>
      <c r="E115" s="71" t="s">
        <v>33</v>
      </c>
      <c r="F115" s="40"/>
      <c r="G115" s="41"/>
      <c r="H115" s="42"/>
      <c r="I115" s="42"/>
      <c r="J115" s="42"/>
      <c r="K115" s="42"/>
      <c r="L115" s="42"/>
      <c r="M115" s="42"/>
      <c r="N115" s="42"/>
      <c r="O115" s="57"/>
      <c r="P115" s="42"/>
      <c r="Q115" s="42"/>
      <c r="R115" s="42"/>
      <c r="S115" s="42"/>
      <c r="T115" s="42"/>
      <c r="V115"/>
      <c r="W115"/>
      <c r="X115"/>
      <c r="Y115"/>
      <c r="Z115"/>
      <c r="AA115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/>
      <c r="AQ115"/>
      <c r="AR115"/>
      <c r="AS115"/>
      <c r="AT115"/>
      <c r="AU115"/>
      <c r="AV115"/>
      <c r="AW115"/>
      <c r="AX115"/>
      <c r="AY115"/>
      <c r="AZ115"/>
      <c r="BA115"/>
      <c r="BB115"/>
      <c r="BC115"/>
      <c r="BD115"/>
      <c r="BE115"/>
      <c r="BF115"/>
      <c r="BG115"/>
      <c r="BH115"/>
      <c r="BI115"/>
      <c r="BJ115"/>
      <c r="BK115"/>
      <c r="BL115"/>
      <c r="BM115"/>
      <c r="BN115"/>
      <c r="BO115"/>
      <c r="BP115"/>
      <c r="BQ115"/>
      <c r="BR115"/>
      <c r="BS115"/>
      <c r="BT115"/>
      <c r="BU115"/>
      <c r="BV115"/>
      <c r="BW115"/>
      <c r="BX115"/>
      <c r="BY115"/>
      <c r="BZ115"/>
      <c r="CA115"/>
      <c r="CB115"/>
      <c r="CC115"/>
      <c r="CD115"/>
      <c r="CE115"/>
      <c r="CF115"/>
    </row>
    <row r="116" spans="1:84" s="16" customFormat="1" ht="17.25" customHeight="1" x14ac:dyDescent="0.2">
      <c r="A116" s="39"/>
      <c r="B116" s="39"/>
      <c r="C116" s="47"/>
      <c r="D116" s="147"/>
      <c r="E116" s="71" t="s">
        <v>34</v>
      </c>
      <c r="F116" s="40">
        <f>G116+P116</f>
        <v>101138.21</v>
      </c>
      <c r="G116" s="41"/>
      <c r="H116" s="42"/>
      <c r="I116" s="42"/>
      <c r="J116" s="42"/>
      <c r="K116" s="42"/>
      <c r="L116" s="42"/>
      <c r="M116" s="42"/>
      <c r="N116" s="42"/>
      <c r="O116" s="57"/>
      <c r="P116" s="42">
        <f>Q116</f>
        <v>101138.21</v>
      </c>
      <c r="Q116" s="42">
        <f>R116</f>
        <v>101138.21</v>
      </c>
      <c r="R116" s="42">
        <v>101138.21</v>
      </c>
      <c r="S116" s="42"/>
      <c r="T116" s="42"/>
      <c r="V116"/>
      <c r="W116"/>
      <c r="X116"/>
      <c r="Y116"/>
      <c r="Z116"/>
      <c r="AA116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/>
      <c r="AQ116"/>
      <c r="AR116"/>
      <c r="AS116"/>
      <c r="AT116"/>
      <c r="AU116"/>
      <c r="AV116"/>
      <c r="AW116"/>
      <c r="AX116"/>
      <c r="AY116"/>
      <c r="AZ116"/>
      <c r="BA116"/>
      <c r="BB116"/>
      <c r="BC116"/>
      <c r="BD116"/>
      <c r="BE116"/>
      <c r="BF116"/>
      <c r="BG116"/>
      <c r="BH116"/>
      <c r="BI116"/>
      <c r="BJ116"/>
      <c r="BK116"/>
      <c r="BL116"/>
      <c r="BM116"/>
      <c r="BN116"/>
      <c r="BO116"/>
      <c r="BP116"/>
      <c r="BQ116"/>
      <c r="BR116"/>
      <c r="BS116"/>
      <c r="BT116"/>
      <c r="BU116"/>
      <c r="BV116"/>
      <c r="BW116"/>
      <c r="BX116"/>
      <c r="BY116"/>
      <c r="BZ116"/>
      <c r="CA116"/>
      <c r="CB116"/>
      <c r="CC116"/>
      <c r="CD116"/>
      <c r="CE116"/>
      <c r="CF116"/>
    </row>
    <row r="117" spans="1:84" s="20" customFormat="1" ht="17.25" customHeight="1" x14ac:dyDescent="0.2">
      <c r="A117" s="67"/>
      <c r="B117" s="67"/>
      <c r="C117" s="43"/>
      <c r="D117" s="148"/>
      <c r="E117" s="72" t="s">
        <v>35</v>
      </c>
      <c r="F117" s="44">
        <f>F114-F115+F116</f>
        <v>1364227.64</v>
      </c>
      <c r="G117" s="45"/>
      <c r="H117" s="44"/>
      <c r="I117" s="44"/>
      <c r="J117" s="44"/>
      <c r="K117" s="44"/>
      <c r="L117" s="44"/>
      <c r="M117" s="44"/>
      <c r="N117" s="44"/>
      <c r="O117" s="46"/>
      <c r="P117" s="45">
        <f>P114-P115+P116</f>
        <v>1364227.64</v>
      </c>
      <c r="Q117" s="44">
        <f>Q114-Q115+Q116</f>
        <v>1364227.64</v>
      </c>
      <c r="R117" s="44">
        <f>R114-R115+R116</f>
        <v>1364227.64</v>
      </c>
      <c r="S117" s="60"/>
      <c r="T117" s="60"/>
      <c r="V117"/>
      <c r="W117"/>
      <c r="X117"/>
      <c r="Y117"/>
      <c r="Z117"/>
      <c r="AA117"/>
      <c r="AB117"/>
      <c r="AC117"/>
      <c r="AD117"/>
      <c r="AE117"/>
      <c r="AF117"/>
      <c r="AG117"/>
      <c r="AH117"/>
      <c r="AI117"/>
      <c r="AJ117"/>
      <c r="AK117"/>
      <c r="AL117"/>
      <c r="AM117"/>
      <c r="AN117"/>
      <c r="AO117"/>
      <c r="AP117"/>
      <c r="AQ117"/>
      <c r="AR117"/>
      <c r="AS117"/>
      <c r="AT117"/>
      <c r="AU117"/>
      <c r="AV117"/>
      <c r="AW117"/>
      <c r="AX117"/>
      <c r="AY117"/>
      <c r="AZ117"/>
      <c r="BA117"/>
      <c r="BB117"/>
      <c r="BC117"/>
      <c r="BD117"/>
      <c r="BE117"/>
      <c r="BF117"/>
      <c r="BG117"/>
      <c r="BH117"/>
      <c r="BI117"/>
      <c r="BJ117"/>
      <c r="BK117"/>
      <c r="BL117"/>
      <c r="BM117"/>
      <c r="BN117"/>
      <c r="BO117"/>
      <c r="BP117"/>
      <c r="BQ117"/>
      <c r="BR117"/>
      <c r="BS117"/>
      <c r="BT117"/>
      <c r="BU117"/>
      <c r="BV117"/>
      <c r="BW117"/>
      <c r="BX117"/>
      <c r="BY117"/>
      <c r="BZ117"/>
      <c r="CA117"/>
      <c r="CB117"/>
      <c r="CC117"/>
      <c r="CD117"/>
      <c r="CE117"/>
      <c r="CF117"/>
    </row>
    <row r="118" spans="1:84" s="10" customFormat="1" ht="17.25" customHeight="1" x14ac:dyDescent="0.2">
      <c r="A118" s="47"/>
      <c r="B118" s="47"/>
      <c r="C118" s="49">
        <v>6059</v>
      </c>
      <c r="D118" s="146" t="s">
        <v>29</v>
      </c>
      <c r="E118" s="71" t="s">
        <v>32</v>
      </c>
      <c r="F118" s="40">
        <f>G118+P118</f>
        <v>315772.36</v>
      </c>
      <c r="G118" s="41"/>
      <c r="H118" s="42"/>
      <c r="I118" s="42"/>
      <c r="J118" s="42"/>
      <c r="K118" s="42"/>
      <c r="L118" s="42"/>
      <c r="M118" s="42"/>
      <c r="N118" s="42"/>
      <c r="O118" s="57"/>
      <c r="P118" s="41">
        <f>Q118+S118+T118</f>
        <v>315772.36</v>
      </c>
      <c r="Q118" s="42">
        <f>R118</f>
        <v>315772.36</v>
      </c>
      <c r="R118" s="42">
        <v>315772.36</v>
      </c>
      <c r="S118" s="42"/>
      <c r="T118" s="42"/>
      <c r="U118" s="11"/>
      <c r="V118"/>
      <c r="W118"/>
      <c r="X118"/>
      <c r="Y118"/>
      <c r="Z118"/>
      <c r="AA118"/>
      <c r="AB118"/>
      <c r="AC118"/>
      <c r="AD118"/>
      <c r="AE118"/>
      <c r="AF118"/>
      <c r="AG118"/>
      <c r="AH118"/>
      <c r="AI118"/>
      <c r="AJ118"/>
      <c r="AK118"/>
      <c r="AL118"/>
      <c r="AM118"/>
      <c r="AN118"/>
      <c r="AO118"/>
      <c r="AP118"/>
      <c r="AQ118"/>
      <c r="AR118"/>
      <c r="AS118"/>
      <c r="AT118"/>
      <c r="AU118"/>
      <c r="AV118"/>
      <c r="AW118"/>
      <c r="AX118"/>
      <c r="AY118"/>
      <c r="AZ118"/>
      <c r="BA118"/>
      <c r="BB118"/>
      <c r="BC118"/>
      <c r="BD118"/>
      <c r="BE118"/>
      <c r="BF118"/>
      <c r="BG118"/>
      <c r="BH118"/>
      <c r="BI118"/>
      <c r="BJ118"/>
      <c r="BK118"/>
      <c r="BL118"/>
      <c r="BM118"/>
      <c r="BN118"/>
      <c r="BO118"/>
      <c r="BP118"/>
      <c r="BQ118"/>
      <c r="BR118"/>
      <c r="BS118"/>
      <c r="BT118"/>
      <c r="BU118"/>
      <c r="BV118"/>
      <c r="BW118"/>
      <c r="BX118"/>
      <c r="BY118"/>
      <c r="BZ118"/>
      <c r="CA118"/>
      <c r="CB118"/>
      <c r="CC118"/>
      <c r="CD118"/>
      <c r="CE118"/>
      <c r="CF118"/>
    </row>
    <row r="119" spans="1:84" s="16" customFormat="1" ht="17.25" customHeight="1" x14ac:dyDescent="0.2">
      <c r="A119" s="39"/>
      <c r="B119" s="39"/>
      <c r="C119" s="47"/>
      <c r="D119" s="147"/>
      <c r="E119" s="71" t="s">
        <v>33</v>
      </c>
      <c r="F119" s="40"/>
      <c r="G119" s="41"/>
      <c r="H119" s="42"/>
      <c r="I119" s="42"/>
      <c r="J119" s="42"/>
      <c r="K119" s="42"/>
      <c r="L119" s="42"/>
      <c r="M119" s="42"/>
      <c r="N119" s="42"/>
      <c r="O119" s="57"/>
      <c r="P119" s="42"/>
      <c r="Q119" s="42"/>
      <c r="R119" s="42"/>
      <c r="S119" s="42"/>
      <c r="T119" s="42"/>
      <c r="V119"/>
      <c r="W119"/>
      <c r="X119"/>
      <c r="Y119"/>
      <c r="Z119"/>
      <c r="AA119"/>
      <c r="AB119"/>
      <c r="AC119"/>
      <c r="AD119"/>
      <c r="AE119"/>
      <c r="AF119"/>
      <c r="AG119"/>
      <c r="AH119"/>
      <c r="AI119"/>
      <c r="AJ119"/>
      <c r="AK119"/>
      <c r="AL119"/>
      <c r="AM119"/>
      <c r="AN119"/>
      <c r="AO119"/>
      <c r="AP119"/>
      <c r="AQ119"/>
      <c r="AR119"/>
      <c r="AS119"/>
      <c r="AT119"/>
      <c r="AU119"/>
      <c r="AV119"/>
      <c r="AW119"/>
      <c r="AX119"/>
      <c r="AY119"/>
      <c r="AZ119"/>
      <c r="BA119"/>
      <c r="BB119"/>
      <c r="BC119"/>
      <c r="BD119"/>
      <c r="BE119"/>
      <c r="BF119"/>
      <c r="BG119"/>
      <c r="BH119"/>
      <c r="BI119"/>
      <c r="BJ119"/>
      <c r="BK119"/>
      <c r="BL119"/>
      <c r="BM119"/>
      <c r="BN119"/>
      <c r="BO119"/>
      <c r="BP119"/>
      <c r="BQ119"/>
      <c r="BR119"/>
      <c r="BS119"/>
      <c r="BT119"/>
      <c r="BU119"/>
      <c r="BV119"/>
      <c r="BW119"/>
      <c r="BX119"/>
      <c r="BY119"/>
      <c r="BZ119"/>
      <c r="CA119"/>
      <c r="CB119"/>
      <c r="CC119"/>
      <c r="CD119"/>
      <c r="CE119"/>
      <c r="CF119"/>
    </row>
    <row r="120" spans="1:84" s="16" customFormat="1" ht="17.25" customHeight="1" x14ac:dyDescent="0.2">
      <c r="A120" s="39"/>
      <c r="B120" s="39"/>
      <c r="C120" s="47"/>
      <c r="D120" s="147"/>
      <c r="E120" s="71" t="s">
        <v>34</v>
      </c>
      <c r="F120" s="40">
        <f>G120+P120</f>
        <v>25284.55</v>
      </c>
      <c r="G120" s="41"/>
      <c r="H120" s="42"/>
      <c r="I120" s="42"/>
      <c r="J120" s="42"/>
      <c r="K120" s="42"/>
      <c r="L120" s="42"/>
      <c r="M120" s="42"/>
      <c r="N120" s="42"/>
      <c r="O120" s="57"/>
      <c r="P120" s="42">
        <f>Q120</f>
        <v>25284.55</v>
      </c>
      <c r="Q120" s="42">
        <f>R120</f>
        <v>25284.55</v>
      </c>
      <c r="R120" s="42">
        <v>25284.55</v>
      </c>
      <c r="S120" s="42"/>
      <c r="T120" s="42"/>
      <c r="V120"/>
      <c r="W120"/>
      <c r="X120"/>
      <c r="Y120"/>
      <c r="Z120"/>
      <c r="AA120"/>
      <c r="AB120"/>
      <c r="AC120"/>
      <c r="AD120"/>
      <c r="AE120"/>
      <c r="AF120"/>
      <c r="AG120"/>
      <c r="AH120"/>
      <c r="AI120"/>
      <c r="AJ120"/>
      <c r="AK120"/>
      <c r="AL120"/>
      <c r="AM120"/>
      <c r="AN120"/>
      <c r="AO120"/>
      <c r="AP120"/>
      <c r="AQ120"/>
      <c r="AR120"/>
      <c r="AS120"/>
      <c r="AT120"/>
      <c r="AU120"/>
      <c r="AV120"/>
      <c r="AW120"/>
      <c r="AX120"/>
      <c r="AY120"/>
      <c r="AZ120"/>
      <c r="BA120"/>
      <c r="BB120"/>
      <c r="BC120"/>
      <c r="BD120"/>
      <c r="BE120"/>
      <c r="BF120"/>
      <c r="BG120"/>
      <c r="BH120"/>
      <c r="BI120"/>
      <c r="BJ120"/>
      <c r="BK120"/>
      <c r="BL120"/>
      <c r="BM120"/>
      <c r="BN120"/>
      <c r="BO120"/>
      <c r="BP120"/>
      <c r="BQ120"/>
      <c r="BR120"/>
      <c r="BS120"/>
      <c r="BT120"/>
      <c r="BU120"/>
      <c r="BV120"/>
      <c r="BW120"/>
      <c r="BX120"/>
      <c r="BY120"/>
      <c r="BZ120"/>
      <c r="CA120"/>
      <c r="CB120"/>
      <c r="CC120"/>
      <c r="CD120"/>
      <c r="CE120"/>
      <c r="CF120"/>
    </row>
    <row r="121" spans="1:84" s="20" customFormat="1" ht="17.25" customHeight="1" x14ac:dyDescent="0.2">
      <c r="A121" s="67"/>
      <c r="B121" s="67"/>
      <c r="C121" s="43"/>
      <c r="D121" s="148"/>
      <c r="E121" s="72" t="s">
        <v>35</v>
      </c>
      <c r="F121" s="44">
        <f>F118-F119+F120</f>
        <v>341056.91</v>
      </c>
      <c r="G121" s="45"/>
      <c r="H121" s="44"/>
      <c r="I121" s="44"/>
      <c r="J121" s="44"/>
      <c r="K121" s="44"/>
      <c r="L121" s="44"/>
      <c r="M121" s="44"/>
      <c r="N121" s="44"/>
      <c r="O121" s="46"/>
      <c r="P121" s="45">
        <f>P118-P119+P120</f>
        <v>341056.91</v>
      </c>
      <c r="Q121" s="44">
        <f>Q118-Q119+Q120</f>
        <v>341056.91</v>
      </c>
      <c r="R121" s="44">
        <f>R118-R119+R120</f>
        <v>341056.91</v>
      </c>
      <c r="S121" s="60"/>
      <c r="T121" s="60"/>
      <c r="V121"/>
      <c r="W121"/>
      <c r="X121"/>
      <c r="Y121"/>
      <c r="Z121"/>
      <c r="AA121"/>
      <c r="AB121"/>
      <c r="AC121"/>
      <c r="AD121"/>
      <c r="AE121"/>
      <c r="AF121"/>
      <c r="AG121"/>
      <c r="AH121"/>
      <c r="AI121"/>
      <c r="AJ121"/>
      <c r="AK121"/>
      <c r="AL121"/>
      <c r="AM121"/>
      <c r="AN121"/>
      <c r="AO121"/>
      <c r="AP121"/>
      <c r="AQ121"/>
      <c r="AR121"/>
      <c r="AS121"/>
      <c r="AT121"/>
      <c r="AU121"/>
      <c r="AV121"/>
      <c r="AW121"/>
      <c r="AX121"/>
      <c r="AY121"/>
      <c r="AZ121"/>
      <c r="BA121"/>
      <c r="BB121"/>
      <c r="BC121"/>
      <c r="BD121"/>
      <c r="BE121"/>
      <c r="BF121"/>
      <c r="BG121"/>
      <c r="BH121"/>
      <c r="BI121"/>
      <c r="BJ121"/>
      <c r="BK121"/>
      <c r="BL121"/>
      <c r="BM121"/>
      <c r="BN121"/>
      <c r="BO121"/>
      <c r="BP121"/>
      <c r="BQ121"/>
      <c r="BR121"/>
      <c r="BS121"/>
      <c r="BT121"/>
      <c r="BU121"/>
      <c r="BV121"/>
      <c r="BW121"/>
      <c r="BX121"/>
      <c r="BY121"/>
      <c r="BZ121"/>
      <c r="CA121"/>
      <c r="CB121"/>
      <c r="CC121"/>
      <c r="CD121"/>
      <c r="CE121"/>
      <c r="CF121"/>
    </row>
    <row r="122" spans="1:84" s="101" customFormat="1" ht="17.25" customHeight="1" x14ac:dyDescent="0.2">
      <c r="A122" s="83"/>
      <c r="B122" s="83"/>
      <c r="C122" s="149" t="s">
        <v>36</v>
      </c>
      <c r="D122" s="150"/>
      <c r="E122" s="150"/>
      <c r="F122" s="150"/>
      <c r="G122" s="150"/>
      <c r="H122" s="150"/>
      <c r="I122" s="150"/>
      <c r="J122" s="150"/>
      <c r="K122" s="150"/>
      <c r="L122" s="150"/>
      <c r="M122" s="150"/>
      <c r="N122" s="150"/>
      <c r="O122" s="150"/>
      <c r="P122" s="150"/>
      <c r="Q122" s="150"/>
      <c r="R122" s="150"/>
      <c r="S122" s="150"/>
      <c r="T122" s="151"/>
    </row>
    <row r="123" spans="1:84" s="101" customFormat="1" ht="16.5" customHeight="1" x14ac:dyDescent="0.2">
      <c r="A123" s="83"/>
      <c r="B123" s="39"/>
      <c r="C123" s="140" t="s">
        <v>52</v>
      </c>
      <c r="D123" s="141"/>
      <c r="E123" s="141"/>
      <c r="F123" s="141"/>
      <c r="G123" s="141"/>
      <c r="H123" s="141"/>
      <c r="I123" s="141"/>
      <c r="J123" s="141"/>
      <c r="K123" s="141"/>
      <c r="L123" s="141"/>
      <c r="M123" s="141"/>
      <c r="N123" s="141"/>
      <c r="O123" s="141"/>
      <c r="P123" s="141"/>
      <c r="Q123" s="141"/>
      <c r="R123" s="141"/>
      <c r="S123" s="141"/>
      <c r="T123" s="142"/>
    </row>
    <row r="124" spans="1:84" s="101" customFormat="1" ht="30.75" customHeight="1" x14ac:dyDescent="0.2">
      <c r="A124" s="83"/>
      <c r="B124" s="39"/>
      <c r="C124" s="140" t="s">
        <v>67</v>
      </c>
      <c r="D124" s="141"/>
      <c r="E124" s="141"/>
      <c r="F124" s="141"/>
      <c r="G124" s="141"/>
      <c r="H124" s="141"/>
      <c r="I124" s="141"/>
      <c r="J124" s="141"/>
      <c r="K124" s="141"/>
      <c r="L124" s="141"/>
      <c r="M124" s="141"/>
      <c r="N124" s="141"/>
      <c r="O124" s="141"/>
      <c r="P124" s="141"/>
      <c r="Q124" s="141"/>
      <c r="R124" s="141"/>
      <c r="S124" s="141"/>
      <c r="T124" s="142"/>
    </row>
    <row r="125" spans="1:84" s="101" customFormat="1" ht="16.5" customHeight="1" x14ac:dyDescent="0.2">
      <c r="A125" s="83"/>
      <c r="B125" s="39"/>
      <c r="C125" s="140" t="s">
        <v>54</v>
      </c>
      <c r="D125" s="141"/>
      <c r="E125" s="141"/>
      <c r="F125" s="141"/>
      <c r="G125" s="141"/>
      <c r="H125" s="141"/>
      <c r="I125" s="141"/>
      <c r="J125" s="141"/>
      <c r="K125" s="141"/>
      <c r="L125" s="141"/>
      <c r="M125" s="141"/>
      <c r="N125" s="141"/>
      <c r="O125" s="141"/>
      <c r="P125" s="141"/>
      <c r="Q125" s="141"/>
      <c r="R125" s="141"/>
      <c r="S125" s="141"/>
      <c r="T125" s="142"/>
    </row>
    <row r="126" spans="1:84" s="101" customFormat="1" ht="18" customHeight="1" x14ac:dyDescent="0.2">
      <c r="A126" s="83"/>
      <c r="B126" s="39"/>
      <c r="C126" s="140" t="s">
        <v>82</v>
      </c>
      <c r="D126" s="141"/>
      <c r="E126" s="141"/>
      <c r="F126" s="141"/>
      <c r="G126" s="141"/>
      <c r="H126" s="141"/>
      <c r="I126" s="141"/>
      <c r="J126" s="141"/>
      <c r="K126" s="141"/>
      <c r="L126" s="141"/>
      <c r="M126" s="141"/>
      <c r="N126" s="141"/>
      <c r="O126" s="141"/>
      <c r="P126" s="141"/>
      <c r="Q126" s="141"/>
      <c r="R126" s="141"/>
      <c r="S126" s="141"/>
      <c r="T126" s="142"/>
    </row>
    <row r="127" spans="1:84" s="101" customFormat="1" ht="29.1" customHeight="1" x14ac:dyDescent="0.2">
      <c r="A127" s="83"/>
      <c r="B127" s="39"/>
      <c r="C127" s="140" t="s">
        <v>71</v>
      </c>
      <c r="D127" s="141"/>
      <c r="E127" s="141"/>
      <c r="F127" s="141"/>
      <c r="G127" s="141"/>
      <c r="H127" s="141"/>
      <c r="I127" s="141"/>
      <c r="J127" s="141"/>
      <c r="K127" s="141"/>
      <c r="L127" s="141"/>
      <c r="M127" s="141"/>
      <c r="N127" s="141"/>
      <c r="O127" s="141"/>
      <c r="P127" s="141"/>
      <c r="Q127" s="141"/>
      <c r="R127" s="141"/>
      <c r="S127" s="141"/>
      <c r="T127" s="142"/>
    </row>
    <row r="128" spans="1:84" s="101" customFormat="1" ht="16.5" customHeight="1" x14ac:dyDescent="0.2">
      <c r="A128" s="83"/>
      <c r="B128" s="39"/>
      <c r="C128" s="140" t="s">
        <v>69</v>
      </c>
      <c r="D128" s="141"/>
      <c r="E128" s="141"/>
      <c r="F128" s="141"/>
      <c r="G128" s="141"/>
      <c r="H128" s="141"/>
      <c r="I128" s="141"/>
      <c r="J128" s="141"/>
      <c r="K128" s="141"/>
      <c r="L128" s="141"/>
      <c r="M128" s="141"/>
      <c r="N128" s="141"/>
      <c r="O128" s="141"/>
      <c r="P128" s="141"/>
      <c r="Q128" s="141"/>
      <c r="R128" s="141"/>
      <c r="S128" s="141"/>
      <c r="T128" s="142"/>
    </row>
    <row r="129" spans="1:84" s="101" customFormat="1" ht="18" customHeight="1" x14ac:dyDescent="0.2">
      <c r="A129" s="83"/>
      <c r="B129" s="39"/>
      <c r="C129" s="140" t="s">
        <v>59</v>
      </c>
      <c r="D129" s="141"/>
      <c r="E129" s="141"/>
      <c r="F129" s="141"/>
      <c r="G129" s="141"/>
      <c r="H129" s="141"/>
      <c r="I129" s="141"/>
      <c r="J129" s="141"/>
      <c r="K129" s="141"/>
      <c r="L129" s="141"/>
      <c r="M129" s="141"/>
      <c r="N129" s="141"/>
      <c r="O129" s="141"/>
      <c r="P129" s="141"/>
      <c r="Q129" s="141"/>
      <c r="R129" s="141"/>
      <c r="S129" s="141"/>
      <c r="T129" s="142"/>
    </row>
    <row r="130" spans="1:84" s="101" customFormat="1" ht="15.75" customHeight="1" x14ac:dyDescent="0.2">
      <c r="A130" s="83"/>
      <c r="B130" s="39"/>
      <c r="C130" s="140" t="s">
        <v>60</v>
      </c>
      <c r="D130" s="141"/>
      <c r="E130" s="141"/>
      <c r="F130" s="141"/>
      <c r="G130" s="141"/>
      <c r="H130" s="141"/>
      <c r="I130" s="141"/>
      <c r="J130" s="141"/>
      <c r="K130" s="141"/>
      <c r="L130" s="141"/>
      <c r="M130" s="141"/>
      <c r="N130" s="141"/>
      <c r="O130" s="141"/>
      <c r="P130" s="141"/>
      <c r="Q130" s="141"/>
      <c r="R130" s="141"/>
      <c r="S130" s="141"/>
      <c r="T130" s="142"/>
    </row>
    <row r="131" spans="1:84" s="101" customFormat="1" ht="16.5" customHeight="1" x14ac:dyDescent="0.2">
      <c r="A131" s="83"/>
      <c r="B131" s="39"/>
      <c r="C131" s="140" t="s">
        <v>72</v>
      </c>
      <c r="D131" s="141"/>
      <c r="E131" s="141"/>
      <c r="F131" s="141"/>
      <c r="G131" s="141"/>
      <c r="H131" s="141"/>
      <c r="I131" s="141"/>
      <c r="J131" s="141"/>
      <c r="K131" s="141"/>
      <c r="L131" s="141"/>
      <c r="M131" s="141"/>
      <c r="N131" s="141"/>
      <c r="O131" s="141"/>
      <c r="P131" s="141"/>
      <c r="Q131" s="141"/>
      <c r="R131" s="141"/>
      <c r="S131" s="141"/>
      <c r="T131" s="142"/>
    </row>
    <row r="132" spans="1:84" s="101" customFormat="1" ht="16.5" customHeight="1" x14ac:dyDescent="0.2">
      <c r="A132" s="83"/>
      <c r="B132" s="39"/>
      <c r="C132" s="191" t="s">
        <v>61</v>
      </c>
      <c r="D132" s="192"/>
      <c r="E132" s="192"/>
      <c r="F132" s="192"/>
      <c r="G132" s="192"/>
      <c r="H132" s="192"/>
      <c r="I132" s="192"/>
      <c r="J132" s="192"/>
      <c r="K132" s="192"/>
      <c r="L132" s="192"/>
      <c r="M132" s="192"/>
      <c r="N132" s="192"/>
      <c r="O132" s="192"/>
      <c r="P132" s="192"/>
      <c r="Q132" s="192"/>
      <c r="R132" s="192"/>
      <c r="S132" s="192"/>
      <c r="T132" s="193"/>
    </row>
    <row r="133" spans="1:84" s="1" customFormat="1" ht="16.5" customHeight="1" x14ac:dyDescent="0.2">
      <c r="A133" s="50">
        <v>851</v>
      </c>
      <c r="B133" s="50"/>
      <c r="C133" s="93"/>
      <c r="D133" s="188" t="s">
        <v>83</v>
      </c>
      <c r="E133" s="69" t="s">
        <v>32</v>
      </c>
      <c r="F133" s="27">
        <f>G133+P133</f>
        <v>1034600</v>
      </c>
      <c r="G133" s="28">
        <f>H133+K133+L133+M133</f>
        <v>1034600</v>
      </c>
      <c r="H133" s="29">
        <f>SUM(I133:J133)</f>
        <v>496600</v>
      </c>
      <c r="I133" s="29">
        <v>221763</v>
      </c>
      <c r="J133" s="29">
        <v>274837</v>
      </c>
      <c r="K133" s="29">
        <v>535000</v>
      </c>
      <c r="L133" s="29">
        <v>3000</v>
      </c>
      <c r="M133" s="29"/>
      <c r="N133" s="51"/>
      <c r="O133" s="52"/>
      <c r="P133" s="28"/>
      <c r="Q133" s="29"/>
      <c r="R133" s="29"/>
      <c r="S133" s="29"/>
      <c r="T133" s="29"/>
      <c r="U133" s="2"/>
      <c r="V133"/>
      <c r="W133"/>
      <c r="X133"/>
      <c r="Y133"/>
      <c r="Z133"/>
      <c r="AA133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  <c r="AP133"/>
      <c r="AQ133"/>
      <c r="AR133"/>
      <c r="AS133"/>
      <c r="AT133"/>
      <c r="AU133"/>
      <c r="AV133"/>
      <c r="AW133"/>
      <c r="AX133"/>
      <c r="AY133"/>
      <c r="AZ133"/>
      <c r="BA133"/>
      <c r="BB133"/>
      <c r="BC133"/>
      <c r="BD133"/>
      <c r="BE133"/>
      <c r="BF133"/>
      <c r="BG133"/>
      <c r="BH133"/>
      <c r="BI133"/>
      <c r="BJ133"/>
      <c r="BK133"/>
      <c r="BL133"/>
      <c r="BM133"/>
      <c r="BN133"/>
      <c r="BO133"/>
      <c r="BP133"/>
      <c r="BQ133"/>
      <c r="BR133"/>
      <c r="BS133"/>
      <c r="BT133"/>
      <c r="BU133"/>
      <c r="BV133"/>
      <c r="BW133"/>
      <c r="BX133"/>
      <c r="BY133"/>
      <c r="BZ133"/>
      <c r="CA133"/>
      <c r="CB133"/>
      <c r="CC133"/>
      <c r="CD133"/>
      <c r="CE133"/>
      <c r="CF133"/>
    </row>
    <row r="134" spans="1:84" s="16" customFormat="1" ht="16.5" customHeight="1" x14ac:dyDescent="0.2">
      <c r="A134" s="26"/>
      <c r="B134" s="26"/>
      <c r="C134" s="66"/>
      <c r="D134" s="189"/>
      <c r="E134" s="69" t="s">
        <v>33</v>
      </c>
      <c r="F134" s="27">
        <f>G134+P134</f>
        <v>30000</v>
      </c>
      <c r="G134" s="30">
        <f>H134+K134+L134+M134</f>
        <v>30000</v>
      </c>
      <c r="H134" s="31"/>
      <c r="I134" s="31"/>
      <c r="J134" s="31"/>
      <c r="K134" s="31">
        <f>K138</f>
        <v>30000</v>
      </c>
      <c r="L134" s="31"/>
      <c r="M134" s="31"/>
      <c r="N134" s="53"/>
      <c r="O134" s="54"/>
      <c r="P134" s="30"/>
      <c r="Q134" s="31"/>
      <c r="R134" s="31"/>
      <c r="S134" s="31"/>
      <c r="T134" s="31"/>
      <c r="U134" s="17"/>
      <c r="V134"/>
      <c r="W134"/>
      <c r="X134"/>
      <c r="Y134"/>
      <c r="Z134"/>
      <c r="AA134"/>
      <c r="AB134"/>
      <c r="AC134"/>
      <c r="AD134"/>
      <c r="AE134"/>
      <c r="AF134"/>
      <c r="AG134"/>
      <c r="AH134"/>
      <c r="AI134"/>
      <c r="AJ134"/>
      <c r="AK134"/>
      <c r="AL134"/>
      <c r="AM134"/>
      <c r="AN134"/>
      <c r="AO134"/>
      <c r="AP134"/>
      <c r="AQ134"/>
      <c r="AR134"/>
      <c r="AS134"/>
      <c r="AT134"/>
      <c r="AU134"/>
      <c r="AV134"/>
      <c r="AW134"/>
      <c r="AX134"/>
      <c r="AY134"/>
      <c r="AZ134"/>
      <c r="BA134"/>
      <c r="BB134"/>
      <c r="BC134"/>
      <c r="BD134"/>
      <c r="BE134"/>
      <c r="BF134"/>
      <c r="BG134"/>
      <c r="BH134"/>
      <c r="BI134"/>
      <c r="BJ134"/>
      <c r="BK134"/>
      <c r="BL134"/>
      <c r="BM134"/>
      <c r="BN134"/>
      <c r="BO134"/>
      <c r="BP134"/>
      <c r="BQ134"/>
      <c r="BR134"/>
      <c r="BS134"/>
      <c r="BT134"/>
      <c r="BU134"/>
      <c r="BV134"/>
      <c r="BW134"/>
      <c r="BX134"/>
      <c r="BY134"/>
      <c r="BZ134"/>
      <c r="CA134"/>
      <c r="CB134"/>
      <c r="CC134"/>
      <c r="CD134"/>
      <c r="CE134"/>
      <c r="CF134"/>
    </row>
    <row r="135" spans="1:84" s="16" customFormat="1" ht="16.5" customHeight="1" x14ac:dyDescent="0.2">
      <c r="A135" s="26"/>
      <c r="B135" s="26"/>
      <c r="C135" s="66"/>
      <c r="D135" s="189"/>
      <c r="E135" s="69" t="s">
        <v>34</v>
      </c>
      <c r="F135" s="27">
        <f>G135+P135</f>
        <v>30000</v>
      </c>
      <c r="G135" s="30">
        <f>H135+K135+L135+M135</f>
        <v>30000</v>
      </c>
      <c r="H135" s="31">
        <f>SUM(I135:J135)</f>
        <v>30000</v>
      </c>
      <c r="I135" s="31"/>
      <c r="J135" s="31">
        <f>J139</f>
        <v>30000</v>
      </c>
      <c r="K135" s="31"/>
      <c r="L135" s="31"/>
      <c r="M135" s="31"/>
      <c r="N135" s="53"/>
      <c r="O135" s="54"/>
      <c r="P135" s="30"/>
      <c r="Q135" s="31"/>
      <c r="R135" s="31"/>
      <c r="S135" s="31"/>
      <c r="T135" s="31"/>
      <c r="U135" s="17"/>
      <c r="V135"/>
      <c r="W135"/>
      <c r="X135"/>
      <c r="Y135"/>
      <c r="Z135"/>
      <c r="AA135"/>
      <c r="AB135"/>
      <c r="AC135"/>
      <c r="AD135"/>
      <c r="AE135"/>
      <c r="AF135"/>
      <c r="AG135"/>
      <c r="AH135"/>
      <c r="AI135"/>
      <c r="AJ135"/>
      <c r="AK135"/>
      <c r="AL135"/>
      <c r="AM135"/>
      <c r="AN135"/>
      <c r="AO135"/>
      <c r="AP135"/>
      <c r="AQ135"/>
      <c r="AR135"/>
      <c r="AS135"/>
      <c r="AT135"/>
      <c r="AU135"/>
      <c r="AV135"/>
      <c r="AW135"/>
      <c r="AX135"/>
      <c r="AY135"/>
      <c r="AZ135"/>
      <c r="BA135"/>
      <c r="BB135"/>
      <c r="BC135"/>
      <c r="BD135"/>
      <c r="BE135"/>
      <c r="BF135"/>
      <c r="BG135"/>
      <c r="BH135"/>
      <c r="BI135"/>
      <c r="BJ135"/>
      <c r="BK135"/>
      <c r="BL135"/>
      <c r="BM135"/>
      <c r="BN135"/>
      <c r="BO135"/>
      <c r="BP135"/>
      <c r="BQ135"/>
      <c r="BR135"/>
      <c r="BS135"/>
      <c r="BT135"/>
      <c r="BU135"/>
      <c r="BV135"/>
      <c r="BW135"/>
      <c r="BX135"/>
      <c r="BY135"/>
      <c r="BZ135"/>
      <c r="CA135"/>
      <c r="CB135"/>
      <c r="CC135"/>
      <c r="CD135"/>
      <c r="CE135"/>
      <c r="CF135"/>
    </row>
    <row r="136" spans="1:84" s="20" customFormat="1" ht="16.5" customHeight="1" x14ac:dyDescent="0.2">
      <c r="A136" s="66"/>
      <c r="B136" s="66"/>
      <c r="C136" s="32"/>
      <c r="D136" s="190"/>
      <c r="E136" s="70" t="s">
        <v>35</v>
      </c>
      <c r="F136" s="33">
        <f t="shared" ref="F136:L136" si="11">F133-F134+F135</f>
        <v>1034600</v>
      </c>
      <c r="G136" s="34">
        <f t="shared" si="11"/>
        <v>1034600</v>
      </c>
      <c r="H136" s="33">
        <f t="shared" si="11"/>
        <v>526600</v>
      </c>
      <c r="I136" s="33">
        <f t="shared" si="11"/>
        <v>221763</v>
      </c>
      <c r="J136" s="33">
        <f t="shared" si="11"/>
        <v>304837</v>
      </c>
      <c r="K136" s="33">
        <f t="shared" si="11"/>
        <v>505000</v>
      </c>
      <c r="L136" s="33">
        <f t="shared" si="11"/>
        <v>3000</v>
      </c>
      <c r="M136" s="33"/>
      <c r="N136" s="33"/>
      <c r="O136" s="35"/>
      <c r="P136" s="34"/>
      <c r="Q136" s="33"/>
      <c r="R136" s="76"/>
      <c r="S136" s="76"/>
      <c r="T136" s="76"/>
      <c r="U136" s="1"/>
      <c r="V136"/>
      <c r="W136"/>
      <c r="X136"/>
      <c r="Y136"/>
      <c r="Z136"/>
      <c r="AA136"/>
      <c r="AB136"/>
      <c r="AC136"/>
      <c r="AD136"/>
      <c r="AE136"/>
      <c r="AF136"/>
      <c r="AG136"/>
      <c r="AH136"/>
      <c r="AI136"/>
      <c r="AJ136"/>
      <c r="AK136"/>
      <c r="AL136"/>
      <c r="AM136"/>
      <c r="AN136"/>
      <c r="AO136"/>
      <c r="AP136"/>
      <c r="AQ136"/>
      <c r="AR136"/>
      <c r="AS136"/>
      <c r="AT136"/>
      <c r="AU136"/>
      <c r="AV136"/>
      <c r="AW136"/>
      <c r="AX136"/>
      <c r="AY136"/>
      <c r="AZ136"/>
      <c r="BA136"/>
      <c r="BB136"/>
      <c r="BC136"/>
      <c r="BD136"/>
      <c r="BE136"/>
      <c r="BF136"/>
      <c r="BG136"/>
      <c r="BH136"/>
      <c r="BI136"/>
      <c r="BJ136"/>
      <c r="BK136"/>
      <c r="BL136"/>
      <c r="BM136"/>
      <c r="BN136"/>
      <c r="BO136"/>
      <c r="BP136"/>
      <c r="BQ136"/>
      <c r="BR136"/>
      <c r="BS136"/>
      <c r="BT136"/>
      <c r="BU136"/>
      <c r="BV136"/>
      <c r="BW136"/>
      <c r="BX136"/>
      <c r="BY136"/>
      <c r="BZ136"/>
      <c r="CA136"/>
      <c r="CB136"/>
      <c r="CC136"/>
      <c r="CD136"/>
      <c r="CE136"/>
      <c r="CF136"/>
    </row>
    <row r="137" spans="1:84" s="11" customFormat="1" ht="16.5" customHeight="1" x14ac:dyDescent="0.2">
      <c r="A137" s="39"/>
      <c r="B137" s="48">
        <v>85154</v>
      </c>
      <c r="C137" s="49"/>
      <c r="D137" s="143" t="s">
        <v>84</v>
      </c>
      <c r="E137" s="71" t="s">
        <v>32</v>
      </c>
      <c r="F137" s="40">
        <f>G137+P137</f>
        <v>845000</v>
      </c>
      <c r="G137" s="41">
        <f>H137+K137+L137+M137</f>
        <v>845000</v>
      </c>
      <c r="H137" s="42">
        <f>SUM(I137:J137)</f>
        <v>412000</v>
      </c>
      <c r="I137" s="38">
        <v>219000</v>
      </c>
      <c r="J137" s="38">
        <v>193000</v>
      </c>
      <c r="K137" s="38">
        <v>430000</v>
      </c>
      <c r="L137" s="38">
        <v>3000</v>
      </c>
      <c r="M137" s="38"/>
      <c r="N137" s="55"/>
      <c r="O137" s="56"/>
      <c r="P137" s="37"/>
      <c r="Q137" s="38"/>
      <c r="R137" s="38"/>
      <c r="S137" s="55"/>
      <c r="T137" s="38"/>
      <c r="U137" s="10"/>
      <c r="V137"/>
      <c r="W137"/>
      <c r="X137"/>
      <c r="Y137"/>
      <c r="Z137"/>
      <c r="AA137"/>
      <c r="AB137"/>
      <c r="AC137"/>
      <c r="AD137"/>
      <c r="AE137"/>
      <c r="AF137"/>
      <c r="AG137"/>
      <c r="AH137"/>
      <c r="AI137"/>
      <c r="AJ137"/>
      <c r="AK137"/>
      <c r="AL137"/>
      <c r="AM137"/>
      <c r="AN137"/>
      <c r="AO137"/>
      <c r="AP137"/>
      <c r="AQ137"/>
      <c r="AR137"/>
      <c r="AS137"/>
      <c r="AT137"/>
      <c r="AU137"/>
      <c r="AV137"/>
      <c r="AW137"/>
      <c r="AX137"/>
      <c r="AY137"/>
      <c r="AZ137"/>
      <c r="BA137"/>
      <c r="BB137"/>
      <c r="BC137"/>
      <c r="BD137"/>
      <c r="BE137"/>
      <c r="BF137"/>
      <c r="BG137"/>
      <c r="BH137"/>
      <c r="BI137"/>
      <c r="BJ137"/>
      <c r="BK137"/>
      <c r="BL137"/>
      <c r="BM137"/>
      <c r="BN137"/>
      <c r="BO137"/>
      <c r="BP137"/>
      <c r="BQ137"/>
      <c r="BR137"/>
      <c r="BS137"/>
      <c r="BT137"/>
      <c r="BU137"/>
      <c r="BV137"/>
      <c r="BW137"/>
      <c r="BX137"/>
      <c r="BY137"/>
      <c r="BZ137"/>
      <c r="CA137"/>
      <c r="CB137"/>
      <c r="CC137"/>
      <c r="CD137"/>
      <c r="CE137"/>
      <c r="CF137"/>
    </row>
    <row r="138" spans="1:84" s="16" customFormat="1" ht="16.5" customHeight="1" x14ac:dyDescent="0.2">
      <c r="A138" s="39"/>
      <c r="B138" s="39"/>
      <c r="C138" s="47"/>
      <c r="D138" s="144"/>
      <c r="E138" s="71" t="s">
        <v>33</v>
      </c>
      <c r="F138" s="40">
        <f>G138+P138</f>
        <v>30000</v>
      </c>
      <c r="G138" s="41">
        <f>H138+K138+L138+M138</f>
        <v>30000</v>
      </c>
      <c r="H138" s="42"/>
      <c r="I138" s="42"/>
      <c r="J138" s="42"/>
      <c r="K138" s="42">
        <f>K142</f>
        <v>30000</v>
      </c>
      <c r="L138" s="42"/>
      <c r="M138" s="42"/>
      <c r="N138" s="102"/>
      <c r="O138" s="77"/>
      <c r="P138" s="41"/>
      <c r="Q138" s="42"/>
      <c r="R138" s="42"/>
      <c r="S138" s="102"/>
      <c r="T138" s="42"/>
      <c r="U138" s="17"/>
      <c r="V138"/>
      <c r="W138"/>
      <c r="X138"/>
      <c r="Y138"/>
      <c r="Z138"/>
      <c r="AA138"/>
      <c r="AB138"/>
      <c r="AC138"/>
      <c r="AD138"/>
      <c r="AE138"/>
      <c r="AF138"/>
      <c r="AG138"/>
      <c r="AH138"/>
      <c r="AI138"/>
      <c r="AJ138"/>
      <c r="AK138"/>
      <c r="AL138"/>
      <c r="AM138"/>
      <c r="AN138"/>
      <c r="AO138"/>
      <c r="AP138"/>
      <c r="AQ138"/>
      <c r="AR138"/>
      <c r="AS138"/>
      <c r="AT138"/>
      <c r="AU138"/>
      <c r="AV138"/>
      <c r="AW138"/>
      <c r="AX138"/>
      <c r="AY138"/>
      <c r="AZ138"/>
      <c r="BA138"/>
      <c r="BB138"/>
      <c r="BC138"/>
      <c r="BD138"/>
      <c r="BE138"/>
      <c r="BF138"/>
      <c r="BG138"/>
      <c r="BH138"/>
      <c r="BI138"/>
      <c r="BJ138"/>
      <c r="BK138"/>
      <c r="BL138"/>
      <c r="BM138"/>
      <c r="BN138"/>
      <c r="BO138"/>
      <c r="BP138"/>
      <c r="BQ138"/>
      <c r="BR138"/>
      <c r="BS138"/>
      <c r="BT138"/>
      <c r="BU138"/>
      <c r="BV138"/>
      <c r="BW138"/>
      <c r="BX138"/>
      <c r="BY138"/>
      <c r="BZ138"/>
      <c r="CA138"/>
      <c r="CB138"/>
      <c r="CC138"/>
      <c r="CD138"/>
      <c r="CE138"/>
      <c r="CF138"/>
    </row>
    <row r="139" spans="1:84" s="16" customFormat="1" ht="16.5" customHeight="1" x14ac:dyDescent="0.2">
      <c r="A139" s="39"/>
      <c r="B139" s="39"/>
      <c r="C139" s="47"/>
      <c r="D139" s="144"/>
      <c r="E139" s="71" t="s">
        <v>34</v>
      </c>
      <c r="F139" s="40">
        <f>G139+P139</f>
        <v>30000</v>
      </c>
      <c r="G139" s="41">
        <f>H139+K139+L139+M139</f>
        <v>30000</v>
      </c>
      <c r="H139" s="42">
        <f>SUM(I139:J139)</f>
        <v>30000</v>
      </c>
      <c r="I139" s="42"/>
      <c r="J139" s="42">
        <f>J147</f>
        <v>30000</v>
      </c>
      <c r="K139" s="42"/>
      <c r="L139" s="42"/>
      <c r="M139" s="42"/>
      <c r="N139" s="102"/>
      <c r="O139" s="77"/>
      <c r="P139" s="41"/>
      <c r="Q139" s="42"/>
      <c r="R139" s="42"/>
      <c r="S139" s="102"/>
      <c r="T139" s="42"/>
      <c r="U139" s="17"/>
      <c r="V139"/>
      <c r="W139"/>
      <c r="X139"/>
      <c r="Y139"/>
      <c r="Z139"/>
      <c r="AA139"/>
      <c r="AB139"/>
      <c r="AC139"/>
      <c r="AD139"/>
      <c r="AE139"/>
      <c r="AF139"/>
      <c r="AG139"/>
      <c r="AH139"/>
      <c r="AI139"/>
      <c r="AJ139"/>
      <c r="AK139"/>
      <c r="AL139"/>
      <c r="AM139"/>
      <c r="AN139"/>
      <c r="AO139"/>
      <c r="AP139"/>
      <c r="AQ139"/>
      <c r="AR139"/>
      <c r="AS139"/>
      <c r="AT139"/>
      <c r="AU139"/>
      <c r="AV139"/>
      <c r="AW139"/>
      <c r="AX139"/>
      <c r="AY139"/>
      <c r="AZ139"/>
      <c r="BA139"/>
      <c r="BB139"/>
      <c r="BC139"/>
      <c r="BD139"/>
      <c r="BE139"/>
      <c r="BF139"/>
      <c r="BG139"/>
      <c r="BH139"/>
      <c r="BI139"/>
      <c r="BJ139"/>
      <c r="BK139"/>
      <c r="BL139"/>
      <c r="BM139"/>
      <c r="BN139"/>
      <c r="BO139"/>
      <c r="BP139"/>
      <c r="BQ139"/>
      <c r="BR139"/>
      <c r="BS139"/>
      <c r="BT139"/>
      <c r="BU139"/>
      <c r="BV139"/>
      <c r="BW139"/>
      <c r="BX139"/>
      <c r="BY139"/>
      <c r="BZ139"/>
      <c r="CA139"/>
      <c r="CB139"/>
      <c r="CC139"/>
      <c r="CD139"/>
      <c r="CE139"/>
      <c r="CF139"/>
    </row>
    <row r="140" spans="1:84" s="20" customFormat="1" ht="16.5" customHeight="1" x14ac:dyDescent="0.2">
      <c r="A140" s="67"/>
      <c r="B140" s="67"/>
      <c r="C140" s="43"/>
      <c r="D140" s="145"/>
      <c r="E140" s="72" t="s">
        <v>35</v>
      </c>
      <c r="F140" s="44">
        <f t="shared" ref="F140:L140" si="12">F137-F138+F139</f>
        <v>845000</v>
      </c>
      <c r="G140" s="45">
        <f t="shared" si="12"/>
        <v>845000</v>
      </c>
      <c r="H140" s="44">
        <f t="shared" si="12"/>
        <v>442000</v>
      </c>
      <c r="I140" s="44">
        <f t="shared" si="12"/>
        <v>219000</v>
      </c>
      <c r="J140" s="44">
        <f t="shared" si="12"/>
        <v>223000</v>
      </c>
      <c r="K140" s="44">
        <f t="shared" si="12"/>
        <v>400000</v>
      </c>
      <c r="L140" s="44">
        <f t="shared" si="12"/>
        <v>3000</v>
      </c>
      <c r="M140" s="44"/>
      <c r="N140" s="44"/>
      <c r="O140" s="46"/>
      <c r="P140" s="45"/>
      <c r="Q140" s="44"/>
      <c r="R140" s="44"/>
      <c r="S140" s="60"/>
      <c r="T140" s="60"/>
      <c r="V140"/>
      <c r="W140"/>
      <c r="X140"/>
      <c r="Y140"/>
      <c r="Z140"/>
      <c r="AA140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  <c r="AO140"/>
      <c r="AP140"/>
      <c r="AQ140"/>
      <c r="AR140"/>
      <c r="AS140"/>
      <c r="AT140"/>
      <c r="AU140"/>
      <c r="AV140"/>
      <c r="AW140"/>
      <c r="AX140"/>
      <c r="AY140"/>
      <c r="AZ140"/>
      <c r="BA140"/>
      <c r="BB140"/>
      <c r="BC140"/>
      <c r="BD140"/>
      <c r="BE140"/>
      <c r="BF140"/>
      <c r="BG140"/>
      <c r="BH140"/>
      <c r="BI140"/>
      <c r="BJ140"/>
      <c r="BK140"/>
      <c r="BL140"/>
      <c r="BM140"/>
      <c r="BN140"/>
      <c r="BO140"/>
      <c r="BP140"/>
      <c r="BQ140"/>
      <c r="BR140"/>
      <c r="BS140"/>
      <c r="BT140"/>
      <c r="BU140"/>
      <c r="BV140"/>
      <c r="BW140"/>
      <c r="BX140"/>
      <c r="BY140"/>
      <c r="BZ140"/>
      <c r="CA140"/>
      <c r="CB140"/>
      <c r="CC140"/>
      <c r="CD140"/>
      <c r="CE140"/>
      <c r="CF140"/>
    </row>
    <row r="141" spans="1:84" s="1" customFormat="1" ht="39.950000000000003" customHeight="1" x14ac:dyDescent="0.2">
      <c r="A141" s="47"/>
      <c r="B141" s="47"/>
      <c r="C141" s="47">
        <v>2360</v>
      </c>
      <c r="D141" s="146" t="s">
        <v>85</v>
      </c>
      <c r="E141" s="71" t="s">
        <v>32</v>
      </c>
      <c r="F141" s="40">
        <f>G141+P141</f>
        <v>430000</v>
      </c>
      <c r="G141" s="41">
        <f>H141+K141+L141+M141</f>
        <v>430000</v>
      </c>
      <c r="H141" s="42"/>
      <c r="I141" s="42"/>
      <c r="J141" s="42"/>
      <c r="K141" s="42">
        <v>430000</v>
      </c>
      <c r="L141" s="42"/>
      <c r="M141" s="132"/>
      <c r="N141" s="132"/>
      <c r="O141" s="57"/>
      <c r="P141" s="41"/>
      <c r="Q141" s="42"/>
      <c r="R141" s="42"/>
      <c r="S141" s="42"/>
      <c r="T141" s="42"/>
      <c r="U141" s="11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  <c r="AP141"/>
      <c r="AQ141"/>
      <c r="AR141"/>
      <c r="AS141"/>
      <c r="AT141"/>
      <c r="AU141"/>
      <c r="AV141"/>
      <c r="AW141"/>
      <c r="AX141"/>
      <c r="AY141"/>
      <c r="AZ141"/>
      <c r="BA141"/>
      <c r="BB141"/>
      <c r="BC141"/>
      <c r="BD141"/>
      <c r="BE141"/>
      <c r="BF141"/>
      <c r="BG141"/>
      <c r="BH141"/>
      <c r="BI141"/>
      <c r="BJ141"/>
      <c r="BK141"/>
      <c r="BL141"/>
      <c r="BM141"/>
      <c r="BN141"/>
      <c r="BO141"/>
      <c r="BP141"/>
      <c r="BQ141"/>
      <c r="BR141"/>
      <c r="BS141"/>
      <c r="BT141"/>
      <c r="BU141"/>
      <c r="BV141"/>
      <c r="BW141"/>
      <c r="BX141"/>
      <c r="BY141"/>
      <c r="BZ141"/>
      <c r="CA141"/>
      <c r="CB141"/>
      <c r="CC141"/>
      <c r="CD141"/>
      <c r="CE141"/>
      <c r="CF141"/>
    </row>
    <row r="142" spans="1:84" s="16" customFormat="1" ht="39.950000000000003" customHeight="1" x14ac:dyDescent="0.2">
      <c r="A142" s="39"/>
      <c r="B142" s="39"/>
      <c r="C142" s="47"/>
      <c r="D142" s="147"/>
      <c r="E142" s="71" t="s">
        <v>33</v>
      </c>
      <c r="F142" s="40">
        <f>G142+P142</f>
        <v>30000</v>
      </c>
      <c r="G142" s="41">
        <f>H142+K142+L142+M142</f>
        <v>30000</v>
      </c>
      <c r="H142" s="42"/>
      <c r="I142" s="42"/>
      <c r="J142" s="42"/>
      <c r="K142" s="42">
        <v>30000</v>
      </c>
      <c r="L142" s="42"/>
      <c r="M142" s="132"/>
      <c r="N142" s="132"/>
      <c r="O142" s="57"/>
      <c r="P142" s="41"/>
      <c r="Q142" s="42"/>
      <c r="R142" s="42"/>
      <c r="S142" s="42"/>
      <c r="T142" s="42"/>
      <c r="V142"/>
      <c r="W142"/>
      <c r="X142"/>
      <c r="Y142"/>
      <c r="Z142"/>
      <c r="AA142"/>
      <c r="AB142"/>
      <c r="AC142"/>
      <c r="AD142"/>
      <c r="AE142"/>
      <c r="AF142"/>
      <c r="AG142"/>
      <c r="AH142"/>
      <c r="AI142"/>
      <c r="AJ142"/>
      <c r="AK142"/>
      <c r="AL142"/>
      <c r="AM142"/>
      <c r="AN142"/>
      <c r="AO142"/>
      <c r="AP142"/>
      <c r="AQ142"/>
      <c r="AR142"/>
      <c r="AS142"/>
      <c r="AT142"/>
      <c r="AU142"/>
      <c r="AV142"/>
      <c r="AW142"/>
      <c r="AX142"/>
      <c r="AY142"/>
      <c r="AZ142"/>
      <c r="BA142"/>
      <c r="BB142"/>
      <c r="BC142"/>
      <c r="BD142"/>
      <c r="BE142"/>
      <c r="BF142"/>
      <c r="BG142"/>
      <c r="BH142"/>
      <c r="BI142"/>
      <c r="BJ142"/>
      <c r="BK142"/>
      <c r="BL142"/>
      <c r="BM142"/>
      <c r="BN142"/>
      <c r="BO142"/>
      <c r="BP142"/>
      <c r="BQ142"/>
      <c r="BR142"/>
      <c r="BS142"/>
      <c r="BT142"/>
      <c r="BU142"/>
      <c r="BV142"/>
      <c r="BW142"/>
      <c r="BX142"/>
      <c r="BY142"/>
      <c r="BZ142"/>
      <c r="CA142"/>
      <c r="CB142"/>
      <c r="CC142"/>
      <c r="CD142"/>
      <c r="CE142"/>
      <c r="CF142"/>
    </row>
    <row r="143" spans="1:84" s="16" customFormat="1" ht="42" customHeight="1" x14ac:dyDescent="0.2">
      <c r="A143" s="39"/>
      <c r="B143" s="39"/>
      <c r="C143" s="47"/>
      <c r="D143" s="147"/>
      <c r="E143" s="71" t="s">
        <v>34</v>
      </c>
      <c r="F143" s="40"/>
      <c r="G143" s="41"/>
      <c r="H143" s="42"/>
      <c r="I143" s="42"/>
      <c r="J143" s="42"/>
      <c r="K143" s="42"/>
      <c r="L143" s="42"/>
      <c r="M143" s="132"/>
      <c r="N143" s="132"/>
      <c r="O143" s="57"/>
      <c r="P143" s="41"/>
      <c r="Q143" s="42"/>
      <c r="R143" s="42"/>
      <c r="S143" s="42"/>
      <c r="T143" s="42"/>
      <c r="V143"/>
      <c r="W143"/>
      <c r="X143"/>
      <c r="Y143"/>
      <c r="Z143"/>
      <c r="AA143"/>
      <c r="AB143"/>
      <c r="AC143"/>
      <c r="AD143"/>
      <c r="AE143"/>
      <c r="AF143"/>
      <c r="AG143"/>
      <c r="AH143"/>
      <c r="AI143"/>
      <c r="AJ143"/>
      <c r="AK143"/>
      <c r="AL143"/>
      <c r="AM143"/>
      <c r="AN143"/>
      <c r="AO143"/>
      <c r="AP143"/>
      <c r="AQ143"/>
      <c r="AR143"/>
      <c r="AS143"/>
      <c r="AT143"/>
      <c r="AU143"/>
      <c r="AV143"/>
      <c r="AW143"/>
      <c r="AX143"/>
      <c r="AY143"/>
      <c r="AZ143"/>
      <c r="BA143"/>
      <c r="BB143"/>
      <c r="BC143"/>
      <c r="BD143"/>
      <c r="BE143"/>
      <c r="BF143"/>
      <c r="BG143"/>
      <c r="BH143"/>
      <c r="BI143"/>
      <c r="BJ143"/>
      <c r="BK143"/>
      <c r="BL143"/>
      <c r="BM143"/>
      <c r="BN143"/>
      <c r="BO143"/>
      <c r="BP143"/>
      <c r="BQ143"/>
      <c r="BR143"/>
      <c r="BS143"/>
      <c r="BT143"/>
      <c r="BU143"/>
      <c r="BV143"/>
      <c r="BW143"/>
      <c r="BX143"/>
      <c r="BY143"/>
      <c r="BZ143"/>
      <c r="CA143"/>
      <c r="CB143"/>
      <c r="CC143"/>
      <c r="CD143"/>
      <c r="CE143"/>
      <c r="CF143"/>
    </row>
    <row r="144" spans="1:84" s="20" customFormat="1" ht="39.950000000000003" customHeight="1" x14ac:dyDescent="0.2">
      <c r="A144" s="67"/>
      <c r="B144" s="67"/>
      <c r="C144" s="43"/>
      <c r="D144" s="148"/>
      <c r="E144" s="72" t="s">
        <v>35</v>
      </c>
      <c r="F144" s="44">
        <f>F141-F142+F143</f>
        <v>400000</v>
      </c>
      <c r="G144" s="45">
        <f>G141-G142+G143</f>
        <v>400000</v>
      </c>
      <c r="H144" s="44"/>
      <c r="I144" s="44"/>
      <c r="J144" s="44"/>
      <c r="K144" s="44">
        <f>K141-K142+K143</f>
        <v>400000</v>
      </c>
      <c r="L144" s="44"/>
      <c r="M144" s="44"/>
      <c r="N144" s="44"/>
      <c r="O144" s="46"/>
      <c r="P144" s="45"/>
      <c r="Q144" s="44"/>
      <c r="R144" s="44"/>
      <c r="S144" s="60"/>
      <c r="T144" s="60"/>
      <c r="V144"/>
      <c r="W144"/>
      <c r="X144"/>
      <c r="Y144"/>
      <c r="Z144"/>
      <c r="AA144"/>
      <c r="AB144"/>
      <c r="AC144"/>
      <c r="AD144"/>
      <c r="AE144"/>
      <c r="AF144"/>
      <c r="AG144"/>
      <c r="AH144"/>
      <c r="AI144"/>
      <c r="AJ144"/>
      <c r="AK144"/>
      <c r="AL144"/>
      <c r="AM144"/>
      <c r="AN144"/>
      <c r="AO144"/>
      <c r="AP144"/>
      <c r="AQ144"/>
      <c r="AR144"/>
      <c r="AS144"/>
      <c r="AT144"/>
      <c r="AU144"/>
      <c r="AV144"/>
      <c r="AW144"/>
      <c r="AX144"/>
      <c r="AY144"/>
      <c r="AZ144"/>
      <c r="BA144"/>
      <c r="BB144"/>
      <c r="BC144"/>
      <c r="BD144"/>
      <c r="BE144"/>
      <c r="BF144"/>
      <c r="BG144"/>
      <c r="BH144"/>
      <c r="BI144"/>
      <c r="BJ144"/>
      <c r="BK144"/>
      <c r="BL144"/>
      <c r="BM144"/>
      <c r="BN144"/>
      <c r="BO144"/>
      <c r="BP144"/>
      <c r="BQ144"/>
      <c r="BR144"/>
      <c r="BS144"/>
      <c r="BT144"/>
      <c r="BU144"/>
      <c r="BV144"/>
      <c r="BW144"/>
      <c r="BX144"/>
      <c r="BY144"/>
      <c r="BZ144"/>
      <c r="CA144"/>
      <c r="CB144"/>
      <c r="CC144"/>
      <c r="CD144"/>
      <c r="CE144"/>
      <c r="CF144"/>
    </row>
    <row r="145" spans="1:84" s="10" customFormat="1" ht="15.95" customHeight="1" x14ac:dyDescent="0.2">
      <c r="A145" s="137"/>
      <c r="B145" s="137"/>
      <c r="C145" s="47">
        <v>4300</v>
      </c>
      <c r="D145" s="146" t="s">
        <v>14</v>
      </c>
      <c r="E145" s="71" t="s">
        <v>32</v>
      </c>
      <c r="F145" s="40">
        <f>G145+P145</f>
        <v>170000</v>
      </c>
      <c r="G145" s="41">
        <f>H145+K145+L145+M145</f>
        <v>170000</v>
      </c>
      <c r="H145" s="42">
        <f>SUM(I145:J145)</f>
        <v>170000</v>
      </c>
      <c r="I145" s="42"/>
      <c r="J145" s="42">
        <v>170000</v>
      </c>
      <c r="K145" s="42"/>
      <c r="L145" s="42"/>
      <c r="M145" s="132"/>
      <c r="N145" s="42"/>
      <c r="O145" s="57"/>
      <c r="P145" s="41"/>
      <c r="Q145" s="42"/>
      <c r="R145" s="42"/>
      <c r="S145" s="42"/>
      <c r="T145" s="42"/>
      <c r="U145" s="11"/>
      <c r="V145"/>
      <c r="W145"/>
      <c r="X145"/>
      <c r="Y145"/>
      <c r="Z145"/>
      <c r="AA145"/>
      <c r="AB145"/>
      <c r="AC145"/>
      <c r="AD145"/>
      <c r="AE145"/>
      <c r="AF145"/>
      <c r="AG145"/>
      <c r="AH145"/>
      <c r="AI145"/>
      <c r="AJ145"/>
      <c r="AK145"/>
      <c r="AL145"/>
      <c r="AM145"/>
      <c r="AN145"/>
      <c r="AO145"/>
      <c r="AP145"/>
      <c r="AQ145"/>
      <c r="AR145"/>
      <c r="AS145"/>
      <c r="AT145"/>
      <c r="AU145"/>
      <c r="AV145"/>
      <c r="AW145"/>
      <c r="AX145"/>
      <c r="AY145"/>
      <c r="AZ145"/>
      <c r="BA145"/>
      <c r="BB145"/>
      <c r="BC145"/>
      <c r="BD145"/>
      <c r="BE145"/>
      <c r="BF145"/>
      <c r="BG145"/>
      <c r="BH145"/>
      <c r="BI145"/>
      <c r="BJ145"/>
      <c r="BK145"/>
      <c r="BL145"/>
      <c r="BM145"/>
      <c r="BN145"/>
      <c r="BO145"/>
      <c r="BP145"/>
      <c r="BQ145"/>
      <c r="BR145"/>
      <c r="BS145"/>
      <c r="BT145"/>
      <c r="BU145"/>
      <c r="BV145"/>
      <c r="BW145"/>
      <c r="BX145"/>
      <c r="BY145"/>
      <c r="BZ145"/>
      <c r="CA145"/>
      <c r="CB145"/>
      <c r="CC145"/>
      <c r="CD145"/>
      <c r="CE145"/>
      <c r="CF145"/>
    </row>
    <row r="146" spans="1:84" s="16" customFormat="1" ht="15.95" customHeight="1" x14ac:dyDescent="0.2">
      <c r="A146" s="138"/>
      <c r="B146" s="138"/>
      <c r="C146" s="47"/>
      <c r="D146" s="147"/>
      <c r="E146" s="71" t="s">
        <v>33</v>
      </c>
      <c r="F146" s="40"/>
      <c r="G146" s="41"/>
      <c r="H146" s="42"/>
      <c r="I146" s="42"/>
      <c r="J146" s="42"/>
      <c r="K146" s="42"/>
      <c r="L146" s="42"/>
      <c r="M146" s="132"/>
      <c r="N146" s="42"/>
      <c r="O146" s="57"/>
      <c r="P146" s="42"/>
      <c r="Q146" s="42"/>
      <c r="R146" s="42"/>
      <c r="S146" s="42"/>
      <c r="T146" s="42"/>
      <c r="V146"/>
      <c r="W146"/>
      <c r="X146"/>
      <c r="Y146"/>
      <c r="Z146"/>
      <c r="AA146"/>
      <c r="AB146"/>
      <c r="AC146"/>
      <c r="AD146"/>
      <c r="AE146"/>
      <c r="AF146"/>
      <c r="AG146"/>
      <c r="AH146"/>
      <c r="AI146"/>
      <c r="AJ146"/>
      <c r="AK146"/>
      <c r="AL146"/>
      <c r="AM146"/>
      <c r="AN146"/>
      <c r="AO146"/>
      <c r="AP146"/>
      <c r="AQ146"/>
      <c r="AR146"/>
      <c r="AS146"/>
      <c r="AT146"/>
      <c r="AU146"/>
      <c r="AV146"/>
      <c r="AW146"/>
      <c r="AX146"/>
      <c r="AY146"/>
      <c r="AZ146"/>
      <c r="BA146"/>
      <c r="BB146"/>
      <c r="BC146"/>
      <c r="BD146"/>
      <c r="BE146"/>
      <c r="BF146"/>
      <c r="BG146"/>
      <c r="BH146"/>
      <c r="BI146"/>
      <c r="BJ146"/>
      <c r="BK146"/>
      <c r="BL146"/>
      <c r="BM146"/>
      <c r="BN146"/>
      <c r="BO146"/>
      <c r="BP146"/>
      <c r="BQ146"/>
      <c r="BR146"/>
      <c r="BS146"/>
      <c r="BT146"/>
      <c r="BU146"/>
      <c r="BV146"/>
      <c r="BW146"/>
      <c r="BX146"/>
      <c r="BY146"/>
      <c r="BZ146"/>
      <c r="CA146"/>
      <c r="CB146"/>
      <c r="CC146"/>
      <c r="CD146"/>
      <c r="CE146"/>
      <c r="CF146"/>
    </row>
    <row r="147" spans="1:84" s="16" customFormat="1" ht="15.95" customHeight="1" x14ac:dyDescent="0.2">
      <c r="A147" s="138"/>
      <c r="B147" s="138"/>
      <c r="C147" s="47"/>
      <c r="D147" s="147"/>
      <c r="E147" s="71" t="s">
        <v>34</v>
      </c>
      <c r="F147" s="40">
        <f>G147+P147</f>
        <v>30000</v>
      </c>
      <c r="G147" s="41">
        <f>H147+K147+L147+M147</f>
        <v>30000</v>
      </c>
      <c r="H147" s="42">
        <f>SUM(I147:J147)</f>
        <v>30000</v>
      </c>
      <c r="I147" s="42"/>
      <c r="J147" s="42">
        <v>30000</v>
      </c>
      <c r="K147" s="42"/>
      <c r="L147" s="42"/>
      <c r="M147" s="132"/>
      <c r="N147" s="42"/>
      <c r="O147" s="57"/>
      <c r="P147" s="42"/>
      <c r="Q147" s="42"/>
      <c r="R147" s="42"/>
      <c r="S147" s="42"/>
      <c r="T147" s="42"/>
      <c r="V147"/>
      <c r="W147"/>
      <c r="X147"/>
      <c r="Y147"/>
      <c r="Z147"/>
      <c r="AA147"/>
      <c r="AB147"/>
      <c r="AC147"/>
      <c r="AD147"/>
      <c r="AE147"/>
      <c r="AF147"/>
      <c r="AG147"/>
      <c r="AH147"/>
      <c r="AI147"/>
      <c r="AJ147"/>
      <c r="AK147"/>
      <c r="AL147"/>
      <c r="AM147"/>
      <c r="AN147"/>
      <c r="AO147"/>
      <c r="AP147"/>
      <c r="AQ147"/>
      <c r="AR147"/>
      <c r="AS147"/>
      <c r="AT147"/>
      <c r="AU147"/>
      <c r="AV147"/>
      <c r="AW147"/>
      <c r="AX147"/>
      <c r="AY147"/>
      <c r="AZ147"/>
      <c r="BA147"/>
      <c r="BB147"/>
      <c r="BC147"/>
      <c r="BD147"/>
      <c r="BE147"/>
      <c r="BF147"/>
      <c r="BG147"/>
      <c r="BH147"/>
      <c r="BI147"/>
      <c r="BJ147"/>
      <c r="BK147"/>
      <c r="BL147"/>
      <c r="BM147"/>
      <c r="BN147"/>
      <c r="BO147"/>
      <c r="BP147"/>
      <c r="BQ147"/>
      <c r="BR147"/>
      <c r="BS147"/>
      <c r="BT147"/>
      <c r="BU147"/>
      <c r="BV147"/>
      <c r="BW147"/>
      <c r="BX147"/>
      <c r="BY147"/>
      <c r="BZ147"/>
      <c r="CA147"/>
      <c r="CB147"/>
      <c r="CC147"/>
      <c r="CD147"/>
      <c r="CE147"/>
      <c r="CF147"/>
    </row>
    <row r="148" spans="1:84" s="20" customFormat="1" ht="15.95" customHeight="1" x14ac:dyDescent="0.2">
      <c r="A148" s="139"/>
      <c r="B148" s="139"/>
      <c r="C148" s="43"/>
      <c r="D148" s="148"/>
      <c r="E148" s="72" t="s">
        <v>35</v>
      </c>
      <c r="F148" s="44">
        <f>F145-F146+F147</f>
        <v>200000</v>
      </c>
      <c r="G148" s="45">
        <f>G145-G146+G147</f>
        <v>200000</v>
      </c>
      <c r="H148" s="44">
        <f>H145-H146+H147</f>
        <v>200000</v>
      </c>
      <c r="I148" s="44"/>
      <c r="J148" s="44">
        <f>J145-J146+J147</f>
        <v>200000</v>
      </c>
      <c r="K148" s="44"/>
      <c r="L148" s="44"/>
      <c r="M148" s="44"/>
      <c r="N148" s="44"/>
      <c r="O148" s="46"/>
      <c r="P148" s="45"/>
      <c r="Q148" s="44"/>
      <c r="R148" s="44"/>
      <c r="S148" s="60"/>
      <c r="T148" s="60"/>
      <c r="V148"/>
      <c r="W148"/>
      <c r="X148"/>
      <c r="Y148"/>
      <c r="Z148"/>
      <c r="AA148"/>
      <c r="AB148"/>
      <c r="AC148"/>
      <c r="AD148"/>
      <c r="AE148"/>
      <c r="AF148"/>
      <c r="AG148"/>
      <c r="AH148"/>
      <c r="AI148"/>
      <c r="AJ148"/>
      <c r="AK148"/>
      <c r="AL148"/>
      <c r="AM148"/>
      <c r="AN148"/>
      <c r="AO148"/>
      <c r="AP148"/>
      <c r="AQ148"/>
      <c r="AR148"/>
      <c r="AS148"/>
      <c r="AT148"/>
      <c r="AU148"/>
      <c r="AV148"/>
      <c r="AW148"/>
      <c r="AX148"/>
      <c r="AY148"/>
      <c r="AZ148"/>
      <c r="BA148"/>
      <c r="BB148"/>
      <c r="BC148"/>
      <c r="BD148"/>
      <c r="BE148"/>
      <c r="BF148"/>
      <c r="BG148"/>
      <c r="BH148"/>
      <c r="BI148"/>
      <c r="BJ148"/>
      <c r="BK148"/>
      <c r="BL148"/>
      <c r="BM148"/>
      <c r="BN148"/>
      <c r="BO148"/>
      <c r="BP148"/>
      <c r="BQ148"/>
      <c r="BR148"/>
      <c r="BS148"/>
      <c r="BT148"/>
      <c r="BU148"/>
      <c r="BV148"/>
      <c r="BW148"/>
      <c r="BX148"/>
      <c r="BY148"/>
      <c r="BZ148"/>
      <c r="CA148"/>
      <c r="CB148"/>
      <c r="CC148"/>
      <c r="CD148"/>
      <c r="CE148"/>
      <c r="CF148"/>
    </row>
    <row r="149" spans="1:84" s="101" customFormat="1" ht="16.5" customHeight="1" x14ac:dyDescent="0.2">
      <c r="A149" s="83"/>
      <c r="B149" s="83"/>
      <c r="C149" s="149" t="s">
        <v>36</v>
      </c>
      <c r="D149" s="150"/>
      <c r="E149" s="150"/>
      <c r="F149" s="150"/>
      <c r="G149" s="150"/>
      <c r="H149" s="150"/>
      <c r="I149" s="150"/>
      <c r="J149" s="150"/>
      <c r="K149" s="150"/>
      <c r="L149" s="150"/>
      <c r="M149" s="150"/>
      <c r="N149" s="150"/>
      <c r="O149" s="150"/>
      <c r="P149" s="150"/>
      <c r="Q149" s="150"/>
      <c r="R149" s="150"/>
      <c r="S149" s="150"/>
      <c r="T149" s="151"/>
    </row>
    <row r="150" spans="1:84" s="101" customFormat="1" ht="25.5" customHeight="1" x14ac:dyDescent="0.2">
      <c r="A150" s="83"/>
      <c r="B150" s="39"/>
      <c r="C150" s="140" t="s">
        <v>87</v>
      </c>
      <c r="D150" s="141"/>
      <c r="E150" s="141"/>
      <c r="F150" s="141"/>
      <c r="G150" s="141"/>
      <c r="H150" s="141"/>
      <c r="I150" s="141"/>
      <c r="J150" s="141"/>
      <c r="K150" s="141"/>
      <c r="L150" s="141"/>
      <c r="M150" s="141"/>
      <c r="N150" s="141"/>
      <c r="O150" s="141"/>
      <c r="P150" s="141"/>
      <c r="Q150" s="141"/>
      <c r="R150" s="141"/>
      <c r="S150" s="141"/>
      <c r="T150" s="142"/>
    </row>
    <row r="151" spans="1:84" s="101" customFormat="1" ht="15.95" customHeight="1" x14ac:dyDescent="0.2">
      <c r="A151" s="83"/>
      <c r="B151" s="39"/>
      <c r="C151" s="140" t="s">
        <v>86</v>
      </c>
      <c r="D151" s="141"/>
      <c r="E151" s="141"/>
      <c r="F151" s="141"/>
      <c r="G151" s="141"/>
      <c r="H151" s="141"/>
      <c r="I151" s="141"/>
      <c r="J151" s="141"/>
      <c r="K151" s="141"/>
      <c r="L151" s="141"/>
      <c r="M151" s="141"/>
      <c r="N151" s="141"/>
      <c r="O151" s="141"/>
      <c r="P151" s="141"/>
      <c r="Q151" s="141"/>
      <c r="R151" s="141"/>
      <c r="S151" s="141"/>
      <c r="T151" s="142"/>
    </row>
    <row r="152" spans="1:84" s="101" customFormat="1" ht="15.95" customHeight="1" x14ac:dyDescent="0.2">
      <c r="A152" s="83"/>
      <c r="B152" s="39"/>
      <c r="C152" s="191" t="s">
        <v>88</v>
      </c>
      <c r="D152" s="192"/>
      <c r="E152" s="192"/>
      <c r="F152" s="192"/>
      <c r="G152" s="192"/>
      <c r="H152" s="192"/>
      <c r="I152" s="192"/>
      <c r="J152" s="192"/>
      <c r="K152" s="192"/>
      <c r="L152" s="192"/>
      <c r="M152" s="192"/>
      <c r="N152" s="192"/>
      <c r="O152" s="192"/>
      <c r="P152" s="192"/>
      <c r="Q152" s="192"/>
      <c r="R152" s="192"/>
      <c r="S152" s="192"/>
      <c r="T152" s="193"/>
    </row>
    <row r="153" spans="1:84" s="1" customFormat="1" ht="16.5" customHeight="1" x14ac:dyDescent="0.2">
      <c r="A153" s="50">
        <v>900</v>
      </c>
      <c r="B153" s="50"/>
      <c r="C153" s="93"/>
      <c r="D153" s="188" t="s">
        <v>4</v>
      </c>
      <c r="E153" s="73" t="s">
        <v>32</v>
      </c>
      <c r="F153" s="61">
        <f>G153+P153</f>
        <v>24636093.270000003</v>
      </c>
      <c r="G153" s="28">
        <f>H153+K153+L153+M153</f>
        <v>14380771.800000001</v>
      </c>
      <c r="H153" s="29">
        <f>SUM(I153:J153)</f>
        <v>14348232</v>
      </c>
      <c r="I153" s="29"/>
      <c r="J153" s="29">
        <v>14348232</v>
      </c>
      <c r="K153" s="29"/>
      <c r="L153" s="29"/>
      <c r="M153" s="29">
        <v>32539.8</v>
      </c>
      <c r="N153" s="51"/>
      <c r="O153" s="52"/>
      <c r="P153" s="28">
        <f>Q153+S153+T153</f>
        <v>10255321.470000001</v>
      </c>
      <c r="Q153" s="29">
        <v>9889854.4700000007</v>
      </c>
      <c r="R153" s="29">
        <v>5435277.1900000004</v>
      </c>
      <c r="S153" s="29"/>
      <c r="T153" s="29">
        <v>365467</v>
      </c>
      <c r="U153" s="2"/>
      <c r="V153"/>
      <c r="W153"/>
      <c r="X153"/>
      <c r="Y153"/>
      <c r="Z153"/>
      <c r="AA153"/>
      <c r="AB153"/>
      <c r="AC153"/>
      <c r="AD153"/>
      <c r="AE153"/>
      <c r="AF153"/>
      <c r="AG153"/>
      <c r="AH153"/>
      <c r="AI153"/>
      <c r="AJ153"/>
      <c r="AK153"/>
      <c r="AL153"/>
      <c r="AM153"/>
      <c r="AN153"/>
      <c r="AO153"/>
      <c r="AP153"/>
      <c r="AQ153"/>
      <c r="AR153"/>
      <c r="AS153"/>
      <c r="AT153"/>
      <c r="AU153"/>
      <c r="AV153"/>
      <c r="AW153"/>
      <c r="AX153"/>
      <c r="AY153"/>
      <c r="AZ153"/>
      <c r="BA153"/>
      <c r="BB153"/>
      <c r="BC153"/>
      <c r="BD153"/>
      <c r="BE153"/>
      <c r="BF153"/>
      <c r="BG153"/>
      <c r="BH153"/>
      <c r="BI153"/>
      <c r="BJ153"/>
      <c r="BK153"/>
      <c r="BL153"/>
      <c r="BM153"/>
      <c r="BN153"/>
      <c r="BO153"/>
      <c r="BP153"/>
      <c r="BQ153"/>
      <c r="BR153"/>
      <c r="BS153"/>
      <c r="BT153"/>
      <c r="BU153"/>
      <c r="BV153"/>
      <c r="BW153"/>
      <c r="BX153"/>
      <c r="BY153"/>
      <c r="BZ153"/>
      <c r="CA153"/>
      <c r="CB153"/>
      <c r="CC153"/>
      <c r="CD153"/>
      <c r="CE153"/>
      <c r="CF153"/>
    </row>
    <row r="154" spans="1:84" s="16" customFormat="1" ht="16.5" customHeight="1" x14ac:dyDescent="0.2">
      <c r="A154" s="26"/>
      <c r="B154" s="26"/>
      <c r="C154" s="66"/>
      <c r="D154" s="189"/>
      <c r="E154" s="69" t="s">
        <v>33</v>
      </c>
      <c r="F154" s="27"/>
      <c r="G154" s="30"/>
      <c r="H154" s="31"/>
      <c r="I154" s="31"/>
      <c r="J154" s="31"/>
      <c r="K154" s="31"/>
      <c r="L154" s="31"/>
      <c r="M154" s="31"/>
      <c r="N154" s="53"/>
      <c r="O154" s="54"/>
      <c r="P154" s="30"/>
      <c r="Q154" s="31"/>
      <c r="R154" s="31"/>
      <c r="S154" s="31"/>
      <c r="T154" s="31"/>
      <c r="U154" s="17"/>
      <c r="V154"/>
      <c r="W154"/>
      <c r="X154"/>
      <c r="Y154"/>
      <c r="Z154"/>
      <c r="AA154"/>
      <c r="AB154"/>
      <c r="AC154"/>
      <c r="AD154"/>
      <c r="AE154"/>
      <c r="AF154"/>
      <c r="AG154"/>
      <c r="AH154"/>
      <c r="AI154"/>
      <c r="AJ154"/>
      <c r="AK154"/>
      <c r="AL154"/>
      <c r="AM154"/>
      <c r="AN154"/>
      <c r="AO154"/>
      <c r="AP154"/>
      <c r="AQ154"/>
      <c r="AR154"/>
      <c r="AS154"/>
      <c r="AT154"/>
      <c r="AU154"/>
      <c r="AV154"/>
      <c r="AW154"/>
      <c r="AX154"/>
      <c r="AY154"/>
      <c r="AZ154"/>
      <c r="BA154"/>
      <c r="BB154"/>
      <c r="BC154"/>
      <c r="BD154"/>
      <c r="BE154"/>
      <c r="BF154"/>
      <c r="BG154"/>
      <c r="BH154"/>
      <c r="BI154"/>
      <c r="BJ154"/>
      <c r="BK154"/>
      <c r="BL154"/>
      <c r="BM154"/>
      <c r="BN154"/>
      <c r="BO154"/>
      <c r="BP154"/>
      <c r="BQ154"/>
      <c r="BR154"/>
      <c r="BS154"/>
      <c r="BT154"/>
      <c r="BU154"/>
      <c r="BV154"/>
      <c r="BW154"/>
      <c r="BX154"/>
      <c r="BY154"/>
      <c r="BZ154"/>
      <c r="CA154"/>
      <c r="CB154"/>
      <c r="CC154"/>
      <c r="CD154"/>
      <c r="CE154"/>
      <c r="CF154"/>
    </row>
    <row r="155" spans="1:84" s="16" customFormat="1" ht="16.5" customHeight="1" x14ac:dyDescent="0.2">
      <c r="A155" s="26"/>
      <c r="B155" s="26"/>
      <c r="C155" s="66"/>
      <c r="D155" s="189"/>
      <c r="E155" s="69" t="s">
        <v>34</v>
      </c>
      <c r="F155" s="27">
        <f>G155+P155</f>
        <v>517301.12000000005</v>
      </c>
      <c r="G155" s="30">
        <f>H155+K155+L155+M155</f>
        <v>89052.52</v>
      </c>
      <c r="H155" s="31">
        <f>SUM(I155:J155)</f>
        <v>89052.52</v>
      </c>
      <c r="I155" s="31"/>
      <c r="J155" s="31">
        <f>J159+J177+J188</f>
        <v>89052.52</v>
      </c>
      <c r="K155" s="31"/>
      <c r="L155" s="31"/>
      <c r="M155" s="31"/>
      <c r="N155" s="53"/>
      <c r="O155" s="54"/>
      <c r="P155" s="30">
        <f>Q155+S155+T155</f>
        <v>428248.60000000003</v>
      </c>
      <c r="Q155" s="31">
        <f t="shared" ref="Q155:R155" si="13">Q159+Q177+Q188</f>
        <v>401142.85000000003</v>
      </c>
      <c r="R155" s="31">
        <f t="shared" si="13"/>
        <v>401142.85000000003</v>
      </c>
      <c r="S155" s="31"/>
      <c r="T155" s="31">
        <f>T159+T177+T188</f>
        <v>27105.75</v>
      </c>
      <c r="U155" s="17"/>
      <c r="V155"/>
      <c r="W155"/>
      <c r="X155"/>
      <c r="Y155"/>
      <c r="Z155"/>
      <c r="AA155"/>
      <c r="AB155"/>
      <c r="AC155"/>
      <c r="AD155"/>
      <c r="AE155"/>
      <c r="AF155"/>
      <c r="AG155"/>
      <c r="AH155"/>
      <c r="AI155"/>
      <c r="AJ155"/>
      <c r="AK155"/>
      <c r="AL155"/>
      <c r="AM155"/>
      <c r="AN155"/>
      <c r="AO155"/>
      <c r="AP155"/>
      <c r="AQ155"/>
      <c r="AR155"/>
      <c r="AS155"/>
      <c r="AT155"/>
      <c r="AU155"/>
      <c r="AV155"/>
      <c r="AW155"/>
      <c r="AX155"/>
      <c r="AY155"/>
      <c r="AZ155"/>
      <c r="BA155"/>
      <c r="BB155"/>
      <c r="BC155"/>
      <c r="BD155"/>
      <c r="BE155"/>
      <c r="BF155"/>
      <c r="BG155"/>
      <c r="BH155"/>
      <c r="BI155"/>
      <c r="BJ155"/>
      <c r="BK155"/>
      <c r="BL155"/>
      <c r="BM155"/>
      <c r="BN155"/>
      <c r="BO155"/>
      <c r="BP155"/>
      <c r="BQ155"/>
      <c r="BR155"/>
      <c r="BS155"/>
      <c r="BT155"/>
      <c r="BU155"/>
      <c r="BV155"/>
      <c r="BW155"/>
      <c r="BX155"/>
      <c r="BY155"/>
      <c r="BZ155"/>
      <c r="CA155"/>
      <c r="CB155"/>
      <c r="CC155"/>
      <c r="CD155"/>
      <c r="CE155"/>
      <c r="CF155"/>
    </row>
    <row r="156" spans="1:84" s="20" customFormat="1" ht="16.5" customHeight="1" x14ac:dyDescent="0.2">
      <c r="A156" s="66"/>
      <c r="B156" s="66"/>
      <c r="C156" s="32"/>
      <c r="D156" s="190"/>
      <c r="E156" s="70" t="s">
        <v>35</v>
      </c>
      <c r="F156" s="33">
        <f t="shared" ref="F156:T156" si="14">F153-F154+F155</f>
        <v>25153394.390000004</v>
      </c>
      <c r="G156" s="84">
        <f t="shared" si="14"/>
        <v>14469824.32</v>
      </c>
      <c r="H156" s="33">
        <f t="shared" si="14"/>
        <v>14437284.52</v>
      </c>
      <c r="I156" s="33"/>
      <c r="J156" s="76">
        <f t="shared" si="14"/>
        <v>14437284.52</v>
      </c>
      <c r="K156" s="33"/>
      <c r="L156" s="33"/>
      <c r="M156" s="33">
        <f t="shared" si="14"/>
        <v>32539.8</v>
      </c>
      <c r="N156" s="33"/>
      <c r="O156" s="35"/>
      <c r="P156" s="34">
        <f t="shared" si="14"/>
        <v>10683570.07</v>
      </c>
      <c r="Q156" s="33">
        <f t="shared" si="14"/>
        <v>10290997.32</v>
      </c>
      <c r="R156" s="76">
        <f t="shared" si="14"/>
        <v>5836420.04</v>
      </c>
      <c r="S156" s="76"/>
      <c r="T156" s="76">
        <f t="shared" si="14"/>
        <v>392572.75</v>
      </c>
      <c r="U156" s="1"/>
      <c r="V156"/>
      <c r="W156"/>
      <c r="X156"/>
      <c r="Y156"/>
      <c r="Z156"/>
      <c r="AA156"/>
      <c r="AB156"/>
      <c r="AC156"/>
      <c r="AD156"/>
      <c r="AE156"/>
      <c r="AF156"/>
      <c r="AG156"/>
      <c r="AH156"/>
      <c r="AI156"/>
      <c r="AJ156"/>
      <c r="AK156"/>
      <c r="AL156"/>
      <c r="AM156"/>
      <c r="AN156"/>
      <c r="AO156"/>
      <c r="AP156"/>
      <c r="AQ156"/>
      <c r="AR156"/>
      <c r="AS156"/>
      <c r="AT156"/>
      <c r="AU156"/>
      <c r="AV156"/>
      <c r="AW156"/>
      <c r="AX156"/>
      <c r="AY156"/>
      <c r="AZ156"/>
      <c r="BA156"/>
      <c r="BB156"/>
      <c r="BC156"/>
      <c r="BD156"/>
      <c r="BE156"/>
      <c r="BF156"/>
      <c r="BG156"/>
      <c r="BH156"/>
      <c r="BI156"/>
      <c r="BJ156"/>
      <c r="BK156"/>
      <c r="BL156"/>
      <c r="BM156"/>
      <c r="BN156"/>
      <c r="BO156"/>
      <c r="BP156"/>
      <c r="BQ156"/>
      <c r="BR156"/>
      <c r="BS156"/>
      <c r="BT156"/>
      <c r="BU156"/>
      <c r="BV156"/>
      <c r="BW156"/>
      <c r="BX156"/>
      <c r="BY156"/>
      <c r="BZ156"/>
      <c r="CA156"/>
      <c r="CB156"/>
      <c r="CC156"/>
      <c r="CD156"/>
      <c r="CE156"/>
      <c r="CF156"/>
    </row>
    <row r="157" spans="1:84" s="11" customFormat="1" ht="16.5" customHeight="1" x14ac:dyDescent="0.2">
      <c r="A157" s="39"/>
      <c r="B157" s="48">
        <v>90005</v>
      </c>
      <c r="C157" s="49"/>
      <c r="D157" s="143" t="s">
        <v>30</v>
      </c>
      <c r="E157" s="71" t="s">
        <v>32</v>
      </c>
      <c r="F157" s="36">
        <f>G157+P157</f>
        <v>2359454.52</v>
      </c>
      <c r="G157" s="37">
        <f>H157+K157+L157+M157</f>
        <v>3700</v>
      </c>
      <c r="H157" s="38">
        <f>SUM(I157:J157)</f>
        <v>3700</v>
      </c>
      <c r="I157" s="38"/>
      <c r="J157" s="38">
        <v>3700</v>
      </c>
      <c r="K157" s="55"/>
      <c r="L157" s="55"/>
      <c r="M157" s="38"/>
      <c r="N157" s="55"/>
      <c r="O157" s="56"/>
      <c r="P157" s="37">
        <f>Q157+S157+T157</f>
        <v>2355754.52</v>
      </c>
      <c r="Q157" s="38">
        <v>2155754.52</v>
      </c>
      <c r="R157" s="38">
        <v>1877377.19</v>
      </c>
      <c r="S157" s="55"/>
      <c r="T157" s="38">
        <v>200000</v>
      </c>
      <c r="U157" s="10"/>
      <c r="V157"/>
      <c r="W157"/>
      <c r="X157"/>
      <c r="Y157"/>
      <c r="Z157"/>
      <c r="AA157"/>
      <c r="AB157"/>
      <c r="AC157"/>
      <c r="AD157"/>
      <c r="AE157"/>
      <c r="AF157"/>
      <c r="AG157"/>
      <c r="AH157"/>
      <c r="AI157"/>
      <c r="AJ157"/>
      <c r="AK157"/>
      <c r="AL157"/>
      <c r="AM157"/>
      <c r="AN157"/>
      <c r="AO157"/>
      <c r="AP157"/>
      <c r="AQ157"/>
      <c r="AR157"/>
      <c r="AS157"/>
      <c r="AT157"/>
      <c r="AU157"/>
      <c r="AV157"/>
      <c r="AW157"/>
      <c r="AX157"/>
      <c r="AY157"/>
      <c r="AZ157"/>
      <c r="BA157"/>
      <c r="BB157"/>
      <c r="BC157"/>
      <c r="BD157"/>
      <c r="BE157"/>
      <c r="BF157"/>
      <c r="BG157"/>
      <c r="BH157"/>
      <c r="BI157"/>
      <c r="BJ157"/>
      <c r="BK157"/>
      <c r="BL157"/>
      <c r="BM157"/>
      <c r="BN157"/>
      <c r="BO157"/>
      <c r="BP157"/>
      <c r="BQ157"/>
      <c r="BR157"/>
      <c r="BS157"/>
      <c r="BT157"/>
      <c r="BU157"/>
      <c r="BV157"/>
      <c r="BW157"/>
      <c r="BX157"/>
      <c r="BY157"/>
      <c r="BZ157"/>
      <c r="CA157"/>
      <c r="CB157"/>
      <c r="CC157"/>
      <c r="CD157"/>
      <c r="CE157"/>
      <c r="CF157"/>
    </row>
    <row r="158" spans="1:84" s="16" customFormat="1" ht="16.5" customHeight="1" x14ac:dyDescent="0.2">
      <c r="A158" s="39"/>
      <c r="B158" s="39"/>
      <c r="C158" s="47"/>
      <c r="D158" s="144"/>
      <c r="E158" s="71" t="s">
        <v>33</v>
      </c>
      <c r="F158" s="40"/>
      <c r="G158" s="41"/>
      <c r="H158" s="42"/>
      <c r="I158" s="42"/>
      <c r="J158" s="42"/>
      <c r="K158" s="102"/>
      <c r="L158" s="102"/>
      <c r="M158" s="42"/>
      <c r="N158" s="102"/>
      <c r="O158" s="77"/>
      <c r="P158" s="41"/>
      <c r="Q158" s="42"/>
      <c r="R158" s="42"/>
      <c r="S158" s="102"/>
      <c r="T158" s="42"/>
      <c r="U158" s="17"/>
      <c r="V158"/>
      <c r="W158"/>
      <c r="X158"/>
      <c r="Y158"/>
      <c r="Z158"/>
      <c r="AA158"/>
      <c r="AB158"/>
      <c r="AC158"/>
      <c r="AD158"/>
      <c r="AE158"/>
      <c r="AF158"/>
      <c r="AG158"/>
      <c r="AH158"/>
      <c r="AI158"/>
      <c r="AJ158"/>
      <c r="AK158"/>
      <c r="AL158"/>
      <c r="AM158"/>
      <c r="AN158"/>
      <c r="AO158"/>
      <c r="AP158"/>
      <c r="AQ158"/>
      <c r="AR158"/>
      <c r="AS158"/>
      <c r="AT158"/>
      <c r="AU158"/>
      <c r="AV158"/>
      <c r="AW158"/>
      <c r="AX158"/>
      <c r="AY158"/>
      <c r="AZ158"/>
      <c r="BA158"/>
      <c r="BB158"/>
      <c r="BC158"/>
      <c r="BD158"/>
      <c r="BE158"/>
      <c r="BF158"/>
      <c r="BG158"/>
      <c r="BH158"/>
      <c r="BI158"/>
      <c r="BJ158"/>
      <c r="BK158"/>
      <c r="BL158"/>
      <c r="BM158"/>
      <c r="BN158"/>
      <c r="BO158"/>
      <c r="BP158"/>
      <c r="BQ158"/>
      <c r="BR158"/>
      <c r="BS158"/>
      <c r="BT158"/>
      <c r="BU158"/>
      <c r="BV158"/>
      <c r="BW158"/>
      <c r="BX158"/>
      <c r="BY158"/>
      <c r="BZ158"/>
      <c r="CA158"/>
      <c r="CB158"/>
      <c r="CC158"/>
      <c r="CD158"/>
      <c r="CE158"/>
      <c r="CF158"/>
    </row>
    <row r="159" spans="1:84" s="16" customFormat="1" ht="16.5" customHeight="1" x14ac:dyDescent="0.2">
      <c r="A159" s="39"/>
      <c r="B159" s="39"/>
      <c r="C159" s="47"/>
      <c r="D159" s="144"/>
      <c r="E159" s="71" t="s">
        <v>34</v>
      </c>
      <c r="F159" s="40">
        <f>G159+P159</f>
        <v>401142.85000000003</v>
      </c>
      <c r="G159" s="41"/>
      <c r="H159" s="42"/>
      <c r="I159" s="42"/>
      <c r="J159" s="42"/>
      <c r="K159" s="102"/>
      <c r="L159" s="102"/>
      <c r="M159" s="42"/>
      <c r="N159" s="102"/>
      <c r="O159" s="77"/>
      <c r="P159" s="41">
        <f>Q159+S159+T159</f>
        <v>401142.85000000003</v>
      </c>
      <c r="Q159" s="42">
        <f>Q163+Q167</f>
        <v>401142.85000000003</v>
      </c>
      <c r="R159" s="42">
        <f>R163+R167</f>
        <v>401142.85000000003</v>
      </c>
      <c r="S159" s="102"/>
      <c r="T159" s="42"/>
      <c r="U159" s="17"/>
      <c r="V159"/>
      <c r="W159"/>
      <c r="X159"/>
      <c r="Y159"/>
      <c r="Z159"/>
      <c r="AA159"/>
      <c r="AB159"/>
      <c r="AC159"/>
      <c r="AD159"/>
      <c r="AE159"/>
      <c r="AF159"/>
      <c r="AG159"/>
      <c r="AH159"/>
      <c r="AI159"/>
      <c r="AJ159"/>
      <c r="AK159"/>
      <c r="AL159"/>
      <c r="AM159"/>
      <c r="AN159"/>
      <c r="AO159"/>
      <c r="AP159"/>
      <c r="AQ159"/>
      <c r="AR159"/>
      <c r="AS159"/>
      <c r="AT159"/>
      <c r="AU159"/>
      <c r="AV159"/>
      <c r="AW159"/>
      <c r="AX159"/>
      <c r="AY159"/>
      <c r="AZ159"/>
      <c r="BA159"/>
      <c r="BB159"/>
      <c r="BC159"/>
      <c r="BD159"/>
      <c r="BE159"/>
      <c r="BF159"/>
      <c r="BG159"/>
      <c r="BH159"/>
      <c r="BI159"/>
      <c r="BJ159"/>
      <c r="BK159"/>
      <c r="BL159"/>
      <c r="BM159"/>
      <c r="BN159"/>
      <c r="BO159"/>
      <c r="BP159"/>
      <c r="BQ159"/>
      <c r="BR159"/>
      <c r="BS159"/>
      <c r="BT159"/>
      <c r="BU159"/>
      <c r="BV159"/>
      <c r="BW159"/>
      <c r="BX159"/>
      <c r="BY159"/>
      <c r="BZ159"/>
      <c r="CA159"/>
      <c r="CB159"/>
      <c r="CC159"/>
      <c r="CD159"/>
      <c r="CE159"/>
      <c r="CF159"/>
    </row>
    <row r="160" spans="1:84" s="20" customFormat="1" ht="16.5" customHeight="1" x14ac:dyDescent="0.2">
      <c r="A160" s="67"/>
      <c r="B160" s="67"/>
      <c r="C160" s="43"/>
      <c r="D160" s="145"/>
      <c r="E160" s="72" t="s">
        <v>35</v>
      </c>
      <c r="F160" s="44">
        <f>F157-F158+F159</f>
        <v>2760597.37</v>
      </c>
      <c r="G160" s="45">
        <f>G157-G158+G159</f>
        <v>3700</v>
      </c>
      <c r="H160" s="44">
        <f>H157-H158+H159</f>
        <v>3700</v>
      </c>
      <c r="I160" s="60"/>
      <c r="J160" s="44">
        <f>J157-J158+J159</f>
        <v>3700</v>
      </c>
      <c r="K160" s="44"/>
      <c r="L160" s="44"/>
      <c r="M160" s="44"/>
      <c r="N160" s="44"/>
      <c r="O160" s="46"/>
      <c r="P160" s="45">
        <f>P157-P158+P159</f>
        <v>2756897.37</v>
      </c>
      <c r="Q160" s="44">
        <f>Q157-Q158+Q159</f>
        <v>2556897.37</v>
      </c>
      <c r="R160" s="44">
        <f>R157-R158+R159</f>
        <v>2278520.04</v>
      </c>
      <c r="S160" s="60"/>
      <c r="T160" s="60">
        <f>T157-T158+T159</f>
        <v>200000</v>
      </c>
      <c r="V160"/>
      <c r="W160"/>
      <c r="X160"/>
      <c r="Y160"/>
      <c r="Z160"/>
      <c r="AA160"/>
      <c r="AB160"/>
      <c r="AC160"/>
      <c r="AD160"/>
      <c r="AE160"/>
      <c r="AF160"/>
      <c r="AG160"/>
      <c r="AH160"/>
      <c r="AI160"/>
      <c r="AJ160"/>
      <c r="AK160"/>
      <c r="AL160"/>
      <c r="AM160"/>
      <c r="AN160"/>
      <c r="AO160"/>
      <c r="AP160"/>
      <c r="AQ160"/>
      <c r="AR160"/>
      <c r="AS160"/>
      <c r="AT160"/>
      <c r="AU160"/>
      <c r="AV160"/>
      <c r="AW160"/>
      <c r="AX160"/>
      <c r="AY160"/>
      <c r="AZ160"/>
      <c r="BA160"/>
      <c r="BB160"/>
      <c r="BC160"/>
      <c r="BD160"/>
      <c r="BE160"/>
      <c r="BF160"/>
      <c r="BG160"/>
      <c r="BH160"/>
      <c r="BI160"/>
      <c r="BJ160"/>
      <c r="BK160"/>
      <c r="BL160"/>
      <c r="BM160"/>
      <c r="BN160"/>
      <c r="BO160"/>
      <c r="BP160"/>
      <c r="BQ160"/>
      <c r="BR160"/>
      <c r="BS160"/>
      <c r="BT160"/>
      <c r="BU160"/>
      <c r="BV160"/>
      <c r="BW160"/>
      <c r="BX160"/>
      <c r="BY160"/>
      <c r="BZ160"/>
      <c r="CA160"/>
      <c r="CB160"/>
      <c r="CC160"/>
      <c r="CD160"/>
      <c r="CE160"/>
      <c r="CF160"/>
    </row>
    <row r="161" spans="1:84" s="1" customFormat="1" ht="15.95" customHeight="1" x14ac:dyDescent="0.2">
      <c r="A161" s="47"/>
      <c r="B161" s="47"/>
      <c r="C161" s="47">
        <v>6057</v>
      </c>
      <c r="D161" s="146" t="s">
        <v>29</v>
      </c>
      <c r="E161" s="71" t="s">
        <v>32</v>
      </c>
      <c r="F161" s="40">
        <f>G161+P161</f>
        <v>1500000</v>
      </c>
      <c r="G161" s="58"/>
      <c r="H161" s="42"/>
      <c r="I161" s="42"/>
      <c r="J161" s="42"/>
      <c r="K161" s="42"/>
      <c r="L161" s="42"/>
      <c r="M161" s="42"/>
      <c r="N161" s="42"/>
      <c r="O161" s="57"/>
      <c r="P161" s="41">
        <f>Q161+S161+T161</f>
        <v>1500000</v>
      </c>
      <c r="Q161" s="42">
        <f>R161</f>
        <v>1500000</v>
      </c>
      <c r="R161" s="42">
        <v>1500000</v>
      </c>
      <c r="S161" s="42"/>
      <c r="T161" s="42"/>
      <c r="U161" s="11"/>
      <c r="V161"/>
      <c r="W161"/>
      <c r="X161"/>
      <c r="Y161"/>
      <c r="Z161"/>
      <c r="AA161"/>
      <c r="AB161"/>
      <c r="AC161"/>
      <c r="AD161"/>
      <c r="AE161"/>
      <c r="AF161"/>
      <c r="AG161"/>
      <c r="AH161"/>
      <c r="AI161"/>
      <c r="AJ161"/>
      <c r="AK161"/>
      <c r="AL161"/>
      <c r="AM161"/>
      <c r="AN161"/>
      <c r="AO161"/>
      <c r="AP161"/>
      <c r="AQ161"/>
      <c r="AR161"/>
      <c r="AS161"/>
      <c r="AT161"/>
      <c r="AU161"/>
      <c r="AV161"/>
      <c r="AW161"/>
      <c r="AX161"/>
      <c r="AY161"/>
      <c r="AZ161"/>
      <c r="BA161"/>
      <c r="BB161"/>
      <c r="BC161"/>
      <c r="BD161"/>
      <c r="BE161"/>
      <c r="BF161"/>
      <c r="BG161"/>
      <c r="BH161"/>
      <c r="BI161"/>
      <c r="BJ161"/>
      <c r="BK161"/>
      <c r="BL161"/>
      <c r="BM161"/>
      <c r="BN161"/>
      <c r="BO161"/>
      <c r="BP161"/>
      <c r="BQ161"/>
      <c r="BR161"/>
      <c r="BS161"/>
      <c r="BT161"/>
      <c r="BU161"/>
      <c r="BV161"/>
      <c r="BW161"/>
      <c r="BX161"/>
      <c r="BY161"/>
      <c r="BZ161"/>
      <c r="CA161"/>
      <c r="CB161"/>
      <c r="CC161"/>
      <c r="CD161"/>
      <c r="CE161"/>
      <c r="CF161"/>
    </row>
    <row r="162" spans="1:84" s="16" customFormat="1" ht="15.95" customHeight="1" x14ac:dyDescent="0.2">
      <c r="A162" s="39"/>
      <c r="B162" s="39"/>
      <c r="C162" s="47"/>
      <c r="D162" s="147"/>
      <c r="E162" s="71" t="s">
        <v>33</v>
      </c>
      <c r="F162" s="40"/>
      <c r="G162" s="41"/>
      <c r="H162" s="42"/>
      <c r="I162" s="42"/>
      <c r="J162" s="42"/>
      <c r="K162" s="42"/>
      <c r="L162" s="42"/>
      <c r="M162" s="42"/>
      <c r="N162" s="42"/>
      <c r="O162" s="57"/>
      <c r="P162" s="41"/>
      <c r="Q162" s="42"/>
      <c r="R162" s="42"/>
      <c r="S162" s="42"/>
      <c r="T162" s="42"/>
      <c r="V162"/>
      <c r="W162"/>
      <c r="X162"/>
      <c r="Y162"/>
      <c r="Z162"/>
      <c r="AA162"/>
      <c r="AB162"/>
      <c r="AC162"/>
      <c r="AD162"/>
      <c r="AE162"/>
      <c r="AF162"/>
      <c r="AG162"/>
      <c r="AH162"/>
      <c r="AI162"/>
      <c r="AJ162"/>
      <c r="AK162"/>
      <c r="AL162"/>
      <c r="AM162"/>
      <c r="AN162"/>
      <c r="AO162"/>
      <c r="AP162"/>
      <c r="AQ162"/>
      <c r="AR162"/>
      <c r="AS162"/>
      <c r="AT162"/>
      <c r="AU162"/>
      <c r="AV162"/>
      <c r="AW162"/>
      <c r="AX162"/>
      <c r="AY162"/>
      <c r="AZ162"/>
      <c r="BA162"/>
      <c r="BB162"/>
      <c r="BC162"/>
      <c r="BD162"/>
      <c r="BE162"/>
      <c r="BF162"/>
      <c r="BG162"/>
      <c r="BH162"/>
      <c r="BI162"/>
      <c r="BJ162"/>
      <c r="BK162"/>
      <c r="BL162"/>
      <c r="BM162"/>
      <c r="BN162"/>
      <c r="BO162"/>
      <c r="BP162"/>
      <c r="BQ162"/>
      <c r="BR162"/>
      <c r="BS162"/>
      <c r="BT162"/>
      <c r="BU162"/>
      <c r="BV162"/>
      <c r="BW162"/>
      <c r="BX162"/>
      <c r="BY162"/>
      <c r="BZ162"/>
      <c r="CA162"/>
      <c r="CB162"/>
      <c r="CC162"/>
      <c r="CD162"/>
      <c r="CE162"/>
      <c r="CF162"/>
    </row>
    <row r="163" spans="1:84" s="16" customFormat="1" ht="15.95" customHeight="1" x14ac:dyDescent="0.2">
      <c r="A163" s="39"/>
      <c r="B163" s="39"/>
      <c r="C163" s="47"/>
      <c r="D163" s="147"/>
      <c r="E163" s="71" t="s">
        <v>34</v>
      </c>
      <c r="F163" s="40">
        <f>G163+P163</f>
        <v>320914.28000000003</v>
      </c>
      <c r="G163" s="41"/>
      <c r="H163" s="42"/>
      <c r="I163" s="42"/>
      <c r="J163" s="42"/>
      <c r="K163" s="42"/>
      <c r="L163" s="42"/>
      <c r="M163" s="42"/>
      <c r="N163" s="42"/>
      <c r="O163" s="57"/>
      <c r="P163" s="41">
        <f>Q163+S163+T163</f>
        <v>320914.28000000003</v>
      </c>
      <c r="Q163" s="42">
        <f>R163</f>
        <v>320914.28000000003</v>
      </c>
      <c r="R163" s="42">
        <v>320914.28000000003</v>
      </c>
      <c r="S163" s="42"/>
      <c r="T163" s="42"/>
      <c r="V163"/>
      <c r="W163"/>
      <c r="X163"/>
      <c r="Y163"/>
      <c r="Z163"/>
      <c r="AA163"/>
      <c r="AB163"/>
      <c r="AC163"/>
      <c r="AD163"/>
      <c r="AE163"/>
      <c r="AF163"/>
      <c r="AG163"/>
      <c r="AH163"/>
      <c r="AI163"/>
      <c r="AJ163"/>
      <c r="AK163"/>
      <c r="AL163"/>
      <c r="AM163"/>
      <c r="AN163"/>
      <c r="AO163"/>
      <c r="AP163"/>
      <c r="AQ163"/>
      <c r="AR163"/>
      <c r="AS163"/>
      <c r="AT163"/>
      <c r="AU163"/>
      <c r="AV163"/>
      <c r="AW163"/>
      <c r="AX163"/>
      <c r="AY163"/>
      <c r="AZ163"/>
      <c r="BA163"/>
      <c r="BB163"/>
      <c r="BC163"/>
      <c r="BD163"/>
      <c r="BE163"/>
      <c r="BF163"/>
      <c r="BG163"/>
      <c r="BH163"/>
      <c r="BI163"/>
      <c r="BJ163"/>
      <c r="BK163"/>
      <c r="BL163"/>
      <c r="BM163"/>
      <c r="BN163"/>
      <c r="BO163"/>
      <c r="BP163"/>
      <c r="BQ163"/>
      <c r="BR163"/>
      <c r="BS163"/>
      <c r="BT163"/>
      <c r="BU163"/>
      <c r="BV163"/>
      <c r="BW163"/>
      <c r="BX163"/>
      <c r="BY163"/>
      <c r="BZ163"/>
      <c r="CA163"/>
      <c r="CB163"/>
      <c r="CC163"/>
      <c r="CD163"/>
      <c r="CE163"/>
      <c r="CF163"/>
    </row>
    <row r="164" spans="1:84" s="20" customFormat="1" ht="15.95" customHeight="1" x14ac:dyDescent="0.2">
      <c r="A164" s="67"/>
      <c r="B164" s="67"/>
      <c r="C164" s="43"/>
      <c r="D164" s="148"/>
      <c r="E164" s="72" t="s">
        <v>35</v>
      </c>
      <c r="F164" s="44">
        <f>F161-F162+F163</f>
        <v>1820914.28</v>
      </c>
      <c r="G164" s="45"/>
      <c r="H164" s="44"/>
      <c r="I164" s="44"/>
      <c r="J164" s="44"/>
      <c r="K164" s="44"/>
      <c r="L164" s="44"/>
      <c r="M164" s="44"/>
      <c r="N164" s="44"/>
      <c r="O164" s="46"/>
      <c r="P164" s="45">
        <f>P161-P162+P163</f>
        <v>1820914.28</v>
      </c>
      <c r="Q164" s="44">
        <f>Q161-Q162+Q163</f>
        <v>1820914.28</v>
      </c>
      <c r="R164" s="44">
        <f>R161-R162+R163</f>
        <v>1820914.28</v>
      </c>
      <c r="S164" s="60"/>
      <c r="T164" s="60"/>
      <c r="V164"/>
      <c r="W164"/>
      <c r="X164"/>
      <c r="Y164"/>
      <c r="Z164"/>
      <c r="AA164"/>
      <c r="AB164"/>
      <c r="AC164"/>
      <c r="AD164"/>
      <c r="AE164"/>
      <c r="AF164"/>
      <c r="AG164"/>
      <c r="AH164"/>
      <c r="AI164"/>
      <c r="AJ164"/>
      <c r="AK164"/>
      <c r="AL164"/>
      <c r="AM164"/>
      <c r="AN164"/>
      <c r="AO164"/>
      <c r="AP164"/>
      <c r="AQ164"/>
      <c r="AR164"/>
      <c r="AS164"/>
      <c r="AT164"/>
      <c r="AU164"/>
      <c r="AV164"/>
      <c r="AW164"/>
      <c r="AX164"/>
      <c r="AY164"/>
      <c r="AZ164"/>
      <c r="BA164"/>
      <c r="BB164"/>
      <c r="BC164"/>
      <c r="BD164"/>
      <c r="BE164"/>
      <c r="BF164"/>
      <c r="BG164"/>
      <c r="BH164"/>
      <c r="BI164"/>
      <c r="BJ164"/>
      <c r="BK164"/>
      <c r="BL164"/>
      <c r="BM164"/>
      <c r="BN164"/>
      <c r="BO164"/>
      <c r="BP164"/>
      <c r="BQ164"/>
      <c r="BR164"/>
      <c r="BS164"/>
      <c r="BT164"/>
      <c r="BU164"/>
      <c r="BV164"/>
      <c r="BW164"/>
      <c r="BX164"/>
      <c r="BY164"/>
      <c r="BZ164"/>
      <c r="CA164"/>
      <c r="CB164"/>
      <c r="CC164"/>
      <c r="CD164"/>
      <c r="CE164"/>
      <c r="CF164"/>
    </row>
    <row r="165" spans="1:84" s="10" customFormat="1" ht="15.95" customHeight="1" x14ac:dyDescent="0.2">
      <c r="A165" s="47"/>
      <c r="B165" s="47"/>
      <c r="C165" s="49">
        <v>6059</v>
      </c>
      <c r="D165" s="146" t="s">
        <v>29</v>
      </c>
      <c r="E165" s="71" t="s">
        <v>32</v>
      </c>
      <c r="F165" s="40">
        <f>G165+P165</f>
        <v>377377.19</v>
      </c>
      <c r="G165" s="41"/>
      <c r="H165" s="42"/>
      <c r="I165" s="42"/>
      <c r="J165" s="42"/>
      <c r="K165" s="42"/>
      <c r="L165" s="42"/>
      <c r="M165" s="42"/>
      <c r="N165" s="42"/>
      <c r="O165" s="57"/>
      <c r="P165" s="41">
        <f>Q165+S165+T165</f>
        <v>377377.19</v>
      </c>
      <c r="Q165" s="42">
        <f>R165</f>
        <v>377377.19</v>
      </c>
      <c r="R165" s="42">
        <v>377377.19</v>
      </c>
      <c r="S165" s="42"/>
      <c r="T165" s="42"/>
      <c r="U165" s="11"/>
      <c r="V165"/>
      <c r="W165"/>
      <c r="X165"/>
      <c r="Y165"/>
      <c r="Z165"/>
      <c r="AA165"/>
      <c r="AB165"/>
      <c r="AC165"/>
      <c r="AD165"/>
      <c r="AE165"/>
      <c r="AF165"/>
      <c r="AG165"/>
      <c r="AH165"/>
      <c r="AI165"/>
      <c r="AJ165"/>
      <c r="AK165"/>
      <c r="AL165"/>
      <c r="AM165"/>
      <c r="AN165"/>
      <c r="AO165"/>
      <c r="AP165"/>
      <c r="AQ165"/>
      <c r="AR165"/>
      <c r="AS165"/>
      <c r="AT165"/>
      <c r="AU165"/>
      <c r="AV165"/>
      <c r="AW165"/>
      <c r="AX165"/>
      <c r="AY165"/>
      <c r="AZ165"/>
      <c r="BA165"/>
      <c r="BB165"/>
      <c r="BC165"/>
      <c r="BD165"/>
      <c r="BE165"/>
      <c r="BF165"/>
      <c r="BG165"/>
      <c r="BH165"/>
      <c r="BI165"/>
      <c r="BJ165"/>
      <c r="BK165"/>
      <c r="BL165"/>
      <c r="BM165"/>
      <c r="BN165"/>
      <c r="BO165"/>
      <c r="BP165"/>
      <c r="BQ165"/>
      <c r="BR165"/>
      <c r="BS165"/>
      <c r="BT165"/>
      <c r="BU165"/>
      <c r="BV165"/>
      <c r="BW165"/>
      <c r="BX165"/>
      <c r="BY165"/>
      <c r="BZ165"/>
      <c r="CA165"/>
      <c r="CB165"/>
      <c r="CC165"/>
      <c r="CD165"/>
      <c r="CE165"/>
      <c r="CF165"/>
    </row>
    <row r="166" spans="1:84" s="16" customFormat="1" ht="15.95" customHeight="1" x14ac:dyDescent="0.2">
      <c r="A166" s="39"/>
      <c r="B166" s="39"/>
      <c r="C166" s="47"/>
      <c r="D166" s="147"/>
      <c r="E166" s="71" t="s">
        <v>33</v>
      </c>
      <c r="F166" s="40"/>
      <c r="G166" s="41"/>
      <c r="H166" s="42"/>
      <c r="I166" s="42"/>
      <c r="J166" s="42"/>
      <c r="K166" s="42"/>
      <c r="L166" s="42"/>
      <c r="M166" s="42"/>
      <c r="N166" s="42"/>
      <c r="O166" s="57"/>
      <c r="P166" s="42"/>
      <c r="Q166" s="42"/>
      <c r="R166" s="42"/>
      <c r="S166" s="42"/>
      <c r="T166" s="42"/>
      <c r="V166"/>
      <c r="W166"/>
      <c r="X166"/>
      <c r="Y166"/>
      <c r="Z166"/>
      <c r="AA166"/>
      <c r="AB166"/>
      <c r="AC166"/>
      <c r="AD166"/>
      <c r="AE166"/>
      <c r="AF166"/>
      <c r="AG166"/>
      <c r="AH166"/>
      <c r="AI166"/>
      <c r="AJ166"/>
      <c r="AK166"/>
      <c r="AL166"/>
      <c r="AM166"/>
      <c r="AN166"/>
      <c r="AO166"/>
      <c r="AP166"/>
      <c r="AQ166"/>
      <c r="AR166"/>
      <c r="AS166"/>
      <c r="AT166"/>
      <c r="AU166"/>
      <c r="AV166"/>
      <c r="AW166"/>
      <c r="AX166"/>
      <c r="AY166"/>
      <c r="AZ166"/>
      <c r="BA166"/>
      <c r="BB166"/>
      <c r="BC166"/>
      <c r="BD166"/>
      <c r="BE166"/>
      <c r="BF166"/>
      <c r="BG166"/>
      <c r="BH166"/>
      <c r="BI166"/>
      <c r="BJ166"/>
      <c r="BK166"/>
      <c r="BL166"/>
      <c r="BM166"/>
      <c r="BN166"/>
      <c r="BO166"/>
      <c r="BP166"/>
      <c r="BQ166"/>
      <c r="BR166"/>
      <c r="BS166"/>
      <c r="BT166"/>
      <c r="BU166"/>
      <c r="BV166"/>
      <c r="BW166"/>
      <c r="BX166"/>
      <c r="BY166"/>
      <c r="BZ166"/>
      <c r="CA166"/>
      <c r="CB166"/>
      <c r="CC166"/>
      <c r="CD166"/>
      <c r="CE166"/>
      <c r="CF166"/>
    </row>
    <row r="167" spans="1:84" s="16" customFormat="1" ht="15.95" customHeight="1" x14ac:dyDescent="0.2">
      <c r="A167" s="39"/>
      <c r="B167" s="39"/>
      <c r="C167" s="47"/>
      <c r="D167" s="147"/>
      <c r="E167" s="71" t="s">
        <v>34</v>
      </c>
      <c r="F167" s="40">
        <f>G167+P167</f>
        <v>80228.570000000007</v>
      </c>
      <c r="G167" s="41"/>
      <c r="H167" s="42"/>
      <c r="I167" s="42"/>
      <c r="J167" s="42"/>
      <c r="K167" s="42"/>
      <c r="L167" s="42"/>
      <c r="M167" s="42"/>
      <c r="N167" s="42"/>
      <c r="O167" s="57"/>
      <c r="P167" s="42">
        <f>Q167</f>
        <v>80228.570000000007</v>
      </c>
      <c r="Q167" s="42">
        <f>R167</f>
        <v>80228.570000000007</v>
      </c>
      <c r="R167" s="42">
        <v>80228.570000000007</v>
      </c>
      <c r="S167" s="42"/>
      <c r="T167" s="42"/>
      <c r="V167"/>
      <c r="W167"/>
      <c r="X167"/>
      <c r="Y167"/>
      <c r="Z167"/>
      <c r="AA167"/>
      <c r="AB167"/>
      <c r="AC167"/>
      <c r="AD167"/>
      <c r="AE167"/>
      <c r="AF167"/>
      <c r="AG167"/>
      <c r="AH167"/>
      <c r="AI167"/>
      <c r="AJ167"/>
      <c r="AK167"/>
      <c r="AL167"/>
      <c r="AM167"/>
      <c r="AN167"/>
      <c r="AO167"/>
      <c r="AP167"/>
      <c r="AQ167"/>
      <c r="AR167"/>
      <c r="AS167"/>
      <c r="AT167"/>
      <c r="AU167"/>
      <c r="AV167"/>
      <c r="AW167"/>
      <c r="AX167"/>
      <c r="AY167"/>
      <c r="AZ167"/>
      <c r="BA167"/>
      <c r="BB167"/>
      <c r="BC167"/>
      <c r="BD167"/>
      <c r="BE167"/>
      <c r="BF167"/>
      <c r="BG167"/>
      <c r="BH167"/>
      <c r="BI167"/>
      <c r="BJ167"/>
      <c r="BK167"/>
      <c r="BL167"/>
      <c r="BM167"/>
      <c r="BN167"/>
      <c r="BO167"/>
      <c r="BP167"/>
      <c r="BQ167"/>
      <c r="BR167"/>
      <c r="BS167"/>
      <c r="BT167"/>
      <c r="BU167"/>
      <c r="BV167"/>
      <c r="BW167"/>
      <c r="BX167"/>
      <c r="BY167"/>
      <c r="BZ167"/>
      <c r="CA167"/>
      <c r="CB167"/>
      <c r="CC167"/>
      <c r="CD167"/>
      <c r="CE167"/>
      <c r="CF167"/>
    </row>
    <row r="168" spans="1:84" s="20" customFormat="1" ht="15.95" customHeight="1" x14ac:dyDescent="0.2">
      <c r="A168" s="67"/>
      <c r="B168" s="67"/>
      <c r="C168" s="43"/>
      <c r="D168" s="148"/>
      <c r="E168" s="72" t="s">
        <v>35</v>
      </c>
      <c r="F168" s="44">
        <f>F165-F166+F167</f>
        <v>457605.76</v>
      </c>
      <c r="G168" s="45"/>
      <c r="H168" s="44"/>
      <c r="I168" s="44"/>
      <c r="J168" s="44"/>
      <c r="K168" s="44"/>
      <c r="L168" s="44"/>
      <c r="M168" s="44"/>
      <c r="N168" s="44"/>
      <c r="O168" s="46"/>
      <c r="P168" s="45">
        <f>P165-P166+P167</f>
        <v>457605.76</v>
      </c>
      <c r="Q168" s="44">
        <f>Q165-Q166+Q167</f>
        <v>457605.76</v>
      </c>
      <c r="R168" s="44">
        <f>R165-R166+R167</f>
        <v>457605.76</v>
      </c>
      <c r="S168" s="60"/>
      <c r="T168" s="60"/>
      <c r="V168"/>
      <c r="W168"/>
      <c r="X168"/>
      <c r="Y168"/>
      <c r="Z168"/>
      <c r="AA168"/>
      <c r="AB168"/>
      <c r="AC168"/>
      <c r="AD168"/>
      <c r="AE168"/>
      <c r="AF168"/>
      <c r="AG168"/>
      <c r="AH168"/>
      <c r="AI168"/>
      <c r="AJ168"/>
      <c r="AK168"/>
      <c r="AL168"/>
      <c r="AM168"/>
      <c r="AN168"/>
      <c r="AO168"/>
      <c r="AP168"/>
      <c r="AQ168"/>
      <c r="AR168"/>
      <c r="AS168"/>
      <c r="AT168"/>
      <c r="AU168"/>
      <c r="AV168"/>
      <c r="AW168"/>
      <c r="AX168"/>
      <c r="AY168"/>
      <c r="AZ168"/>
      <c r="BA168"/>
      <c r="BB168"/>
      <c r="BC168"/>
      <c r="BD168"/>
      <c r="BE168"/>
      <c r="BF168"/>
      <c r="BG168"/>
      <c r="BH168"/>
      <c r="BI168"/>
      <c r="BJ168"/>
      <c r="BK168"/>
      <c r="BL168"/>
      <c r="BM168"/>
      <c r="BN168"/>
      <c r="BO168"/>
      <c r="BP168"/>
      <c r="BQ168"/>
      <c r="BR168"/>
      <c r="BS168"/>
      <c r="BT168"/>
      <c r="BU168"/>
      <c r="BV168"/>
      <c r="BW168"/>
      <c r="BX168"/>
      <c r="BY168"/>
      <c r="BZ168"/>
      <c r="CA168"/>
      <c r="CB168"/>
      <c r="CC168"/>
      <c r="CD168"/>
      <c r="CE168"/>
      <c r="CF168"/>
    </row>
    <row r="169" spans="1:84" s="101" customFormat="1" ht="16.5" customHeight="1" x14ac:dyDescent="0.2">
      <c r="A169" s="83"/>
      <c r="B169" s="83"/>
      <c r="C169" s="149" t="s">
        <v>36</v>
      </c>
      <c r="D169" s="150"/>
      <c r="E169" s="150"/>
      <c r="F169" s="150"/>
      <c r="G169" s="150"/>
      <c r="H169" s="150"/>
      <c r="I169" s="150"/>
      <c r="J169" s="150"/>
      <c r="K169" s="150"/>
      <c r="L169" s="150"/>
      <c r="M169" s="150"/>
      <c r="N169" s="150"/>
      <c r="O169" s="150"/>
      <c r="P169" s="150"/>
      <c r="Q169" s="150"/>
      <c r="R169" s="150"/>
      <c r="S169" s="150"/>
      <c r="T169" s="151"/>
    </row>
    <row r="170" spans="1:84" s="101" customFormat="1" ht="24.75" customHeight="1" x14ac:dyDescent="0.2">
      <c r="A170" s="83"/>
      <c r="B170" s="39"/>
      <c r="C170" s="140" t="s">
        <v>66</v>
      </c>
      <c r="D170" s="141"/>
      <c r="E170" s="141"/>
      <c r="F170" s="141"/>
      <c r="G170" s="141"/>
      <c r="H170" s="141"/>
      <c r="I170" s="141"/>
      <c r="J170" s="141"/>
      <c r="K170" s="141"/>
      <c r="L170" s="141"/>
      <c r="M170" s="141"/>
      <c r="N170" s="141"/>
      <c r="O170" s="141"/>
      <c r="P170" s="141"/>
      <c r="Q170" s="141"/>
      <c r="R170" s="141"/>
      <c r="S170" s="141"/>
      <c r="T170" s="142"/>
    </row>
    <row r="171" spans="1:84" s="101" customFormat="1" ht="15.95" customHeight="1" x14ac:dyDescent="0.2">
      <c r="A171" s="83"/>
      <c r="B171" s="39"/>
      <c r="C171" s="140" t="s">
        <v>54</v>
      </c>
      <c r="D171" s="141"/>
      <c r="E171" s="141"/>
      <c r="F171" s="141"/>
      <c r="G171" s="141"/>
      <c r="H171" s="141"/>
      <c r="I171" s="141"/>
      <c r="J171" s="141"/>
      <c r="K171" s="141"/>
      <c r="L171" s="141"/>
      <c r="M171" s="141"/>
      <c r="N171" s="141"/>
      <c r="O171" s="141"/>
      <c r="P171" s="141"/>
      <c r="Q171" s="141"/>
      <c r="R171" s="141"/>
      <c r="S171" s="141"/>
      <c r="T171" s="142"/>
    </row>
    <row r="172" spans="1:84" s="101" customFormat="1" ht="15.95" customHeight="1" x14ac:dyDescent="0.2">
      <c r="A172" s="83"/>
      <c r="B172" s="39"/>
      <c r="C172" s="140" t="s">
        <v>56</v>
      </c>
      <c r="D172" s="141"/>
      <c r="E172" s="141"/>
      <c r="F172" s="141"/>
      <c r="G172" s="141"/>
      <c r="H172" s="141"/>
      <c r="I172" s="141"/>
      <c r="J172" s="141"/>
      <c r="K172" s="141"/>
      <c r="L172" s="141"/>
      <c r="M172" s="141"/>
      <c r="N172" s="141"/>
      <c r="O172" s="141"/>
      <c r="P172" s="141"/>
      <c r="Q172" s="141"/>
      <c r="R172" s="141"/>
      <c r="S172" s="141"/>
      <c r="T172" s="142"/>
    </row>
    <row r="173" spans="1:84" s="101" customFormat="1" ht="15.95" customHeight="1" x14ac:dyDescent="0.2">
      <c r="A173" s="83"/>
      <c r="B173" s="39"/>
      <c r="C173" s="140" t="s">
        <v>69</v>
      </c>
      <c r="D173" s="141"/>
      <c r="E173" s="141"/>
      <c r="F173" s="141"/>
      <c r="G173" s="141"/>
      <c r="H173" s="141"/>
      <c r="I173" s="141"/>
      <c r="J173" s="141"/>
      <c r="K173" s="141"/>
      <c r="L173" s="141"/>
      <c r="M173" s="141"/>
      <c r="N173" s="141"/>
      <c r="O173" s="141"/>
      <c r="P173" s="141"/>
      <c r="Q173" s="141"/>
      <c r="R173" s="141"/>
      <c r="S173" s="141"/>
      <c r="T173" s="142"/>
    </row>
    <row r="174" spans="1:84" s="101" customFormat="1" ht="15.95" customHeight="1" x14ac:dyDescent="0.2">
      <c r="A174" s="83"/>
      <c r="B174" s="39"/>
      <c r="C174" s="191" t="s">
        <v>55</v>
      </c>
      <c r="D174" s="192"/>
      <c r="E174" s="192"/>
      <c r="F174" s="192"/>
      <c r="G174" s="192"/>
      <c r="H174" s="192"/>
      <c r="I174" s="192"/>
      <c r="J174" s="192"/>
      <c r="K174" s="192"/>
      <c r="L174" s="192"/>
      <c r="M174" s="192"/>
      <c r="N174" s="192"/>
      <c r="O174" s="192"/>
      <c r="P174" s="192"/>
      <c r="Q174" s="192"/>
      <c r="R174" s="192"/>
      <c r="S174" s="192"/>
      <c r="T174" s="193"/>
    </row>
    <row r="175" spans="1:84" s="10" customFormat="1" ht="16.5" customHeight="1" x14ac:dyDescent="0.2">
      <c r="A175" s="39"/>
      <c r="B175" s="48">
        <v>90025</v>
      </c>
      <c r="C175" s="49"/>
      <c r="D175" s="143" t="s">
        <v>46</v>
      </c>
      <c r="E175" s="71" t="s">
        <v>32</v>
      </c>
      <c r="F175" s="36">
        <f>G175+P175</f>
        <v>165467</v>
      </c>
      <c r="G175" s="37"/>
      <c r="H175" s="55"/>
      <c r="I175" s="38"/>
      <c r="J175" s="38"/>
      <c r="K175" s="55"/>
      <c r="L175" s="55"/>
      <c r="M175" s="55"/>
      <c r="N175" s="55"/>
      <c r="O175" s="56"/>
      <c r="P175" s="37">
        <f>Q175+S175+T175</f>
        <v>165467</v>
      </c>
      <c r="Q175" s="38"/>
      <c r="R175" s="38"/>
      <c r="S175" s="55"/>
      <c r="T175" s="38">
        <f>T179</f>
        <v>165467</v>
      </c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/>
      <c r="AQ175"/>
      <c r="AR175"/>
      <c r="AS175"/>
      <c r="AT175"/>
      <c r="AU175"/>
      <c r="AV175"/>
      <c r="AW175"/>
      <c r="AX175"/>
      <c r="AY175"/>
      <c r="AZ175"/>
      <c r="BA175"/>
      <c r="BB175"/>
      <c r="BC175"/>
      <c r="BD175"/>
      <c r="BE175"/>
      <c r="BF175"/>
      <c r="BG175"/>
      <c r="BH175"/>
      <c r="BI175"/>
      <c r="BJ175"/>
      <c r="BK175"/>
      <c r="BL175"/>
      <c r="BM175"/>
      <c r="BN175"/>
      <c r="BO175"/>
      <c r="BP175"/>
      <c r="BQ175"/>
      <c r="BR175"/>
      <c r="BS175"/>
      <c r="BT175"/>
      <c r="BU175"/>
      <c r="BV175"/>
      <c r="BW175"/>
      <c r="BX175"/>
      <c r="BY175"/>
      <c r="BZ175"/>
      <c r="CA175"/>
      <c r="CB175"/>
      <c r="CC175"/>
      <c r="CD175"/>
      <c r="CE175"/>
      <c r="CF175"/>
    </row>
    <row r="176" spans="1:84" s="17" customFormat="1" ht="16.5" customHeight="1" x14ac:dyDescent="0.2">
      <c r="A176" s="39"/>
      <c r="B176" s="39"/>
      <c r="C176" s="47"/>
      <c r="D176" s="144"/>
      <c r="E176" s="71" t="s">
        <v>33</v>
      </c>
      <c r="F176" s="40"/>
      <c r="G176" s="41"/>
      <c r="H176" s="42"/>
      <c r="I176" s="42"/>
      <c r="J176" s="42"/>
      <c r="K176" s="42"/>
      <c r="L176" s="42"/>
      <c r="M176" s="42"/>
      <c r="N176" s="42"/>
      <c r="O176" s="57"/>
      <c r="P176" s="41"/>
      <c r="Q176" s="42"/>
      <c r="R176" s="42"/>
      <c r="S176" s="42"/>
      <c r="T176" s="42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/>
      <c r="AT176"/>
      <c r="AU176"/>
      <c r="AV176"/>
      <c r="AW176"/>
      <c r="AX176"/>
      <c r="AY176"/>
      <c r="AZ176"/>
      <c r="BA176"/>
      <c r="BB176"/>
      <c r="BC176"/>
      <c r="BD176"/>
      <c r="BE176"/>
      <c r="BF176"/>
      <c r="BG176"/>
      <c r="BH176"/>
      <c r="BI176"/>
      <c r="BJ176"/>
      <c r="BK176"/>
      <c r="BL176"/>
      <c r="BM176"/>
      <c r="BN176"/>
      <c r="BO176"/>
      <c r="BP176"/>
      <c r="BQ176"/>
      <c r="BR176"/>
      <c r="BS176"/>
      <c r="BT176"/>
      <c r="BU176"/>
      <c r="BV176"/>
      <c r="BW176"/>
      <c r="BX176"/>
      <c r="BY176"/>
      <c r="BZ176"/>
      <c r="CA176"/>
      <c r="CB176"/>
      <c r="CC176"/>
      <c r="CD176"/>
      <c r="CE176"/>
      <c r="CF176"/>
    </row>
    <row r="177" spans="1:84" s="17" customFormat="1" ht="16.5" customHeight="1" x14ac:dyDescent="0.2">
      <c r="A177" s="39"/>
      <c r="B177" s="39"/>
      <c r="C177" s="47"/>
      <c r="D177" s="144"/>
      <c r="E177" s="71" t="s">
        <v>34</v>
      </c>
      <c r="F177" s="40">
        <f>G177+P177</f>
        <v>27105.75</v>
      </c>
      <c r="G177" s="41"/>
      <c r="H177" s="42"/>
      <c r="I177" s="42"/>
      <c r="J177" s="42"/>
      <c r="K177" s="102"/>
      <c r="L177" s="102"/>
      <c r="M177" s="102"/>
      <c r="N177" s="102"/>
      <c r="O177" s="77"/>
      <c r="P177" s="41">
        <f>Q177+S177+T177</f>
        <v>27105.75</v>
      </c>
      <c r="Q177" s="42"/>
      <c r="R177" s="42"/>
      <c r="S177" s="102"/>
      <c r="T177" s="42">
        <f>T181</f>
        <v>27105.75</v>
      </c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/>
      <c r="AT177"/>
      <c r="AU177"/>
      <c r="AV177"/>
      <c r="AW177"/>
      <c r="AX177"/>
      <c r="AY177"/>
      <c r="AZ177"/>
      <c r="BA177"/>
      <c r="BB177"/>
      <c r="BC177"/>
      <c r="BD177"/>
      <c r="BE177"/>
      <c r="BF177"/>
      <c r="BG177"/>
      <c r="BH177"/>
      <c r="BI177"/>
      <c r="BJ177"/>
      <c r="BK177"/>
      <c r="BL177"/>
      <c r="BM177"/>
      <c r="BN177"/>
      <c r="BO177"/>
      <c r="BP177"/>
      <c r="BQ177"/>
      <c r="BR177"/>
      <c r="BS177"/>
      <c r="BT177"/>
      <c r="BU177"/>
      <c r="BV177"/>
      <c r="BW177"/>
      <c r="BX177"/>
      <c r="BY177"/>
      <c r="BZ177"/>
      <c r="CA177"/>
      <c r="CB177"/>
      <c r="CC177"/>
      <c r="CD177"/>
      <c r="CE177"/>
      <c r="CF177"/>
    </row>
    <row r="178" spans="1:84" s="20" customFormat="1" ht="16.5" customHeight="1" x14ac:dyDescent="0.2">
      <c r="A178" s="67"/>
      <c r="B178" s="67"/>
      <c r="C178" s="43"/>
      <c r="D178" s="145"/>
      <c r="E178" s="72" t="s">
        <v>35</v>
      </c>
      <c r="F178" s="44">
        <f>F175-F176+F177</f>
        <v>192572.75</v>
      </c>
      <c r="G178" s="45"/>
      <c r="H178" s="44"/>
      <c r="I178" s="44"/>
      <c r="J178" s="44"/>
      <c r="K178" s="44"/>
      <c r="L178" s="44"/>
      <c r="M178" s="44"/>
      <c r="N178" s="44"/>
      <c r="O178" s="46"/>
      <c r="P178" s="45">
        <f>P175-P176+P177</f>
        <v>192572.75</v>
      </c>
      <c r="Q178" s="44"/>
      <c r="R178" s="44"/>
      <c r="S178" s="60"/>
      <c r="T178" s="60">
        <f>T175-T176+T177</f>
        <v>192572.75</v>
      </c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/>
      <c r="AT178"/>
      <c r="AU178"/>
      <c r="AV178"/>
      <c r="AW178"/>
      <c r="AX178"/>
      <c r="AY178"/>
      <c r="AZ178"/>
      <c r="BA178"/>
      <c r="BB178"/>
      <c r="BC178"/>
      <c r="BD178"/>
      <c r="BE178"/>
      <c r="BF178"/>
      <c r="BG178"/>
      <c r="BH178"/>
      <c r="BI178"/>
      <c r="BJ178"/>
      <c r="BK178"/>
      <c r="BL178"/>
      <c r="BM178"/>
      <c r="BN178"/>
      <c r="BO178"/>
      <c r="BP178"/>
      <c r="BQ178"/>
      <c r="BR178"/>
      <c r="BS178"/>
      <c r="BT178"/>
      <c r="BU178"/>
      <c r="BV178"/>
      <c r="BW178"/>
      <c r="BX178"/>
      <c r="BY178"/>
      <c r="BZ178"/>
      <c r="CA178"/>
      <c r="CB178"/>
      <c r="CC178"/>
      <c r="CD178"/>
      <c r="CE178"/>
      <c r="CF178"/>
    </row>
    <row r="179" spans="1:84" s="20" customFormat="1" ht="30" customHeight="1" x14ac:dyDescent="0.2">
      <c r="A179" s="47"/>
      <c r="B179" s="39"/>
      <c r="C179" s="47">
        <v>6220</v>
      </c>
      <c r="D179" s="146" t="s">
        <v>37</v>
      </c>
      <c r="E179" s="71" t="s">
        <v>32</v>
      </c>
      <c r="F179" s="40">
        <f>G179+P179</f>
        <v>165467</v>
      </c>
      <c r="G179" s="41"/>
      <c r="H179" s="42"/>
      <c r="I179" s="42"/>
      <c r="J179" s="42"/>
      <c r="K179" s="42"/>
      <c r="L179" s="42"/>
      <c r="M179" s="42"/>
      <c r="N179" s="42"/>
      <c r="O179" s="57"/>
      <c r="P179" s="41">
        <f>Q179+S179+T179</f>
        <v>165467</v>
      </c>
      <c r="Q179" s="42"/>
      <c r="R179" s="42"/>
      <c r="S179" s="42"/>
      <c r="T179" s="42">
        <v>165467</v>
      </c>
      <c r="U179" s="15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/>
      <c r="AT179"/>
      <c r="AU179"/>
      <c r="AV179"/>
      <c r="AW179"/>
      <c r="AX179"/>
      <c r="AY179"/>
      <c r="AZ179"/>
      <c r="BA179"/>
      <c r="BB179"/>
      <c r="BC179"/>
      <c r="BD179"/>
      <c r="BE179"/>
      <c r="BF179"/>
      <c r="BG179"/>
      <c r="BH179"/>
      <c r="BI179"/>
      <c r="BJ179"/>
      <c r="BK179"/>
      <c r="BL179"/>
      <c r="BM179"/>
      <c r="BN179"/>
      <c r="BO179"/>
      <c r="BP179"/>
      <c r="BQ179"/>
      <c r="BR179"/>
      <c r="BS179"/>
      <c r="BT179"/>
      <c r="BU179"/>
      <c r="BV179"/>
      <c r="BW179"/>
      <c r="BX179"/>
      <c r="BY179"/>
      <c r="BZ179"/>
      <c r="CA179"/>
      <c r="CB179"/>
      <c r="CC179"/>
      <c r="CD179"/>
      <c r="CE179"/>
      <c r="CF179"/>
    </row>
    <row r="180" spans="1:84" s="20" customFormat="1" ht="30" customHeight="1" x14ac:dyDescent="0.2">
      <c r="A180" s="39"/>
      <c r="B180" s="39"/>
      <c r="C180" s="47"/>
      <c r="D180" s="147"/>
      <c r="E180" s="71" t="s">
        <v>33</v>
      </c>
      <c r="F180" s="40"/>
      <c r="G180" s="41"/>
      <c r="H180" s="42"/>
      <c r="I180" s="42"/>
      <c r="J180" s="42"/>
      <c r="K180" s="42"/>
      <c r="L180" s="42"/>
      <c r="M180" s="42"/>
      <c r="N180" s="42"/>
      <c r="O180" s="57"/>
      <c r="P180" s="41"/>
      <c r="Q180" s="42"/>
      <c r="R180" s="42"/>
      <c r="S180" s="42"/>
      <c r="T180" s="42"/>
      <c r="U180" s="16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/>
      <c r="AT180"/>
      <c r="AU180"/>
      <c r="AV180"/>
      <c r="AW180"/>
      <c r="AX180"/>
      <c r="AY180"/>
      <c r="AZ180"/>
      <c r="BA180"/>
      <c r="BB180"/>
      <c r="BC180"/>
      <c r="BD180"/>
      <c r="BE180"/>
      <c r="BF180"/>
      <c r="BG180"/>
      <c r="BH180"/>
      <c r="BI180"/>
      <c r="BJ180"/>
      <c r="BK180"/>
      <c r="BL180"/>
      <c r="BM180"/>
      <c r="BN180"/>
      <c r="BO180"/>
      <c r="BP180"/>
      <c r="BQ180"/>
      <c r="BR180"/>
      <c r="BS180"/>
      <c r="BT180"/>
      <c r="BU180"/>
      <c r="BV180"/>
      <c r="BW180"/>
      <c r="BX180"/>
      <c r="BY180"/>
      <c r="BZ180"/>
      <c r="CA180"/>
      <c r="CB180"/>
      <c r="CC180"/>
      <c r="CD180"/>
      <c r="CE180"/>
      <c r="CF180"/>
    </row>
    <row r="181" spans="1:84" s="20" customFormat="1" ht="30" customHeight="1" x14ac:dyDescent="0.2">
      <c r="A181" s="39"/>
      <c r="B181" s="39"/>
      <c r="C181" s="47"/>
      <c r="D181" s="147"/>
      <c r="E181" s="71" t="s">
        <v>34</v>
      </c>
      <c r="F181" s="40">
        <f>G181+P181</f>
        <v>27105.75</v>
      </c>
      <c r="G181" s="41"/>
      <c r="H181" s="42"/>
      <c r="I181" s="42"/>
      <c r="J181" s="42"/>
      <c r="K181" s="42"/>
      <c r="L181" s="42"/>
      <c r="M181" s="42"/>
      <c r="N181" s="42"/>
      <c r="O181" s="57"/>
      <c r="P181" s="41">
        <f>Q181+S181+T181</f>
        <v>27105.75</v>
      </c>
      <c r="Q181" s="42"/>
      <c r="R181" s="42"/>
      <c r="S181" s="42"/>
      <c r="T181" s="42">
        <v>27105.75</v>
      </c>
      <c r="U181" s="16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/>
      <c r="AT181"/>
      <c r="AU181"/>
      <c r="AV181"/>
      <c r="AW181"/>
      <c r="AX181"/>
      <c r="AY181"/>
      <c r="AZ181"/>
      <c r="BA181"/>
      <c r="BB181"/>
      <c r="BC181"/>
      <c r="BD181"/>
      <c r="BE181"/>
      <c r="BF181"/>
      <c r="BG181"/>
      <c r="BH181"/>
      <c r="BI181"/>
      <c r="BJ181"/>
      <c r="BK181"/>
      <c r="BL181"/>
      <c r="BM181"/>
      <c r="BN181"/>
      <c r="BO181"/>
      <c r="BP181"/>
      <c r="BQ181"/>
      <c r="BR181"/>
      <c r="BS181"/>
      <c r="BT181"/>
      <c r="BU181"/>
      <c r="BV181"/>
      <c r="BW181"/>
      <c r="BX181"/>
      <c r="BY181"/>
      <c r="BZ181"/>
      <c r="CA181"/>
      <c r="CB181"/>
      <c r="CC181"/>
      <c r="CD181"/>
      <c r="CE181"/>
      <c r="CF181"/>
    </row>
    <row r="182" spans="1:84" s="20" customFormat="1" ht="30" customHeight="1" x14ac:dyDescent="0.2">
      <c r="A182" s="67"/>
      <c r="B182" s="67"/>
      <c r="C182" s="43"/>
      <c r="D182" s="148"/>
      <c r="E182" s="72" t="s">
        <v>35</v>
      </c>
      <c r="F182" s="44">
        <f>F179-F180+F181</f>
        <v>192572.75</v>
      </c>
      <c r="G182" s="45"/>
      <c r="H182" s="44"/>
      <c r="I182" s="44"/>
      <c r="J182" s="44"/>
      <c r="K182" s="44"/>
      <c r="L182" s="44"/>
      <c r="M182" s="44"/>
      <c r="N182" s="44"/>
      <c r="O182" s="46"/>
      <c r="P182" s="45">
        <f>P179-P180+P181</f>
        <v>192572.75</v>
      </c>
      <c r="Q182" s="44"/>
      <c r="R182" s="44"/>
      <c r="S182" s="60"/>
      <c r="T182" s="60">
        <f>T179-T180+T181</f>
        <v>192572.75</v>
      </c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/>
      <c r="AT182"/>
      <c r="AU182"/>
      <c r="AV182"/>
      <c r="AW182"/>
      <c r="AX182"/>
      <c r="AY182"/>
      <c r="AZ182"/>
      <c r="BA182"/>
      <c r="BB182"/>
      <c r="BC182"/>
      <c r="BD182"/>
      <c r="BE182"/>
      <c r="BF182"/>
      <c r="BG182"/>
      <c r="BH182"/>
      <c r="BI182"/>
      <c r="BJ182"/>
      <c r="BK182"/>
      <c r="BL182"/>
      <c r="BM182"/>
      <c r="BN182"/>
      <c r="BO182"/>
      <c r="BP182"/>
      <c r="BQ182"/>
      <c r="BR182"/>
      <c r="BS182"/>
      <c r="BT182"/>
      <c r="BU182"/>
      <c r="BV182"/>
      <c r="BW182"/>
      <c r="BX182"/>
      <c r="BY182"/>
      <c r="BZ182"/>
      <c r="CA182"/>
      <c r="CB182"/>
      <c r="CC182"/>
      <c r="CD182"/>
      <c r="CE182"/>
      <c r="CF182"/>
    </row>
    <row r="183" spans="1:84" s="101" customFormat="1" ht="16.5" customHeight="1" x14ac:dyDescent="0.2">
      <c r="A183" s="83"/>
      <c r="B183" s="39"/>
      <c r="C183" s="149" t="s">
        <v>36</v>
      </c>
      <c r="D183" s="150"/>
      <c r="E183" s="150"/>
      <c r="F183" s="150"/>
      <c r="G183" s="150"/>
      <c r="H183" s="150"/>
      <c r="I183" s="150"/>
      <c r="J183" s="150"/>
      <c r="K183" s="150"/>
      <c r="L183" s="150"/>
      <c r="M183" s="150"/>
      <c r="N183" s="150"/>
      <c r="O183" s="150"/>
      <c r="P183" s="150"/>
      <c r="Q183" s="150"/>
      <c r="R183" s="150"/>
      <c r="S183" s="150"/>
      <c r="T183" s="151"/>
    </row>
    <row r="184" spans="1:84" s="101" customFormat="1" ht="16.5" customHeight="1" x14ac:dyDescent="0.2">
      <c r="A184" s="83"/>
      <c r="B184" s="39"/>
      <c r="C184" s="140" t="s">
        <v>47</v>
      </c>
      <c r="D184" s="141"/>
      <c r="E184" s="141"/>
      <c r="F184" s="141"/>
      <c r="G184" s="141"/>
      <c r="H184" s="141"/>
      <c r="I184" s="141"/>
      <c r="J184" s="141"/>
      <c r="K184" s="141"/>
      <c r="L184" s="141"/>
      <c r="M184" s="141"/>
      <c r="N184" s="141"/>
      <c r="O184" s="141"/>
      <c r="P184" s="141"/>
      <c r="Q184" s="141"/>
      <c r="R184" s="141"/>
      <c r="S184" s="141"/>
      <c r="T184" s="142"/>
    </row>
    <row r="185" spans="1:84" s="101" customFormat="1" ht="42.75" customHeight="1" x14ac:dyDescent="0.2">
      <c r="A185" s="83"/>
      <c r="B185" s="39"/>
      <c r="C185" s="191" t="s">
        <v>73</v>
      </c>
      <c r="D185" s="192"/>
      <c r="E185" s="192"/>
      <c r="F185" s="192"/>
      <c r="G185" s="192"/>
      <c r="H185" s="192"/>
      <c r="I185" s="192"/>
      <c r="J185" s="192"/>
      <c r="K185" s="192"/>
      <c r="L185" s="192"/>
      <c r="M185" s="192"/>
      <c r="N185" s="192"/>
      <c r="O185" s="192"/>
      <c r="P185" s="192"/>
      <c r="Q185" s="192"/>
      <c r="R185" s="192"/>
      <c r="S185" s="192"/>
      <c r="T185" s="193"/>
    </row>
    <row r="186" spans="1:84" s="20" customFormat="1" ht="16.5" customHeight="1" x14ac:dyDescent="0.2">
      <c r="A186" s="39"/>
      <c r="B186" s="48">
        <v>90095</v>
      </c>
      <c r="C186" s="49"/>
      <c r="D186" s="143" t="s">
        <v>1</v>
      </c>
      <c r="E186" s="71" t="s">
        <v>32</v>
      </c>
      <c r="F186" s="36">
        <f>G186+P186</f>
        <v>4522199.95</v>
      </c>
      <c r="G186" s="37">
        <f>H186+K186+L186+M186</f>
        <v>432000</v>
      </c>
      <c r="H186" s="38">
        <f>SUM(I186:J186)</f>
        <v>432000</v>
      </c>
      <c r="I186" s="38"/>
      <c r="J186" s="38">
        <v>432000</v>
      </c>
      <c r="K186" s="55"/>
      <c r="L186" s="55"/>
      <c r="M186" s="55"/>
      <c r="N186" s="55"/>
      <c r="O186" s="56"/>
      <c r="P186" s="37">
        <f>Q186+S186+T186</f>
        <v>4090199.95</v>
      </c>
      <c r="Q186" s="38">
        <v>4090199.95</v>
      </c>
      <c r="R186" s="38"/>
      <c r="S186" s="38"/>
      <c r="T186" s="38"/>
      <c r="U186"/>
      <c r="V186"/>
      <c r="W186"/>
      <c r="X186"/>
      <c r="Y186"/>
      <c r="Z186"/>
      <c r="AA186"/>
      <c r="AB186"/>
      <c r="AC186"/>
      <c r="AD186"/>
      <c r="AE186"/>
      <c r="AF186"/>
      <c r="AG186"/>
      <c r="AH186"/>
      <c r="AI186"/>
      <c r="AJ186"/>
      <c r="AK186"/>
      <c r="AL186"/>
      <c r="AM186"/>
      <c r="AN186"/>
      <c r="AO186"/>
      <c r="AP186"/>
      <c r="AQ186"/>
      <c r="AR186"/>
      <c r="AS186"/>
      <c r="AT186"/>
      <c r="AU186"/>
      <c r="AV186"/>
      <c r="AW186"/>
      <c r="AX186"/>
      <c r="AY186"/>
      <c r="AZ186"/>
      <c r="BA186"/>
      <c r="BB186"/>
      <c r="BC186"/>
      <c r="BD186"/>
      <c r="BE186"/>
      <c r="BF186"/>
      <c r="BG186"/>
      <c r="BH186"/>
      <c r="BI186"/>
      <c r="BJ186"/>
      <c r="BK186"/>
      <c r="BL186"/>
      <c r="BM186"/>
      <c r="BN186"/>
      <c r="BO186"/>
      <c r="BP186"/>
      <c r="BQ186"/>
      <c r="BR186"/>
      <c r="BS186"/>
      <c r="BT186"/>
      <c r="BU186"/>
      <c r="BV186"/>
      <c r="BW186"/>
      <c r="BX186"/>
      <c r="BY186"/>
      <c r="BZ186"/>
      <c r="CA186"/>
      <c r="CB186"/>
      <c r="CC186"/>
      <c r="CD186"/>
      <c r="CE186"/>
      <c r="CF186"/>
    </row>
    <row r="187" spans="1:84" s="20" customFormat="1" ht="16.5" customHeight="1" x14ac:dyDescent="0.2">
      <c r="A187" s="39"/>
      <c r="B187" s="39"/>
      <c r="C187" s="47"/>
      <c r="D187" s="144"/>
      <c r="E187" s="71" t="s">
        <v>33</v>
      </c>
      <c r="F187" s="40"/>
      <c r="G187" s="41"/>
      <c r="H187" s="42"/>
      <c r="I187" s="42"/>
      <c r="J187" s="42"/>
      <c r="K187" s="102"/>
      <c r="L187" s="102"/>
      <c r="M187" s="102"/>
      <c r="N187" s="102"/>
      <c r="O187" s="77"/>
      <c r="P187" s="41"/>
      <c r="Q187" s="42"/>
      <c r="R187" s="42"/>
      <c r="S187" s="42"/>
      <c r="T187" s="42"/>
      <c r="U187" s="17"/>
      <c r="V187"/>
      <c r="W187"/>
      <c r="X187"/>
      <c r="Y187"/>
      <c r="Z187"/>
      <c r="AA187"/>
      <c r="AB187"/>
      <c r="AC187"/>
      <c r="AD187"/>
      <c r="AE187"/>
      <c r="AF187"/>
      <c r="AG187"/>
      <c r="AH187"/>
      <c r="AI187"/>
      <c r="AJ187"/>
      <c r="AK187"/>
      <c r="AL187"/>
      <c r="AM187"/>
      <c r="AN187"/>
      <c r="AO187"/>
      <c r="AP187"/>
      <c r="AQ187"/>
      <c r="AR187"/>
      <c r="AS187"/>
      <c r="AT187"/>
      <c r="AU187"/>
      <c r="AV187"/>
      <c r="AW187"/>
      <c r="AX187"/>
      <c r="AY187"/>
      <c r="AZ187"/>
      <c r="BA187"/>
      <c r="BB187"/>
      <c r="BC187"/>
      <c r="BD187"/>
      <c r="BE187"/>
      <c r="BF187"/>
      <c r="BG187"/>
      <c r="BH187"/>
      <c r="BI187"/>
      <c r="BJ187"/>
      <c r="BK187"/>
      <c r="BL187"/>
      <c r="BM187"/>
      <c r="BN187"/>
      <c r="BO187"/>
      <c r="BP187"/>
      <c r="BQ187"/>
      <c r="BR187"/>
      <c r="BS187"/>
      <c r="BT187"/>
      <c r="BU187"/>
      <c r="BV187"/>
      <c r="BW187"/>
      <c r="BX187"/>
      <c r="BY187"/>
      <c r="BZ187"/>
      <c r="CA187"/>
      <c r="CB187"/>
      <c r="CC187"/>
      <c r="CD187"/>
      <c r="CE187"/>
      <c r="CF187"/>
    </row>
    <row r="188" spans="1:84" s="20" customFormat="1" ht="16.5" customHeight="1" x14ac:dyDescent="0.2">
      <c r="A188" s="39"/>
      <c r="B188" s="39"/>
      <c r="C188" s="47"/>
      <c r="D188" s="144"/>
      <c r="E188" s="71" t="s">
        <v>34</v>
      </c>
      <c r="F188" s="40">
        <f>G188+P188</f>
        <v>89052.52</v>
      </c>
      <c r="G188" s="41">
        <f>H188+K188+L188+M188</f>
        <v>89052.52</v>
      </c>
      <c r="H188" s="42">
        <f>SUM(I188:J188)</f>
        <v>89052.52</v>
      </c>
      <c r="I188" s="42"/>
      <c r="J188" s="42">
        <f>J192</f>
        <v>89052.52</v>
      </c>
      <c r="K188" s="102"/>
      <c r="L188" s="102"/>
      <c r="M188" s="102"/>
      <c r="N188" s="102"/>
      <c r="O188" s="77"/>
      <c r="P188" s="41"/>
      <c r="Q188" s="42"/>
      <c r="R188" s="42"/>
      <c r="S188" s="42"/>
      <c r="T188" s="42"/>
      <c r="U188" s="17"/>
      <c r="V188"/>
      <c r="W188"/>
      <c r="X188"/>
      <c r="Y188"/>
      <c r="Z188"/>
      <c r="AA188"/>
      <c r="AB188"/>
      <c r="AC188"/>
      <c r="AD188"/>
      <c r="AE188"/>
      <c r="AF188"/>
      <c r="AG188"/>
      <c r="AH188"/>
      <c r="AI188"/>
      <c r="AJ188"/>
      <c r="AK188"/>
      <c r="AL188"/>
      <c r="AM188"/>
      <c r="AN188"/>
      <c r="AO188"/>
      <c r="AP188"/>
      <c r="AQ188"/>
      <c r="AR188"/>
      <c r="AS188"/>
      <c r="AT188"/>
      <c r="AU188"/>
      <c r="AV188"/>
      <c r="AW188"/>
      <c r="AX188"/>
      <c r="AY188"/>
      <c r="AZ188"/>
      <c r="BA188"/>
      <c r="BB188"/>
      <c r="BC188"/>
      <c r="BD188"/>
      <c r="BE188"/>
      <c r="BF188"/>
      <c r="BG188"/>
      <c r="BH188"/>
      <c r="BI188"/>
      <c r="BJ188"/>
      <c r="BK188"/>
      <c r="BL188"/>
      <c r="BM188"/>
      <c r="BN188"/>
      <c r="BO188"/>
      <c r="BP188"/>
      <c r="BQ188"/>
      <c r="BR188"/>
      <c r="BS188"/>
      <c r="BT188"/>
      <c r="BU188"/>
      <c r="BV188"/>
      <c r="BW188"/>
      <c r="BX188"/>
      <c r="BY188"/>
      <c r="BZ188"/>
      <c r="CA188"/>
      <c r="CB188"/>
      <c r="CC188"/>
      <c r="CD188"/>
      <c r="CE188"/>
      <c r="CF188"/>
    </row>
    <row r="189" spans="1:84" s="20" customFormat="1" ht="16.5" customHeight="1" x14ac:dyDescent="0.2">
      <c r="A189" s="67"/>
      <c r="B189" s="67"/>
      <c r="C189" s="43"/>
      <c r="D189" s="145"/>
      <c r="E189" s="72" t="s">
        <v>35</v>
      </c>
      <c r="F189" s="44">
        <f>F186-F187+F188</f>
        <v>4611252.47</v>
      </c>
      <c r="G189" s="45">
        <f>G186-G187+G188</f>
        <v>521052.52</v>
      </c>
      <c r="H189" s="44">
        <f>H186-H187+H188</f>
        <v>521052.52</v>
      </c>
      <c r="I189" s="60"/>
      <c r="J189" s="60">
        <f>J186-J187+J188</f>
        <v>521052.52</v>
      </c>
      <c r="K189" s="44"/>
      <c r="L189" s="44"/>
      <c r="M189" s="44"/>
      <c r="N189" s="44"/>
      <c r="O189" s="46"/>
      <c r="P189" s="45">
        <f>P186-P187+P188</f>
        <v>4090199.95</v>
      </c>
      <c r="Q189" s="60">
        <f>Q186-Q187+Q188</f>
        <v>4090199.95</v>
      </c>
      <c r="R189" s="60"/>
      <c r="S189" s="60"/>
      <c r="T189" s="60"/>
      <c r="V189"/>
      <c r="W189"/>
      <c r="X189"/>
      <c r="Y189"/>
      <c r="Z189"/>
      <c r="AA189"/>
      <c r="AB189"/>
      <c r="AC189"/>
      <c r="AD189"/>
      <c r="AE189"/>
      <c r="AF189"/>
      <c r="AG189"/>
      <c r="AH189"/>
      <c r="AI189"/>
      <c r="AJ189"/>
      <c r="AK189"/>
      <c r="AL189"/>
      <c r="AM189"/>
      <c r="AN189"/>
      <c r="AO189"/>
      <c r="AP189"/>
      <c r="AQ189"/>
      <c r="AR189"/>
      <c r="AS189"/>
      <c r="AT189"/>
      <c r="AU189"/>
      <c r="AV189"/>
      <c r="AW189"/>
      <c r="AX189"/>
      <c r="AY189"/>
      <c r="AZ189"/>
      <c r="BA189"/>
      <c r="BB189"/>
      <c r="BC189"/>
      <c r="BD189"/>
      <c r="BE189"/>
      <c r="BF189"/>
      <c r="BG189"/>
      <c r="BH189"/>
      <c r="BI189"/>
      <c r="BJ189"/>
      <c r="BK189"/>
      <c r="BL189"/>
      <c r="BM189"/>
      <c r="BN189"/>
      <c r="BO189"/>
      <c r="BP189"/>
      <c r="BQ189"/>
      <c r="BR189"/>
      <c r="BS189"/>
      <c r="BT189"/>
      <c r="BU189"/>
      <c r="BV189"/>
      <c r="BW189"/>
      <c r="BX189"/>
      <c r="BY189"/>
      <c r="BZ189"/>
      <c r="CA189"/>
      <c r="CB189"/>
      <c r="CC189"/>
      <c r="CD189"/>
      <c r="CE189"/>
      <c r="CF189"/>
    </row>
    <row r="190" spans="1:84" s="1" customFormat="1" ht="16.5" customHeight="1" x14ac:dyDescent="0.2">
      <c r="A190" s="47"/>
      <c r="B190" s="47"/>
      <c r="C190" s="47">
        <v>4300</v>
      </c>
      <c r="D190" s="146" t="s">
        <v>14</v>
      </c>
      <c r="E190" s="71" t="s">
        <v>32</v>
      </c>
      <c r="F190" s="40">
        <f>G190+P190</f>
        <v>310000</v>
      </c>
      <c r="G190" s="41">
        <f>H190+K190+L190+M190</f>
        <v>310000</v>
      </c>
      <c r="H190" s="42">
        <f>SUM(I190:J190)</f>
        <v>310000</v>
      </c>
      <c r="I190" s="42"/>
      <c r="J190" s="42">
        <v>310000</v>
      </c>
      <c r="K190" s="42"/>
      <c r="L190" s="42"/>
      <c r="M190" s="42"/>
      <c r="N190" s="42"/>
      <c r="O190" s="57"/>
      <c r="P190" s="58"/>
      <c r="Q190" s="42"/>
      <c r="R190" s="42"/>
      <c r="S190" s="42"/>
      <c r="T190" s="42"/>
      <c r="V190"/>
      <c r="W190"/>
      <c r="X190"/>
      <c r="Y190"/>
      <c r="Z190"/>
      <c r="AA190"/>
      <c r="AB190"/>
      <c r="AC190"/>
      <c r="AD190"/>
      <c r="AE190"/>
      <c r="AF190"/>
      <c r="AG190"/>
      <c r="AH190"/>
      <c r="AI190"/>
      <c r="AJ190"/>
      <c r="AK190"/>
      <c r="AL190"/>
      <c r="AM190"/>
      <c r="AN190"/>
      <c r="AO190"/>
      <c r="AP190"/>
      <c r="AQ190"/>
      <c r="AR190"/>
      <c r="AS190"/>
      <c r="AT190"/>
      <c r="AU190"/>
      <c r="AV190"/>
      <c r="AW190"/>
      <c r="AX190"/>
      <c r="AY190"/>
      <c r="AZ190"/>
      <c r="BA190"/>
      <c r="BB190"/>
      <c r="BC190"/>
      <c r="BD190"/>
      <c r="BE190"/>
      <c r="BF190"/>
      <c r="BG190"/>
      <c r="BH190"/>
      <c r="BI190"/>
      <c r="BJ190"/>
      <c r="BK190"/>
      <c r="BL190"/>
      <c r="BM190"/>
      <c r="BN190"/>
      <c r="BO190"/>
      <c r="BP190"/>
      <c r="BQ190"/>
      <c r="BR190"/>
      <c r="BS190"/>
      <c r="BT190"/>
      <c r="BU190"/>
      <c r="BV190"/>
      <c r="BW190"/>
      <c r="BX190"/>
      <c r="BY190"/>
      <c r="BZ190"/>
      <c r="CA190"/>
      <c r="CB190"/>
      <c r="CC190"/>
      <c r="CD190"/>
      <c r="CE190"/>
      <c r="CF190"/>
    </row>
    <row r="191" spans="1:84" s="16" customFormat="1" ht="16.5" customHeight="1" x14ac:dyDescent="0.2">
      <c r="A191" s="39"/>
      <c r="B191" s="39"/>
      <c r="C191" s="47"/>
      <c r="D191" s="147"/>
      <c r="E191" s="71" t="s">
        <v>33</v>
      </c>
      <c r="F191" s="40"/>
      <c r="G191" s="41"/>
      <c r="H191" s="42"/>
      <c r="I191" s="42"/>
      <c r="J191" s="42"/>
      <c r="K191" s="42"/>
      <c r="L191" s="42"/>
      <c r="M191" s="42"/>
      <c r="N191" s="42"/>
      <c r="O191" s="57"/>
      <c r="P191" s="41"/>
      <c r="Q191" s="42"/>
      <c r="R191" s="42"/>
      <c r="S191" s="42"/>
      <c r="T191" s="42"/>
      <c r="V191"/>
      <c r="W191"/>
      <c r="X191"/>
      <c r="Y191"/>
      <c r="Z191"/>
      <c r="AA191"/>
      <c r="AB191"/>
      <c r="AC191"/>
      <c r="AD191"/>
      <c r="AE191"/>
      <c r="AF191"/>
      <c r="AG191"/>
      <c r="AH191"/>
      <c r="AI191"/>
      <c r="AJ191"/>
      <c r="AK191"/>
      <c r="AL191"/>
      <c r="AM191"/>
      <c r="AN191"/>
      <c r="AO191"/>
      <c r="AP191"/>
      <c r="AQ191"/>
      <c r="AR191"/>
      <c r="AS191"/>
      <c r="AT191"/>
      <c r="AU191"/>
      <c r="AV191"/>
      <c r="AW191"/>
      <c r="AX191"/>
      <c r="AY191"/>
      <c r="AZ191"/>
      <c r="BA191"/>
      <c r="BB191"/>
      <c r="BC191"/>
      <c r="BD191"/>
      <c r="BE191"/>
      <c r="BF191"/>
      <c r="BG191"/>
      <c r="BH191"/>
      <c r="BI191"/>
      <c r="BJ191"/>
      <c r="BK191"/>
      <c r="BL191"/>
      <c r="BM191"/>
      <c r="BN191"/>
      <c r="BO191"/>
      <c r="BP191"/>
      <c r="BQ191"/>
      <c r="BR191"/>
      <c r="BS191"/>
      <c r="BT191"/>
      <c r="BU191"/>
      <c r="BV191"/>
      <c r="BW191"/>
      <c r="BX191"/>
      <c r="BY191"/>
      <c r="BZ191"/>
      <c r="CA191"/>
      <c r="CB191"/>
      <c r="CC191"/>
      <c r="CD191"/>
      <c r="CE191"/>
      <c r="CF191"/>
    </row>
    <row r="192" spans="1:84" s="16" customFormat="1" ht="16.5" customHeight="1" x14ac:dyDescent="0.2">
      <c r="A192" s="39"/>
      <c r="B192" s="39"/>
      <c r="C192" s="47"/>
      <c r="D192" s="147"/>
      <c r="E192" s="71" t="s">
        <v>34</v>
      </c>
      <c r="F192" s="40">
        <f>G192+P192</f>
        <v>89052.52</v>
      </c>
      <c r="G192" s="41">
        <f>H192+K192+L192+M192</f>
        <v>89052.52</v>
      </c>
      <c r="H192" s="42">
        <f>SUM(I192:J192)</f>
        <v>89052.52</v>
      </c>
      <c r="I192" s="42"/>
      <c r="J192" s="42">
        <v>89052.52</v>
      </c>
      <c r="K192" s="42"/>
      <c r="L192" s="42"/>
      <c r="M192" s="42"/>
      <c r="N192" s="42"/>
      <c r="O192" s="57"/>
      <c r="P192" s="41"/>
      <c r="Q192" s="42"/>
      <c r="R192" s="42"/>
      <c r="S192" s="42"/>
      <c r="T192" s="42"/>
      <c r="V192"/>
      <c r="W192"/>
      <c r="X192"/>
      <c r="Y192"/>
      <c r="Z192"/>
      <c r="AA192"/>
      <c r="AB192"/>
      <c r="AC192"/>
      <c r="AD192"/>
      <c r="AE192"/>
      <c r="AF192"/>
      <c r="AG192"/>
      <c r="AH192"/>
      <c r="AI192"/>
      <c r="AJ192"/>
      <c r="AK192"/>
      <c r="AL192"/>
      <c r="AM192"/>
      <c r="AN192"/>
      <c r="AO192"/>
      <c r="AP192"/>
      <c r="AQ192"/>
      <c r="AR192"/>
      <c r="AS192"/>
      <c r="AT192"/>
      <c r="AU192"/>
      <c r="AV192"/>
      <c r="AW192"/>
      <c r="AX192"/>
      <c r="AY192"/>
      <c r="AZ192"/>
      <c r="BA192"/>
      <c r="BB192"/>
      <c r="BC192"/>
      <c r="BD192"/>
      <c r="BE192"/>
      <c r="BF192"/>
      <c r="BG192"/>
      <c r="BH192"/>
      <c r="BI192"/>
      <c r="BJ192"/>
      <c r="BK192"/>
      <c r="BL192"/>
      <c r="BM192"/>
      <c r="BN192"/>
      <c r="BO192"/>
      <c r="BP192"/>
      <c r="BQ192"/>
      <c r="BR192"/>
      <c r="BS192"/>
      <c r="BT192"/>
      <c r="BU192"/>
      <c r="BV192"/>
      <c r="BW192"/>
      <c r="BX192"/>
      <c r="BY192"/>
      <c r="BZ192"/>
      <c r="CA192"/>
      <c r="CB192"/>
      <c r="CC192"/>
      <c r="CD192"/>
      <c r="CE192"/>
      <c r="CF192"/>
    </row>
    <row r="193" spans="1:84" s="20" customFormat="1" ht="16.5" customHeight="1" x14ac:dyDescent="0.2">
      <c r="A193" s="67"/>
      <c r="B193" s="67"/>
      <c r="C193" s="43"/>
      <c r="D193" s="148"/>
      <c r="E193" s="72" t="s">
        <v>35</v>
      </c>
      <c r="F193" s="44">
        <f>F190-F191+F192</f>
        <v>399052.52</v>
      </c>
      <c r="G193" s="45">
        <f>G190-G191+G192</f>
        <v>399052.52</v>
      </c>
      <c r="H193" s="44">
        <f>H190-H191+H192</f>
        <v>399052.52</v>
      </c>
      <c r="I193" s="44"/>
      <c r="J193" s="44">
        <f>J190-J191+J192</f>
        <v>399052.52</v>
      </c>
      <c r="K193" s="44"/>
      <c r="L193" s="44"/>
      <c r="M193" s="44"/>
      <c r="N193" s="44"/>
      <c r="O193" s="46"/>
      <c r="P193" s="45"/>
      <c r="Q193" s="44"/>
      <c r="R193" s="44"/>
      <c r="S193" s="60"/>
      <c r="T193" s="60"/>
      <c r="V193"/>
      <c r="W193"/>
      <c r="X193"/>
      <c r="Y193"/>
      <c r="Z193"/>
      <c r="AA193"/>
      <c r="AB193"/>
      <c r="AC193"/>
      <c r="AD193"/>
      <c r="AE193"/>
      <c r="AF193"/>
      <c r="AG193"/>
      <c r="AH193"/>
      <c r="AI193"/>
      <c r="AJ193"/>
      <c r="AK193"/>
      <c r="AL193"/>
      <c r="AM193"/>
      <c r="AN193"/>
      <c r="AO193"/>
      <c r="AP193"/>
      <c r="AQ193"/>
      <c r="AR193"/>
      <c r="AS193"/>
      <c r="AT193"/>
      <c r="AU193"/>
      <c r="AV193"/>
      <c r="AW193"/>
      <c r="AX193"/>
      <c r="AY193"/>
      <c r="AZ193"/>
      <c r="BA193"/>
      <c r="BB193"/>
      <c r="BC193"/>
      <c r="BD193"/>
      <c r="BE193"/>
      <c r="BF193"/>
      <c r="BG193"/>
      <c r="BH193"/>
      <c r="BI193"/>
      <c r="BJ193"/>
      <c r="BK193"/>
      <c r="BL193"/>
      <c r="BM193"/>
      <c r="BN193"/>
      <c r="BO193"/>
      <c r="BP193"/>
      <c r="BQ193"/>
      <c r="BR193"/>
      <c r="BS193"/>
      <c r="BT193"/>
      <c r="BU193"/>
      <c r="BV193"/>
      <c r="BW193"/>
      <c r="BX193"/>
      <c r="BY193"/>
      <c r="BZ193"/>
      <c r="CA193"/>
      <c r="CB193"/>
      <c r="CC193"/>
      <c r="CD193"/>
      <c r="CE193"/>
      <c r="CF193"/>
    </row>
    <row r="194" spans="1:84" s="101" customFormat="1" ht="16.5" customHeight="1" x14ac:dyDescent="0.2">
      <c r="A194" s="83"/>
      <c r="B194" s="83"/>
      <c r="C194" s="149" t="s">
        <v>36</v>
      </c>
      <c r="D194" s="150"/>
      <c r="E194" s="150"/>
      <c r="F194" s="150"/>
      <c r="G194" s="150"/>
      <c r="H194" s="150"/>
      <c r="I194" s="150"/>
      <c r="J194" s="150"/>
      <c r="K194" s="150"/>
      <c r="L194" s="150"/>
      <c r="M194" s="150"/>
      <c r="N194" s="150"/>
      <c r="O194" s="150"/>
      <c r="P194" s="150"/>
      <c r="Q194" s="150"/>
      <c r="R194" s="150"/>
      <c r="S194" s="150"/>
      <c r="T194" s="151"/>
    </row>
    <row r="195" spans="1:84" s="101" customFormat="1" ht="16.5" customHeight="1" x14ac:dyDescent="0.2">
      <c r="A195" s="83"/>
      <c r="B195" s="39"/>
      <c r="C195" s="140" t="s">
        <v>62</v>
      </c>
      <c r="D195" s="141"/>
      <c r="E195" s="141"/>
      <c r="F195" s="141"/>
      <c r="G195" s="141"/>
      <c r="H195" s="141"/>
      <c r="I195" s="141"/>
      <c r="J195" s="141"/>
      <c r="K195" s="141"/>
      <c r="L195" s="141"/>
      <c r="M195" s="141"/>
      <c r="N195" s="141"/>
      <c r="O195" s="141"/>
      <c r="P195" s="141"/>
      <c r="Q195" s="141"/>
      <c r="R195" s="141"/>
      <c r="S195" s="141"/>
      <c r="T195" s="142"/>
    </row>
    <row r="196" spans="1:84" s="101" customFormat="1" ht="44.25" customHeight="1" x14ac:dyDescent="0.2">
      <c r="A196" s="83"/>
      <c r="B196" s="39"/>
      <c r="C196" s="191" t="s">
        <v>63</v>
      </c>
      <c r="D196" s="192"/>
      <c r="E196" s="192"/>
      <c r="F196" s="192"/>
      <c r="G196" s="192"/>
      <c r="H196" s="192"/>
      <c r="I196" s="192"/>
      <c r="J196" s="192"/>
      <c r="K196" s="192"/>
      <c r="L196" s="192"/>
      <c r="M196" s="192"/>
      <c r="N196" s="192"/>
      <c r="O196" s="192"/>
      <c r="P196" s="192"/>
      <c r="Q196" s="192"/>
      <c r="R196" s="192"/>
      <c r="S196" s="192"/>
      <c r="T196" s="193"/>
    </row>
    <row r="197" spans="1:84" ht="18" customHeight="1" x14ac:dyDescent="0.2">
      <c r="A197" s="50"/>
      <c r="B197" s="50"/>
      <c r="C197" s="93"/>
      <c r="D197" s="185" t="s">
        <v>31</v>
      </c>
      <c r="E197" s="73" t="s">
        <v>32</v>
      </c>
      <c r="F197" s="107">
        <f>G197+P197</f>
        <v>204834502.03999999</v>
      </c>
      <c r="G197" s="59">
        <f>H197+K197+L197+M197+N197+O197</f>
        <v>171397207.41999999</v>
      </c>
      <c r="H197" s="51">
        <f>SUM(I197:J197)</f>
        <v>111642844.94</v>
      </c>
      <c r="I197" s="105">
        <v>68813300</v>
      </c>
      <c r="J197" s="105">
        <v>42829544.939999998</v>
      </c>
      <c r="K197" s="105">
        <v>10246183</v>
      </c>
      <c r="L197" s="105">
        <v>45716881</v>
      </c>
      <c r="M197" s="105">
        <v>1826902.48</v>
      </c>
      <c r="N197" s="105">
        <v>646904</v>
      </c>
      <c r="O197" s="105">
        <v>1317492</v>
      </c>
      <c r="P197" s="108">
        <f>Q197+S197+T197</f>
        <v>33437294.620000001</v>
      </c>
      <c r="Q197" s="105">
        <v>32971827.620000001</v>
      </c>
      <c r="R197" s="105">
        <v>21494896.68</v>
      </c>
      <c r="S197" s="123">
        <v>0</v>
      </c>
      <c r="T197" s="105">
        <v>465467</v>
      </c>
    </row>
    <row r="198" spans="1:84" ht="18" customHeight="1" x14ac:dyDescent="0.2">
      <c r="A198" s="26"/>
      <c r="B198" s="26"/>
      <c r="C198" s="66"/>
      <c r="D198" s="186"/>
      <c r="E198" s="69" t="s">
        <v>33</v>
      </c>
      <c r="F198" s="27">
        <f>G198+P198</f>
        <v>1339323.1100000001</v>
      </c>
      <c r="G198" s="30">
        <f>H198+K198+L198+M198+N198+O198</f>
        <v>1307624.33</v>
      </c>
      <c r="H198" s="31">
        <f>SUM(I198:J198)</f>
        <v>83293.540000000008</v>
      </c>
      <c r="I198" s="106">
        <f>I11+I45+I67+I154</f>
        <v>46093.54</v>
      </c>
      <c r="J198" s="106">
        <f>J11+J45+J67+J134+J154</f>
        <v>37200</v>
      </c>
      <c r="K198" s="106">
        <f>K11+K45+K67+K134+K154</f>
        <v>30000</v>
      </c>
      <c r="L198" s="106"/>
      <c r="M198" s="106">
        <f>M11+M45+M67+M154</f>
        <v>1194330.79</v>
      </c>
      <c r="N198" s="106"/>
      <c r="O198" s="106"/>
      <c r="P198" s="62">
        <f>Q198+S198+T198</f>
        <v>31698.78</v>
      </c>
      <c r="Q198" s="106">
        <f>Q11+Q45+Q67+Q154</f>
        <v>31698.78</v>
      </c>
      <c r="R198" s="106"/>
      <c r="S198" s="106"/>
      <c r="T198" s="106"/>
      <c r="U198" s="4"/>
    </row>
    <row r="199" spans="1:84" ht="18" customHeight="1" x14ac:dyDescent="0.2">
      <c r="A199" s="26"/>
      <c r="B199" s="26"/>
      <c r="C199" s="66"/>
      <c r="D199" s="186"/>
      <c r="E199" s="69" t="s">
        <v>34</v>
      </c>
      <c r="F199" s="27">
        <f>G199+P199</f>
        <v>1440416.02</v>
      </c>
      <c r="G199" s="30">
        <f>H199+K199+L199+M199+N199+O199</f>
        <v>175984.52000000002</v>
      </c>
      <c r="H199" s="31">
        <f>SUM(I199:J199)</f>
        <v>175984.52000000002</v>
      </c>
      <c r="I199" s="106">
        <f>I12+I46+I68+I155</f>
        <v>14232</v>
      </c>
      <c r="J199" s="106">
        <f>J12+J46+J68+J135+J155</f>
        <v>161752.52000000002</v>
      </c>
      <c r="K199" s="106"/>
      <c r="L199" s="106"/>
      <c r="M199" s="106"/>
      <c r="N199" s="106"/>
      <c r="O199" s="106"/>
      <c r="P199" s="62">
        <f>Q199+S199+T199</f>
        <v>1264431.5</v>
      </c>
      <c r="Q199" s="106">
        <f>Q12+Q46+Q68+Q155</f>
        <v>1237325.75</v>
      </c>
      <c r="R199" s="106">
        <f>R12+R46+R68+R155</f>
        <v>1207438.51</v>
      </c>
      <c r="S199" s="106"/>
      <c r="T199" s="106">
        <f>T12+T46+T68+T155</f>
        <v>27105.75</v>
      </c>
      <c r="U199" s="4"/>
    </row>
    <row r="200" spans="1:84" ht="18" customHeight="1" x14ac:dyDescent="0.2">
      <c r="A200" s="32"/>
      <c r="B200" s="32"/>
      <c r="C200" s="32"/>
      <c r="D200" s="187"/>
      <c r="E200" s="70" t="s">
        <v>35</v>
      </c>
      <c r="F200" s="33">
        <f t="shared" ref="F200:T200" si="15">F197-F198+F199</f>
        <v>204935594.94999999</v>
      </c>
      <c r="G200" s="34">
        <f t="shared" si="15"/>
        <v>170265567.60999998</v>
      </c>
      <c r="H200" s="33">
        <f t="shared" si="15"/>
        <v>111735535.91999999</v>
      </c>
      <c r="I200" s="33">
        <f t="shared" si="15"/>
        <v>68781438.459999993</v>
      </c>
      <c r="J200" s="33">
        <f t="shared" ref="J200:O200" si="16">J197-J198+J199</f>
        <v>42954097.460000001</v>
      </c>
      <c r="K200" s="33">
        <f t="shared" si="16"/>
        <v>10216183</v>
      </c>
      <c r="L200" s="33">
        <f t="shared" si="16"/>
        <v>45716881</v>
      </c>
      <c r="M200" s="33">
        <f t="shared" si="16"/>
        <v>632571.68999999994</v>
      </c>
      <c r="N200" s="33">
        <f t="shared" si="16"/>
        <v>646904</v>
      </c>
      <c r="O200" s="33">
        <f t="shared" si="16"/>
        <v>1317492</v>
      </c>
      <c r="P200" s="34">
        <f t="shared" si="15"/>
        <v>34670027.340000004</v>
      </c>
      <c r="Q200" s="33">
        <f t="shared" si="15"/>
        <v>34177454.590000004</v>
      </c>
      <c r="R200" s="33">
        <f t="shared" si="15"/>
        <v>22702335.190000001</v>
      </c>
      <c r="S200" s="76">
        <f t="shared" si="15"/>
        <v>0</v>
      </c>
      <c r="T200" s="76">
        <f t="shared" si="15"/>
        <v>492572.75</v>
      </c>
      <c r="U200" s="1"/>
    </row>
    <row r="201" spans="1:84" s="100" customFormat="1" ht="15.75" customHeight="1" x14ac:dyDescent="0.2">
      <c r="A201" s="94"/>
      <c r="B201" s="94"/>
      <c r="C201" s="94"/>
      <c r="D201" s="97"/>
      <c r="E201" s="95"/>
      <c r="F201" s="124"/>
      <c r="G201" s="98"/>
      <c r="H201" s="99"/>
      <c r="I201" s="99"/>
      <c r="J201" s="99"/>
      <c r="K201" s="125"/>
      <c r="L201" s="125"/>
      <c r="M201" s="99"/>
      <c r="N201" s="99"/>
      <c r="O201" s="99"/>
      <c r="P201" s="96"/>
      <c r="Q201" s="126"/>
      <c r="R201" s="99"/>
      <c r="S201" s="99"/>
      <c r="T201" s="99"/>
    </row>
    <row r="202" spans="1:84" s="100" customFormat="1" ht="15.75" customHeight="1" x14ac:dyDescent="0.2">
      <c r="A202" s="94"/>
      <c r="B202" s="94"/>
      <c r="C202" s="94"/>
      <c r="D202" s="97"/>
      <c r="E202" s="95"/>
      <c r="F202" s="124"/>
      <c r="G202" s="98"/>
      <c r="H202" s="99"/>
      <c r="I202" s="99"/>
      <c r="J202" s="99"/>
      <c r="K202" s="125"/>
      <c r="L202" s="125"/>
      <c r="M202" s="99"/>
      <c r="N202" s="99"/>
      <c r="O202" s="99"/>
      <c r="P202" s="96"/>
      <c r="Q202" s="126"/>
      <c r="R202" s="99"/>
      <c r="S202" s="99"/>
      <c r="T202" s="99"/>
    </row>
    <row r="203" spans="1:84" s="100" customFormat="1" ht="15.75" customHeight="1" x14ac:dyDescent="0.2">
      <c r="A203" s="94"/>
      <c r="B203" s="94"/>
      <c r="C203" s="94"/>
      <c r="D203" s="97"/>
      <c r="E203" s="95"/>
      <c r="F203" s="124"/>
      <c r="G203" s="98"/>
      <c r="H203" s="99"/>
      <c r="I203" s="99"/>
      <c r="J203" s="99"/>
      <c r="K203" s="125"/>
      <c r="L203" s="125"/>
      <c r="M203" s="99"/>
      <c r="N203" s="99"/>
      <c r="O203" s="99"/>
      <c r="P203" s="96"/>
      <c r="Q203" s="126"/>
      <c r="R203" s="99"/>
      <c r="S203" s="99"/>
      <c r="T203" s="99"/>
    </row>
    <row r="204" spans="1:84" s="100" customFormat="1" ht="15.75" customHeight="1" x14ac:dyDescent="0.2">
      <c r="A204" s="94"/>
      <c r="B204" s="94"/>
      <c r="C204" s="94"/>
      <c r="D204" s="97"/>
      <c r="E204" s="95"/>
      <c r="F204" s="124"/>
      <c r="G204" s="98"/>
      <c r="H204" s="99"/>
      <c r="I204" s="99"/>
      <c r="J204" s="99"/>
      <c r="K204" s="125"/>
      <c r="L204" s="125"/>
      <c r="M204" s="99"/>
      <c r="N204" s="99"/>
      <c r="O204" s="99"/>
      <c r="P204" s="96"/>
      <c r="Q204" s="126"/>
      <c r="R204" s="99"/>
      <c r="S204" s="99"/>
      <c r="T204" s="99"/>
    </row>
    <row r="205" spans="1:84" ht="15.75" customHeight="1" x14ac:dyDescent="0.2">
      <c r="H205" s="109"/>
    </row>
  </sheetData>
  <mergeCells count="108">
    <mergeCell ref="C196:T196"/>
    <mergeCell ref="C195:T195"/>
    <mergeCell ref="C91:T91"/>
    <mergeCell ref="C92:T92"/>
    <mergeCell ref="C93:T93"/>
    <mergeCell ref="C94:T94"/>
    <mergeCell ref="C97:T97"/>
    <mergeCell ref="C122:T122"/>
    <mergeCell ref="C127:T127"/>
    <mergeCell ref="C131:T131"/>
    <mergeCell ref="D114:D117"/>
    <mergeCell ref="D153:D156"/>
    <mergeCell ref="D190:D193"/>
    <mergeCell ref="C173:T173"/>
    <mergeCell ref="C174:T174"/>
    <mergeCell ref="D133:D136"/>
    <mergeCell ref="C129:T129"/>
    <mergeCell ref="C130:T130"/>
    <mergeCell ref="C132:T132"/>
    <mergeCell ref="C169:T169"/>
    <mergeCell ref="C194:T194"/>
    <mergeCell ref="D137:D140"/>
    <mergeCell ref="D141:D144"/>
    <mergeCell ref="D145:D148"/>
    <mergeCell ref="C185:T185"/>
    <mergeCell ref="C172:T172"/>
    <mergeCell ref="C183:T183"/>
    <mergeCell ref="C184:T184"/>
    <mergeCell ref="C170:T170"/>
    <mergeCell ref="D165:D168"/>
    <mergeCell ref="C171:T171"/>
    <mergeCell ref="C123:T123"/>
    <mergeCell ref="C124:T124"/>
    <mergeCell ref="C125:T125"/>
    <mergeCell ref="C126:T126"/>
    <mergeCell ref="C128:T128"/>
    <mergeCell ref="C149:T149"/>
    <mergeCell ref="C150:T150"/>
    <mergeCell ref="C151:T151"/>
    <mergeCell ref="C152:T152"/>
    <mergeCell ref="D197:D200"/>
    <mergeCell ref="D66:D69"/>
    <mergeCell ref="D98:D101"/>
    <mergeCell ref="D25:D28"/>
    <mergeCell ref="D10:D13"/>
    <mergeCell ref="D33:D36"/>
    <mergeCell ref="D48:D51"/>
    <mergeCell ref="D161:D164"/>
    <mergeCell ref="D186:D189"/>
    <mergeCell ref="D157:D160"/>
    <mergeCell ref="D118:D121"/>
    <mergeCell ref="D82:D85"/>
    <mergeCell ref="D175:D178"/>
    <mergeCell ref="D179:D182"/>
    <mergeCell ref="D29:D32"/>
    <mergeCell ref="C42:T42"/>
    <mergeCell ref="C37:T37"/>
    <mergeCell ref="C41:T41"/>
    <mergeCell ref="C43:T43"/>
    <mergeCell ref="C38:T38"/>
    <mergeCell ref="C39:T39"/>
    <mergeCell ref="C40:T40"/>
    <mergeCell ref="C64:T64"/>
    <mergeCell ref="C65:T65"/>
    <mergeCell ref="K7:K8"/>
    <mergeCell ref="D110:D113"/>
    <mergeCell ref="N7:N8"/>
    <mergeCell ref="D56:D59"/>
    <mergeCell ref="E5:E8"/>
    <mergeCell ref="P6:P8"/>
    <mergeCell ref="D52:D55"/>
    <mergeCell ref="D74:D77"/>
    <mergeCell ref="D102:D105"/>
    <mergeCell ref="D70:D73"/>
    <mergeCell ref="D78:D81"/>
    <mergeCell ref="D86:D89"/>
    <mergeCell ref="D106:D109"/>
    <mergeCell ref="C90:T90"/>
    <mergeCell ref="C95:T95"/>
    <mergeCell ref="C96:T96"/>
    <mergeCell ref="C60:T60"/>
    <mergeCell ref="C61:T61"/>
    <mergeCell ref="C62:T62"/>
    <mergeCell ref="C63:T63"/>
    <mergeCell ref="C24:T24"/>
    <mergeCell ref="D14:D17"/>
    <mergeCell ref="D18:D21"/>
    <mergeCell ref="C22:T22"/>
    <mergeCell ref="C23:T23"/>
    <mergeCell ref="A1:G1"/>
    <mergeCell ref="G6:G8"/>
    <mergeCell ref="B5:B8"/>
    <mergeCell ref="A4:O4"/>
    <mergeCell ref="A5:A8"/>
    <mergeCell ref="C5:C8"/>
    <mergeCell ref="G5:T5"/>
    <mergeCell ref="Q6:T6"/>
    <mergeCell ref="Q7:Q8"/>
    <mergeCell ref="L7:L8"/>
    <mergeCell ref="D5:D8"/>
    <mergeCell ref="M7:M8"/>
    <mergeCell ref="H6:O6"/>
    <mergeCell ref="O7:O8"/>
    <mergeCell ref="I7:J7"/>
    <mergeCell ref="H7:H8"/>
    <mergeCell ref="T7:T8"/>
    <mergeCell ref="F5:F8"/>
    <mergeCell ref="S7:S8"/>
  </mergeCells>
  <phoneticPr fontId="1" type="noConversion"/>
  <printOptions horizontalCentered="1" gridLines="1"/>
  <pageMargins left="0.17" right="0.17" top="0.79" bottom="0.79" header="0.5" footer="0.5"/>
  <pageSetup paperSize="9" scale="70" orientation="landscape" horizontalDpi="300" verticalDpi="300" r:id="rId1"/>
  <headerFooter alignWithMargins="0">
    <oddHeader xml:space="preserve">&amp;C&amp;11
&amp;R
</oddHeader>
    <oddFooter>&amp;R&amp;P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WYDATKI</vt:lpstr>
      <vt:lpstr>WYDATKI!Obszar_wydruku</vt:lpstr>
      <vt:lpstr>WYDATKI!Tytuły_wydruku</vt:lpstr>
    </vt:vector>
  </TitlesOfParts>
  <Company>Urząd Miejski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budzet</dc:creator>
  <cp:lastModifiedBy>Sebastian Bańbura</cp:lastModifiedBy>
  <cp:lastPrinted>2021-01-26T07:44:21Z</cp:lastPrinted>
  <dcterms:created xsi:type="dcterms:W3CDTF">2000-01-03T19:49:14Z</dcterms:created>
  <dcterms:modified xsi:type="dcterms:W3CDTF">2021-01-26T12:20:45Z</dcterms:modified>
</cp:coreProperties>
</file>