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ichalo\Desktop\materiały na sesję nadzwyczajną\"/>
    </mc:Choice>
  </mc:AlternateContent>
  <bookViews>
    <workbookView xWindow="0" yWindow="0" windowWidth="17280" windowHeight="8472"/>
  </bookViews>
  <sheets>
    <sheet name="DOCH" sheetId="1" r:id="rId1"/>
  </sheets>
  <definedNames>
    <definedName name="Drukowany">DOCH!A1:XEY1</definedName>
    <definedName name="_xlnm.Print_Area" localSheetId="0">DOCH!$A$1:$L$118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H106" i="1" l="1"/>
  <c r="G106" i="1" s="1"/>
  <c r="L94" i="1"/>
  <c r="L90" i="1" s="1"/>
  <c r="J98" i="1"/>
  <c r="J94" i="1" s="1"/>
  <c r="J88" i="1"/>
  <c r="J92" i="1"/>
  <c r="G68" i="1"/>
  <c r="I46" i="1"/>
  <c r="I42" i="1" s="1"/>
  <c r="I116" i="1" s="1"/>
  <c r="L47" i="1"/>
  <c r="L43" i="1" s="1"/>
  <c r="J45" i="1"/>
  <c r="J41" i="1"/>
  <c r="J35" i="1"/>
  <c r="L31" i="1"/>
  <c r="J31" i="1" s="1"/>
  <c r="G16" i="1"/>
  <c r="J14" i="1"/>
  <c r="J10" i="1"/>
  <c r="J55" i="1" l="1"/>
  <c r="J47" i="1" s="1"/>
  <c r="J43" i="1" s="1"/>
  <c r="J53" i="1"/>
  <c r="J56" i="1" l="1"/>
  <c r="K95" i="1" l="1"/>
  <c r="H90" i="1" l="1"/>
  <c r="H91" i="1" l="1"/>
  <c r="H117" i="1"/>
  <c r="L44" i="1"/>
  <c r="K107" i="1"/>
  <c r="J90" i="1"/>
  <c r="J107" i="1" l="1"/>
  <c r="J32" i="1" l="1"/>
  <c r="L32" i="1"/>
  <c r="H111" i="1" l="1"/>
  <c r="G110" i="1"/>
  <c r="F110" i="1" s="1"/>
  <c r="G108" i="1"/>
  <c r="F108" i="1" s="1"/>
  <c r="F111" i="1" l="1"/>
  <c r="G111" i="1"/>
  <c r="L56" i="1" l="1"/>
  <c r="F55" i="1"/>
  <c r="F66" i="1"/>
  <c r="G21" i="1"/>
  <c r="F20" i="1"/>
  <c r="F18" i="1"/>
  <c r="K17" i="1"/>
  <c r="I52" i="1"/>
  <c r="G50" i="1"/>
  <c r="G49" i="1"/>
  <c r="G84" i="1"/>
  <c r="F83" i="1"/>
  <c r="F81" i="1"/>
  <c r="G79" i="1"/>
  <c r="G77" i="1"/>
  <c r="F77" i="1" s="1"/>
  <c r="G73" i="1"/>
  <c r="F72" i="1"/>
  <c r="F70" i="1"/>
  <c r="J33" i="1"/>
  <c r="F33" i="1" s="1"/>
  <c r="J96" i="1"/>
  <c r="G90" i="1"/>
  <c r="J27" i="1"/>
  <c r="J117" i="1" s="1"/>
  <c r="L27" i="1"/>
  <c r="L117" i="1" s="1"/>
  <c r="L36" i="1"/>
  <c r="F35" i="1"/>
  <c r="G12" i="1"/>
  <c r="L99" i="1"/>
  <c r="F98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F53" i="1"/>
  <c r="F79" i="1" l="1"/>
  <c r="F80" i="1" s="1"/>
  <c r="G64" i="1"/>
  <c r="G117" i="1" s="1"/>
  <c r="F50" i="1"/>
  <c r="G46" i="1"/>
  <c r="G42" i="1" s="1"/>
  <c r="G116" i="1" s="1"/>
  <c r="I44" i="1"/>
  <c r="J99" i="1"/>
  <c r="F27" i="1"/>
  <c r="J36" i="1"/>
  <c r="F84" i="1"/>
  <c r="F106" i="1"/>
  <c r="F36" i="1"/>
  <c r="F96" i="1"/>
  <c r="F99" i="1" s="1"/>
  <c r="L95" i="1"/>
  <c r="H107" i="1"/>
  <c r="G80" i="1"/>
  <c r="F21" i="1"/>
  <c r="F56" i="1"/>
  <c r="F68" i="1"/>
  <c r="K91" i="1"/>
  <c r="F16" i="1"/>
  <c r="F73" i="1"/>
  <c r="L28" i="1"/>
  <c r="L48" i="1"/>
  <c r="I48" i="1"/>
  <c r="F49" i="1"/>
  <c r="G52" i="1"/>
  <c r="F94" i="1"/>
  <c r="L17" i="1"/>
  <c r="F52" i="1" l="1"/>
  <c r="H44" i="1"/>
  <c r="F43" i="1"/>
  <c r="J44" i="1"/>
  <c r="F25" i="1"/>
  <c r="J17" i="1"/>
  <c r="J13" i="1"/>
  <c r="J95" i="1"/>
  <c r="F29" i="1"/>
  <c r="F14" i="1"/>
  <c r="I91" i="1"/>
  <c r="J48" i="1"/>
  <c r="F31" i="1"/>
  <c r="L91" i="1"/>
  <c r="G17" i="1"/>
  <c r="F47" i="1"/>
  <c r="L13" i="1"/>
  <c r="H13" i="1"/>
  <c r="H65" i="1"/>
  <c r="J28" i="1"/>
  <c r="F12" i="1"/>
  <c r="F69" i="1"/>
  <c r="G69" i="1"/>
  <c r="F92" i="1"/>
  <c r="F95" i="1" s="1"/>
  <c r="J91" i="1"/>
  <c r="F104" i="1"/>
  <c r="F107" i="1" s="1"/>
  <c r="G107" i="1"/>
  <c r="G48" i="1"/>
  <c r="F45" i="1"/>
  <c r="F90" i="1"/>
  <c r="F46" i="1"/>
  <c r="G13" i="1"/>
  <c r="F28" i="1" l="1"/>
  <c r="F17" i="1"/>
  <c r="F32" i="1"/>
  <c r="F10" i="1"/>
  <c r="F13" i="1" s="1"/>
  <c r="F64" i="1"/>
  <c r="K118" i="1"/>
  <c r="I118" i="1"/>
  <c r="H118" i="1"/>
  <c r="L118" i="1"/>
  <c r="G65" i="1"/>
  <c r="F62" i="1"/>
  <c r="G44" i="1"/>
  <c r="F41" i="1"/>
  <c r="G91" i="1"/>
  <c r="F88" i="1"/>
  <c r="F42" i="1"/>
  <c r="F48" i="1"/>
  <c r="F65" i="1" l="1"/>
  <c r="F91" i="1"/>
  <c r="F116" i="1"/>
  <c r="J118" i="1"/>
  <c r="F117" i="1"/>
  <c r="F44" i="1"/>
  <c r="G118" i="1"/>
  <c r="F115" i="1"/>
  <c r="F118" i="1" l="1"/>
</calcChain>
</file>

<file path=xl/sharedStrings.xml><?xml version="1.0" encoding="utf-8"?>
<sst xmlns="http://schemas.openxmlformats.org/spreadsheetml/2006/main" count="151" uniqueCount="52">
  <si>
    <t>§</t>
  </si>
  <si>
    <t>Drogi publiczne gminne</t>
  </si>
  <si>
    <t>Pozostała działalność</t>
  </si>
  <si>
    <t>OGÓŁEM  DOCHODY</t>
  </si>
  <si>
    <t>OŚWIATA I WYCHOWANIE</t>
  </si>
  <si>
    <t>TRANSPORT I ŁĄCZNOŚĆ</t>
  </si>
  <si>
    <t>ADMINISTRACJA PUBLICZNA</t>
  </si>
  <si>
    <t>GOSPODARKA  KOMUNALNA I OCHRONA ŚRODOWISKA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</si>
  <si>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</si>
  <si>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</si>
  <si>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</si>
  <si>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</si>
  <si>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</si>
  <si>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</si>
  <si>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</si>
  <si>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</si>
  <si>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</si>
  <si>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</si>
  <si>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</si>
  <si>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</si>
  <si>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</si>
  <si>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</si>
  <si>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</si>
  <si>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</si>
  <si>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.0960</t>
  </si>
  <si>
    <t xml:space="preserve">Uzasadnienie zmian: </t>
  </si>
  <si>
    <t>Ochrona powietrza atmosferycznego i klimatu</t>
  </si>
  <si>
    <t>Stołówki szkolne i przedszkolne</t>
  </si>
  <si>
    <t>środki europejskie i inne środki pochodzące ze źródeł zagranicznych, niepodlegające zwrotowi</t>
  </si>
  <si>
    <t>TURYSTYKA</t>
  </si>
  <si>
    <t xml:space="preserve">Wpływy do budżetu pozostałości środków finansowych gromadzonych na wydzielonym rachunku jednostki budżetowej </t>
  </si>
  <si>
    <t>Wpływy z otrzymanych spadków, zapisów i darowizn w postaci pieniężnej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</si>
  <si>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</si>
  <si>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Technika</t>
  </si>
  <si>
    <t>Dotacja celowa otrzymana z tytułu pomocy finansowej udzielanej między jednostkami samorządu terytorialnego na dofinansowanie własnych zadań bieżących</t>
  </si>
  <si>
    <t>zwiększenie planu dochodów nadzorowanych przez Urząd Miejski - Wydział Gospodarki Komunalnej;</t>
  </si>
  <si>
    <t>zmiana planu dochodów nadzorowanych przez Urząd Miejski - Wydział Projektów Infrastrukturalnych;</t>
  </si>
  <si>
    <t>zmiana klasyfikacji budżetowej oraz wysokości środków finansowych na realizację Projektu pn. "Wirtualny Warszawski Obszar Funkcjonalny (Virtual WOF)" w ramach Regionalnego Programu Operacyjnego Województwa Mazowieckiego 2014-2020 finansowanego z Europejskiego Funduszu Rozwoju Regionalnego</t>
  </si>
  <si>
    <t>w § 6257 zwiększenie o kwotę 101.138,21 zł (płatność ze środków zagranicznych UE) w wyniku: 1/ zwiększenia o kwotę 10.486,18 zł (dotacja na realizację zadania),  2/zwiększenia o kwotę 90.652,03 zł -środki z przeniesienia z dz. 750 rozdz. 75095 § 2057</t>
  </si>
  <si>
    <t>wpływ do budżetu pozostałości środków finansowych z roku 2020 gromadzonych na wydzielonym rachunku jednostek budżetowych prowadzących działalność na podstawie ustawy z dnia 14 grudnia 2016 r. - Prawo oświatowe;</t>
  </si>
  <si>
    <t xml:space="preserve">w § 2400 wprowadzenie dochodów w kwocie 10,12 zł z tytułu wpłaty pozostałości środków finansowych z roku 2020 (ZS-2) </t>
  </si>
  <si>
    <t>w § 2400 wprowadzenie dochodów w kwocie 734,09 zł z tytułu wpłat przez placówki oświatowe pozostałości środków finansowych z roku 2020 - stołówki szkolne i przedszkolne (z tego: ZSP-1 -152,48 zł,  PP-1 -82,64 zł, PP-3 -498,97 zł)</t>
  </si>
  <si>
    <t>zwiększenie dochodów nadzorowanych przez Urząd Miejski -Straż Miejska, związanych z realizacją zadań na podstawie umów między jednostkami samorządu terytorialnego;</t>
  </si>
  <si>
    <t>w § 2710 zwiększenie o kwotę 89.052,52 zł - pomoc finansowa w formie dotacji celowej ze środków Samorządu Województwa Mazowieckiego w Warszawie z przeznaczeniem na dofinansowanie w ramach programu pn. Mazowiecki Instrument Wsparcia Ochrony Powietrza MAZOWSZE 2020  zadania pn. Inwentaryzacja indywidualnych źródeł ciepła na terenie miasta Nowy Dwór Mazowiecki (zgodnie z uchwałami Sejmiku Województwa Mazowieckiego: Nr 100/20 z dnia 07.07.2020   oraz  Nr 172/20  i Nr 175/20 z dnia 15.XII.2020 )</t>
  </si>
  <si>
    <t>Planowane dochody na 2021 r.</t>
  </si>
  <si>
    <t>w § 0960 zwiększenie o kwotę 810,00 zł - wpływ darowizny na rzecz Miasta z przeznaczeniem na zadania własne miasta (wykonanie dokumentacji progów zwalniających na ul. Bema i ul. Malewicza w Nowym Dworze Mazowieckim)</t>
  </si>
  <si>
    <t>wprowadzenie środków finansowych na realizację Projektu pn. "Wirtualny Warszawski Obszar Funkcjonalny (Virtual WOF)" w ramach Regionalnego Programu Operacyjnego Województwa Mazowieckiego 2014-2020 finansowanego z Europejskiego Funduszu Rozwoju Regionalnego</t>
  </si>
  <si>
    <t>w § 6257 zwiększenie o kwotę 543.898,32 zł (płatność ze środków zagranicznych UE); środki z przeniesienia z dz. 750 rozdz. 75095 § 2057;</t>
  </si>
  <si>
    <t>w § 6257 zwiększenie o kwotę 320.914,28 zł (płatność ze środków zagranicznych UE); środki z przeniesienia z dz. 750 rozdz. 75095 § 2057;</t>
  </si>
  <si>
    <t>w § 2057 zmniejszenie o kwotę 955.464,63 zł (płatność ze środków zagranicznych UE); przeniesienie środków: 1/ w ramach rozdz. 75095 do § 6257 - 90.652,03 zł, 2/ do dz. 630 rozdz. 63095 § 6257 - 543.898,32 zł, 3/ do dz. 900 rozdz. 90005 § 6257 - 320.914,28 zł</t>
  </si>
  <si>
    <t>Załącznik nr 1 do uchwały Nr XIX/282/2021</t>
  </si>
  <si>
    <t>z dnia 28 stycznia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</si>
</sst>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10"/>
      <name val="Arial CE"/>
      <family val="2"/>
      <charset val="238"/>
    </font>
    <font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/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0" fontId="10" fillId="3" borderId="2" xfId="0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7" fillId="0" borderId="0" xfId="0" applyFont="1"/>
    <xf numFmtId="0" fontId="11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shrinkToFit="1"/>
    </xf>
    <xf numFmtId="0" fontId="12" fillId="0" borderId="0" xfId="0" applyFont="1"/>
    <xf numFmtId="0" fontId="20" fillId="0" borderId="0" xfId="0" applyFont="1" applyBorder="1" applyAlignment="1">
      <alignment vertical="top"/>
    </xf>
    <xf numFmtId="0" fontId="11" fillId="0" borderId="6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top"/>
    </xf>
    <xf numFmtId="4" fontId="11" fillId="3" borderId="5" xfId="0" applyNumberFormat="1" applyFont="1" applyFill="1" applyBorder="1" applyAlignment="1">
      <alignment vertical="center" shrinkToFit="1"/>
    </xf>
    <xf numFmtId="0" fontId="18" fillId="0" borderId="0" xfId="0" applyFont="1"/>
    <xf numFmtId="0" fontId="21" fillId="0" borderId="0" xfId="0" applyFont="1"/>
    <xf numFmtId="4" fontId="10" fillId="3" borderId="5" xfId="0" applyNumberFormat="1" applyFont="1" applyFill="1" applyBorder="1" applyAlignment="1">
      <alignment horizontal="right" vertical="center" shrinkToFit="1"/>
    </xf>
    <xf numFmtId="0" fontId="18" fillId="0" borderId="0" xfId="0" applyFont="1" applyBorder="1"/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4" fillId="0" borderId="0" xfId="0" applyFont="1"/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3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0" fillId="0" borderId="0" xfId="0" applyFont="1"/>
    <xf numFmtId="4" fontId="22" fillId="0" borderId="0" xfId="0" applyNumberFormat="1" applyFont="1" applyFill="1" applyBorder="1" applyAlignment="1">
      <alignment horizontal="right" vertical="center" shrinkToFi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justify"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textRotation="45" shrinkToFit="1"/>
    </xf>
    <xf numFmtId="0" fontId="10" fillId="0" borderId="5" xfId="0" applyFont="1" applyFill="1" applyBorder="1" applyAlignment="1">
      <alignment horizontal="left" vertical="center" textRotation="45" shrinkToFit="1"/>
    </xf>
    <xf numFmtId="0" fontId="10" fillId="0" borderId="4" xfId="0" applyFont="1" applyFill="1" applyBorder="1" applyAlignment="1">
      <alignment horizontal="left" vertical="center" textRotation="45" shrinkToFit="1"/>
    </xf>
    <xf numFmtId="0" fontId="10" fillId="2" borderId="6" xfId="0" applyFont="1" applyFill="1" applyBorder="1" applyAlignment="1">
      <alignment horizontal="center" vertical="center" textRotation="45"/>
    </xf>
    <xf numFmtId="0" fontId="10" fillId="2" borderId="5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center" vertical="center" textRotation="45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4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zoomScale="80" zoomScaleNormal="80" workbookViewId="0">
      <pane xSplit="7" ySplit="9" topLeftCell="H111" activePane="bottomRight" state="frozen"/>
      <selection pane="topRight" activeCell="G1" sqref="G1"/>
      <selection pane="bottomLeft" activeCell="A11" sqref="A11"/>
      <selection pane="bottomRight" activeCell="L1" sqref="L1:L3"/>
    </sheetView>
  </sheetViews>
  <sheetFormatPr defaultRowHeight="13.2" x14ac:dyDescent="0.25"/>
  <cols>
    <col min="1" max="1" width="4.6640625" style="66" customWidth="1"/>
    <col min="2" max="2" width="7.5546875" style="67" customWidth="1"/>
    <col min="3" max="3" width="6.44140625" style="68" customWidth="1"/>
    <col min="4" max="4" width="37.88671875" style="69" customWidth="1"/>
    <col min="5" max="5" width="17.88671875" style="70" customWidth="1"/>
    <col min="6" max="6" width="16.44140625" style="71" customWidth="1"/>
    <col min="7" max="7" width="16.33203125" style="71" customWidth="1"/>
    <col min="8" max="8" width="15.5546875" style="71" customWidth="1"/>
    <col min="9" max="9" width="15.33203125" style="71" customWidth="1"/>
    <col min="10" max="10" width="15" style="72" customWidth="1"/>
    <col min="11" max="11" width="13.6640625" style="71" customWidth="1"/>
    <col min="12" max="12" width="15.44140625" style="71" customWidth="1"/>
    <col min="13" max="13" width="11.88671875" customWidth="1"/>
    <col min="14" max="16" width="7.33203125" customWidth="1"/>
    <col min="17" max="18" width="7.5546875" customWidth="1"/>
  </cols>
  <sheetData>
    <row r="1" spans="1:14" s="50" customFormat="1" ht="15.75" customHeight="1" x14ac:dyDescent="0.2">
      <c r="A1" s="121"/>
      <c r="B1" s="121"/>
      <c r="C1" s="121"/>
      <c r="D1" s="52"/>
      <c r="E1" s="53"/>
      <c r="F1" s="81"/>
      <c r="G1" s="81"/>
      <c r="H1" s="82"/>
      <c r="I1" s="81"/>
      <c r="J1" s="83"/>
      <c r="K1" s="83"/>
      <c r="L1" s="82" t="s">
        <v>50</v>
      </c>
    </row>
    <row r="2" spans="1:14" s="50" customFormat="1" ht="15.75" customHeight="1" x14ac:dyDescent="0.2">
      <c r="A2" s="51"/>
      <c r="B2" s="51"/>
      <c r="C2" s="51"/>
      <c r="D2" s="52"/>
      <c r="E2" s="53"/>
      <c r="F2" s="81"/>
      <c r="G2" s="81"/>
      <c r="H2" s="84"/>
      <c r="I2" s="81"/>
      <c r="J2" s="83"/>
      <c r="K2" s="83"/>
      <c r="L2" s="84" t="s">
        <v>18</v>
      </c>
    </row>
    <row r="3" spans="1:14" s="50" customFormat="1" ht="15.75" customHeight="1" x14ac:dyDescent="0.2">
      <c r="A3" s="51"/>
      <c r="B3" s="51"/>
      <c r="C3" s="51"/>
      <c r="D3" s="52"/>
      <c r="E3" s="53"/>
      <c r="F3" s="81"/>
      <c r="G3" s="81"/>
      <c r="H3" s="85"/>
      <c r="I3" s="81"/>
      <c r="J3" s="83"/>
      <c r="K3" s="83"/>
      <c r="L3" s="86" t="s">
        <v>51</v>
      </c>
    </row>
    <row r="4" spans="1:14" s="50" customFormat="1" ht="18.75" customHeight="1" x14ac:dyDescent="0.2">
      <c r="A4" s="122" t="s">
        <v>16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s="54" customFormat="1" ht="15" customHeight="1" x14ac:dyDescent="0.2">
      <c r="A5" s="126" t="s">
        <v>8</v>
      </c>
      <c r="B5" s="126" t="s">
        <v>9</v>
      </c>
      <c r="C5" s="139" t="s">
        <v>0</v>
      </c>
      <c r="D5" s="129" t="s">
        <v>10</v>
      </c>
      <c r="E5" s="123" t="s">
        <v>19</v>
      </c>
      <c r="F5" s="134" t="s">
        <v>44</v>
      </c>
      <c r="G5" s="135"/>
      <c r="H5" s="135"/>
      <c r="I5" s="135"/>
      <c r="J5" s="135"/>
      <c r="K5" s="135"/>
      <c r="L5" s="136"/>
    </row>
    <row r="6" spans="1:14" s="54" customFormat="1" ht="15" customHeight="1" x14ac:dyDescent="0.2">
      <c r="A6" s="127"/>
      <c r="B6" s="127"/>
      <c r="C6" s="140"/>
      <c r="D6" s="130"/>
      <c r="E6" s="124"/>
      <c r="F6" s="139" t="s">
        <v>11</v>
      </c>
      <c r="G6" s="142" t="s">
        <v>17</v>
      </c>
      <c r="H6" s="142"/>
      <c r="I6" s="142"/>
      <c r="J6" s="142"/>
      <c r="K6" s="142"/>
      <c r="L6" s="138"/>
    </row>
    <row r="7" spans="1:14" s="54" customFormat="1" ht="15" customHeight="1" x14ac:dyDescent="0.25">
      <c r="A7" s="127"/>
      <c r="B7" s="127"/>
      <c r="C7" s="140"/>
      <c r="D7" s="130"/>
      <c r="E7" s="124"/>
      <c r="F7" s="140"/>
      <c r="G7" s="132" t="s">
        <v>13</v>
      </c>
      <c r="H7" s="142" t="s">
        <v>12</v>
      </c>
      <c r="I7" s="142"/>
      <c r="J7" s="132" t="s">
        <v>14</v>
      </c>
      <c r="K7" s="137" t="s">
        <v>12</v>
      </c>
      <c r="L7" s="138"/>
      <c r="M7"/>
    </row>
    <row r="8" spans="1:14" s="54" customFormat="1" ht="99" customHeight="1" x14ac:dyDescent="0.25">
      <c r="A8" s="128"/>
      <c r="B8" s="128"/>
      <c r="C8" s="141"/>
      <c r="D8" s="131"/>
      <c r="E8" s="125"/>
      <c r="F8" s="141"/>
      <c r="G8" s="133"/>
      <c r="H8" s="74" t="s">
        <v>15</v>
      </c>
      <c r="I8" s="75" t="s">
        <v>28</v>
      </c>
      <c r="J8" s="133"/>
      <c r="K8" s="74" t="s">
        <v>15</v>
      </c>
      <c r="L8" s="75" t="s">
        <v>28</v>
      </c>
      <c r="M8"/>
    </row>
    <row r="9" spans="1:14" s="5" customFormat="1" ht="15" customHeight="1" x14ac:dyDescent="0.25">
      <c r="A9" s="8">
        <v>1</v>
      </c>
      <c r="B9" s="8">
        <f t="shared" ref="B9:L9" si="0">A9+1</f>
        <v>2</v>
      </c>
      <c r="C9" s="7">
        <f t="shared" si="0"/>
        <v>3</v>
      </c>
      <c r="D9" s="14">
        <f t="shared" si="0"/>
        <v>4</v>
      </c>
      <c r="E9" s="13">
        <f t="shared" si="0"/>
        <v>5</v>
      </c>
      <c r="F9" s="8">
        <f t="shared" si="0"/>
        <v>6</v>
      </c>
      <c r="G9" s="8">
        <f t="shared" si="0"/>
        <v>7</v>
      </c>
      <c r="H9" s="7">
        <f t="shared" si="0"/>
        <v>8</v>
      </c>
      <c r="I9" s="7">
        <f t="shared" si="0"/>
        <v>9</v>
      </c>
      <c r="J9" s="7">
        <f t="shared" si="0"/>
        <v>10</v>
      </c>
      <c r="K9" s="7">
        <f t="shared" si="0"/>
        <v>11</v>
      </c>
      <c r="L9" s="7">
        <f t="shared" si="0"/>
        <v>12</v>
      </c>
      <c r="M9"/>
      <c r="N9" s="76"/>
    </row>
    <row r="10" spans="1:14" s="9" customFormat="1" ht="16.5" customHeight="1" x14ac:dyDescent="0.25">
      <c r="A10" s="19">
        <v>600</v>
      </c>
      <c r="B10" s="19"/>
      <c r="C10" s="19"/>
      <c r="D10" s="20" t="s">
        <v>5</v>
      </c>
      <c r="E10" s="15" t="s">
        <v>20</v>
      </c>
      <c r="F10" s="22">
        <f>G10+J10</f>
        <v>3504050.11</v>
      </c>
      <c r="G10" s="22">
        <v>50100</v>
      </c>
      <c r="H10" s="22">
        <v>17000</v>
      </c>
      <c r="I10" s="22"/>
      <c r="J10" s="22">
        <f>L10</f>
        <v>3453950.11</v>
      </c>
      <c r="K10" s="22"/>
      <c r="L10" s="22">
        <v>3453950.11</v>
      </c>
    </row>
    <row r="11" spans="1:14" s="6" customFormat="1" ht="16.5" customHeight="1" x14ac:dyDescent="0.25">
      <c r="A11" s="18"/>
      <c r="B11" s="18"/>
      <c r="C11" s="18"/>
      <c r="D11" s="23"/>
      <c r="E11" s="15" t="s">
        <v>21</v>
      </c>
      <c r="F11" s="24"/>
      <c r="G11" s="24"/>
      <c r="H11" s="24"/>
      <c r="I11" s="24"/>
      <c r="J11" s="24"/>
      <c r="K11" s="24"/>
      <c r="L11" s="24"/>
    </row>
    <row r="12" spans="1:14" s="6" customFormat="1" ht="16.5" customHeight="1" x14ac:dyDescent="0.25">
      <c r="A12" s="18"/>
      <c r="B12" s="18"/>
      <c r="C12" s="18"/>
      <c r="D12" s="23"/>
      <c r="E12" s="15" t="s">
        <v>22</v>
      </c>
      <c r="F12" s="24">
        <f>G12+J12</f>
        <v>810</v>
      </c>
      <c r="G12" s="24">
        <f>G16</f>
        <v>810</v>
      </c>
      <c r="H12" s="24"/>
      <c r="I12" s="24"/>
      <c r="J12" s="24"/>
      <c r="K12" s="24"/>
      <c r="L12" s="24"/>
    </row>
    <row r="13" spans="1:14" s="6" customFormat="1" ht="16.5" customHeight="1" x14ac:dyDescent="0.25">
      <c r="A13" s="18"/>
      <c r="B13" s="45"/>
      <c r="C13" s="45"/>
      <c r="D13" s="25"/>
      <c r="E13" s="16" t="s">
        <v>23</v>
      </c>
      <c r="F13" s="17">
        <f t="shared" ref="F13:L13" si="1">F10-F11+F12</f>
        <v>3504860.11</v>
      </c>
      <c r="G13" s="17">
        <f t="shared" si="1"/>
        <v>50910</v>
      </c>
      <c r="H13" s="17">
        <f t="shared" si="1"/>
        <v>17000</v>
      </c>
      <c r="I13" s="17"/>
      <c r="J13" s="17">
        <f t="shared" si="1"/>
        <v>3453950.11</v>
      </c>
      <c r="K13" s="17"/>
      <c r="L13" s="17">
        <f t="shared" si="1"/>
        <v>3453950.11</v>
      </c>
    </row>
    <row r="14" spans="1:14" s="2" customFormat="1" ht="16.5" customHeight="1" x14ac:dyDescent="0.25">
      <c r="A14" s="73"/>
      <c r="B14" s="27">
        <v>60016</v>
      </c>
      <c r="C14" s="27"/>
      <c r="D14" s="28" t="s">
        <v>1</v>
      </c>
      <c r="E14" s="29" t="s">
        <v>20</v>
      </c>
      <c r="F14" s="30">
        <f>G14+J14</f>
        <v>3477050.11</v>
      </c>
      <c r="G14" s="30">
        <v>23100</v>
      </c>
      <c r="H14" s="30"/>
      <c r="I14" s="30"/>
      <c r="J14" s="30">
        <f>L14</f>
        <v>3453950.11</v>
      </c>
      <c r="K14" s="30"/>
      <c r="L14" s="30">
        <v>3453950.11</v>
      </c>
    </row>
    <row r="15" spans="1:14" s="2" customFormat="1" ht="16.5" customHeight="1" x14ac:dyDescent="0.25">
      <c r="A15" s="26"/>
      <c r="B15" s="26"/>
      <c r="C15" s="26"/>
      <c r="D15" s="31"/>
      <c r="E15" s="32" t="s">
        <v>21</v>
      </c>
      <c r="F15" s="33"/>
      <c r="G15" s="33"/>
      <c r="H15" s="33"/>
      <c r="I15" s="33"/>
      <c r="J15" s="33"/>
      <c r="K15" s="33"/>
      <c r="L15" s="33"/>
    </row>
    <row r="16" spans="1:14" s="2" customFormat="1" ht="16.5" customHeight="1" x14ac:dyDescent="0.25">
      <c r="A16" s="26"/>
      <c r="B16" s="26"/>
      <c r="C16" s="26"/>
      <c r="D16" s="31"/>
      <c r="E16" s="32" t="s">
        <v>22</v>
      </c>
      <c r="F16" s="33">
        <f>G16+J16</f>
        <v>810</v>
      </c>
      <c r="G16" s="33">
        <f>G20</f>
        <v>810</v>
      </c>
      <c r="H16" s="33"/>
      <c r="I16" s="33"/>
      <c r="J16" s="33"/>
      <c r="K16" s="33"/>
      <c r="L16" s="33"/>
    </row>
    <row r="17" spans="1:12" s="6" customFormat="1" ht="16.5" customHeight="1" x14ac:dyDescent="0.25">
      <c r="A17" s="77"/>
      <c r="B17" s="77"/>
      <c r="C17" s="78"/>
      <c r="D17" s="36"/>
      <c r="E17" s="42" t="s">
        <v>23</v>
      </c>
      <c r="F17" s="38">
        <f>F14-F15+F16</f>
        <v>3477860.11</v>
      </c>
      <c r="G17" s="38">
        <f>G14-G15+G16</f>
        <v>23910</v>
      </c>
      <c r="H17" s="38"/>
      <c r="I17" s="38"/>
      <c r="J17" s="38">
        <f>J14-J15+J16</f>
        <v>3453950.11</v>
      </c>
      <c r="K17" s="38">
        <f>K14-K15+K16</f>
        <v>0</v>
      </c>
      <c r="L17" s="38">
        <f>L14-L15+L16</f>
        <v>3453950.11</v>
      </c>
    </row>
    <row r="18" spans="1:12" s="4" customFormat="1" ht="16.5" customHeight="1" x14ac:dyDescent="0.25">
      <c r="A18" s="39"/>
      <c r="B18" s="40"/>
      <c r="C18" s="43" t="s">
        <v>24</v>
      </c>
      <c r="D18" s="92" t="s">
        <v>31</v>
      </c>
      <c r="E18" s="29" t="s">
        <v>20</v>
      </c>
      <c r="F18" s="33">
        <f>G18+J18</f>
        <v>0</v>
      </c>
      <c r="G18" s="33">
        <v>0</v>
      </c>
      <c r="H18" s="33"/>
      <c r="I18" s="33"/>
      <c r="J18" s="33"/>
      <c r="K18" s="33"/>
      <c r="L18" s="33"/>
    </row>
    <row r="19" spans="1:12" s="3" customFormat="1" ht="16.5" customHeight="1" x14ac:dyDescent="0.25">
      <c r="A19" s="39"/>
      <c r="B19" s="40"/>
      <c r="C19" s="41"/>
      <c r="D19" s="93"/>
      <c r="E19" s="32" t="s">
        <v>21</v>
      </c>
      <c r="F19" s="33"/>
      <c r="G19" s="33"/>
      <c r="H19" s="33"/>
      <c r="I19" s="33"/>
      <c r="J19" s="33"/>
      <c r="K19" s="33"/>
      <c r="L19" s="33"/>
    </row>
    <row r="20" spans="1:12" s="3" customFormat="1" ht="16.5" customHeight="1" x14ac:dyDescent="0.25">
      <c r="A20" s="39"/>
      <c r="B20" s="40"/>
      <c r="C20" s="41"/>
      <c r="D20" s="93"/>
      <c r="E20" s="32" t="s">
        <v>22</v>
      </c>
      <c r="F20" s="33">
        <f>G20+J20</f>
        <v>810</v>
      </c>
      <c r="G20" s="33">
        <v>810</v>
      </c>
      <c r="H20" s="33"/>
      <c r="I20" s="33"/>
      <c r="J20" s="33"/>
      <c r="K20" s="33"/>
      <c r="L20" s="33"/>
    </row>
    <row r="21" spans="1:12" s="6" customFormat="1" ht="16.5" customHeight="1" x14ac:dyDescent="0.25">
      <c r="A21" s="77"/>
      <c r="B21" s="77"/>
      <c r="C21" s="78"/>
      <c r="D21" s="94"/>
      <c r="E21" s="42" t="s">
        <v>23</v>
      </c>
      <c r="F21" s="38">
        <f>F18-F19+F20</f>
        <v>810</v>
      </c>
      <c r="G21" s="38">
        <f>G18-G19+G20</f>
        <v>810</v>
      </c>
      <c r="H21" s="38"/>
      <c r="I21" s="38"/>
      <c r="J21" s="38"/>
      <c r="K21" s="38"/>
      <c r="L21" s="38"/>
    </row>
    <row r="22" spans="1:12" s="50" customFormat="1" ht="17.25" customHeight="1" x14ac:dyDescent="0.2">
      <c r="A22" s="63"/>
      <c r="B22" s="64"/>
      <c r="C22" s="112" t="s">
        <v>25</v>
      </c>
      <c r="D22" s="112"/>
      <c r="E22" s="112"/>
      <c r="F22" s="112"/>
      <c r="G22" s="112"/>
      <c r="H22" s="112"/>
      <c r="I22" s="112"/>
      <c r="J22" s="112"/>
      <c r="K22" s="112"/>
      <c r="L22" s="113"/>
    </row>
    <row r="23" spans="1:12" s="62" customFormat="1" ht="15.75" customHeight="1" x14ac:dyDescent="0.2">
      <c r="A23" s="63"/>
      <c r="B23" s="64"/>
      <c r="C23" s="114" t="s">
        <v>35</v>
      </c>
      <c r="D23" s="114"/>
      <c r="E23" s="114"/>
      <c r="F23" s="114"/>
      <c r="G23" s="114"/>
      <c r="H23" s="114"/>
      <c r="I23" s="114"/>
      <c r="J23" s="114"/>
      <c r="K23" s="114"/>
      <c r="L23" s="115"/>
    </row>
    <row r="24" spans="1:12" s="59" customFormat="1" ht="28.5" customHeight="1" x14ac:dyDescent="0.2">
      <c r="A24" s="63"/>
      <c r="B24" s="65"/>
      <c r="C24" s="116" t="s">
        <v>45</v>
      </c>
      <c r="D24" s="116"/>
      <c r="E24" s="116"/>
      <c r="F24" s="116"/>
      <c r="G24" s="116"/>
      <c r="H24" s="116"/>
      <c r="I24" s="116"/>
      <c r="J24" s="116"/>
      <c r="K24" s="116"/>
      <c r="L24" s="117"/>
    </row>
    <row r="25" spans="1:12" s="1" customFormat="1" ht="16.5" customHeight="1" x14ac:dyDescent="0.25">
      <c r="A25" s="19">
        <v>630</v>
      </c>
      <c r="B25" s="19"/>
      <c r="C25" s="19"/>
      <c r="D25" s="109" t="s">
        <v>29</v>
      </c>
      <c r="E25" s="21" t="s">
        <v>20</v>
      </c>
      <c r="F25" s="22">
        <f>G25+J25</f>
        <v>0</v>
      </c>
      <c r="G25" s="22"/>
      <c r="H25" s="22"/>
      <c r="I25" s="22"/>
      <c r="J25" s="22">
        <v>0</v>
      </c>
      <c r="K25" s="22"/>
      <c r="L25" s="22">
        <v>0</v>
      </c>
    </row>
    <row r="26" spans="1:12" s="1" customFormat="1" ht="16.5" customHeight="1" x14ac:dyDescent="0.25">
      <c r="A26" s="18"/>
      <c r="B26" s="18"/>
      <c r="C26" s="18"/>
      <c r="D26" s="110"/>
      <c r="E26" s="15" t="s">
        <v>21</v>
      </c>
      <c r="F26" s="24"/>
      <c r="G26" s="24"/>
      <c r="H26" s="24"/>
      <c r="I26" s="24"/>
      <c r="J26" s="24"/>
      <c r="K26" s="24"/>
      <c r="L26" s="24"/>
    </row>
    <row r="27" spans="1:12" s="1" customFormat="1" ht="16.5" customHeight="1" x14ac:dyDescent="0.25">
      <c r="A27" s="18"/>
      <c r="B27" s="18"/>
      <c r="C27" s="18"/>
      <c r="D27" s="110"/>
      <c r="E27" s="15" t="s">
        <v>22</v>
      </c>
      <c r="F27" s="24">
        <f>G27+J27</f>
        <v>543898.31999999995</v>
      </c>
      <c r="G27" s="24"/>
      <c r="H27" s="24"/>
      <c r="I27" s="24"/>
      <c r="J27" s="24">
        <f t="shared" ref="J27:L27" si="2">J31</f>
        <v>543898.31999999995</v>
      </c>
      <c r="K27" s="24"/>
      <c r="L27" s="24">
        <f t="shared" si="2"/>
        <v>543898.31999999995</v>
      </c>
    </row>
    <row r="28" spans="1:12" s="1" customFormat="1" ht="16.5" customHeight="1" x14ac:dyDescent="0.25">
      <c r="A28" s="18"/>
      <c r="B28" s="79"/>
      <c r="C28" s="79"/>
      <c r="D28" s="111"/>
      <c r="E28" s="16" t="s">
        <v>23</v>
      </c>
      <c r="F28" s="17">
        <f>F25-F26+F27</f>
        <v>543898.31999999995</v>
      </c>
      <c r="G28" s="17"/>
      <c r="H28" s="17"/>
      <c r="I28" s="17"/>
      <c r="J28" s="17">
        <f>J25-J26+J27</f>
        <v>543898.31999999995</v>
      </c>
      <c r="K28" s="17"/>
      <c r="L28" s="17">
        <f>L25-L26+L27</f>
        <v>543898.31999999995</v>
      </c>
    </row>
    <row r="29" spans="1:12" s="2" customFormat="1" ht="16.5" customHeight="1" x14ac:dyDescent="0.25">
      <c r="A29" s="26"/>
      <c r="B29" s="27">
        <v>63095</v>
      </c>
      <c r="C29" s="27"/>
      <c r="D29" s="28" t="s">
        <v>2</v>
      </c>
      <c r="E29" s="29" t="s">
        <v>20</v>
      </c>
      <c r="F29" s="30">
        <f>G29+J29</f>
        <v>0</v>
      </c>
      <c r="G29" s="30"/>
      <c r="H29" s="30"/>
      <c r="I29" s="30"/>
      <c r="J29" s="30">
        <v>0</v>
      </c>
      <c r="K29" s="30"/>
      <c r="L29" s="30">
        <v>0</v>
      </c>
    </row>
    <row r="30" spans="1:12" s="2" customFormat="1" ht="16.5" customHeight="1" x14ac:dyDescent="0.25">
      <c r="A30" s="26"/>
      <c r="B30" s="26"/>
      <c r="C30" s="26"/>
      <c r="D30" s="31"/>
      <c r="E30" s="32" t="s">
        <v>21</v>
      </c>
      <c r="F30" s="33"/>
      <c r="G30" s="33"/>
      <c r="H30" s="33"/>
      <c r="I30" s="33"/>
      <c r="J30" s="33"/>
      <c r="K30" s="33"/>
      <c r="L30" s="33"/>
    </row>
    <row r="31" spans="1:12" s="2" customFormat="1" ht="16.5" customHeight="1" x14ac:dyDescent="0.25">
      <c r="A31" s="26"/>
      <c r="B31" s="26"/>
      <c r="C31" s="26"/>
      <c r="D31" s="31"/>
      <c r="E31" s="32" t="s">
        <v>22</v>
      </c>
      <c r="F31" s="33">
        <f>G31+J31</f>
        <v>543898.31999999995</v>
      </c>
      <c r="G31" s="33"/>
      <c r="H31" s="33"/>
      <c r="I31" s="33"/>
      <c r="J31" s="33">
        <f>L31</f>
        <v>543898.31999999995</v>
      </c>
      <c r="K31" s="33"/>
      <c r="L31" s="33">
        <f>L35</f>
        <v>543898.31999999995</v>
      </c>
    </row>
    <row r="32" spans="1:12" s="2" customFormat="1" ht="16.5" customHeight="1" x14ac:dyDescent="0.25">
      <c r="A32" s="26"/>
      <c r="B32" s="26"/>
      <c r="C32" s="35"/>
      <c r="D32" s="36"/>
      <c r="E32" s="37" t="s">
        <v>23</v>
      </c>
      <c r="F32" s="38">
        <f>F29-F30+F31</f>
        <v>543898.31999999995</v>
      </c>
      <c r="G32" s="38"/>
      <c r="H32" s="38"/>
      <c r="I32" s="38"/>
      <c r="J32" s="38">
        <f t="shared" ref="J32:L32" si="3">J29-J30+J31</f>
        <v>543898.31999999995</v>
      </c>
      <c r="K32" s="38"/>
      <c r="L32" s="38">
        <f t="shared" si="3"/>
        <v>543898.31999999995</v>
      </c>
    </row>
    <row r="33" spans="1:12" s="3" customFormat="1" ht="21" customHeight="1" x14ac:dyDescent="0.25">
      <c r="A33" s="39"/>
      <c r="B33" s="40"/>
      <c r="C33" s="41">
        <v>6257</v>
      </c>
      <c r="D33" s="143" t="s">
        <v>32</v>
      </c>
      <c r="E33" s="32" t="s">
        <v>20</v>
      </c>
      <c r="F33" s="33">
        <f>G33+J33</f>
        <v>0</v>
      </c>
      <c r="G33" s="33"/>
      <c r="H33" s="33"/>
      <c r="I33" s="33"/>
      <c r="J33" s="33">
        <f>L33</f>
        <v>0</v>
      </c>
      <c r="K33" s="33"/>
      <c r="L33" s="33">
        <v>0</v>
      </c>
    </row>
    <row r="34" spans="1:12" s="4" customFormat="1" ht="21" customHeight="1" x14ac:dyDescent="0.25">
      <c r="A34" s="39"/>
      <c r="B34" s="40"/>
      <c r="C34" s="41"/>
      <c r="D34" s="144"/>
      <c r="E34" s="32" t="s">
        <v>21</v>
      </c>
      <c r="F34" s="33"/>
      <c r="G34" s="33"/>
      <c r="H34" s="33"/>
      <c r="I34" s="33"/>
      <c r="J34" s="33"/>
      <c r="K34" s="33"/>
      <c r="L34" s="33"/>
    </row>
    <row r="35" spans="1:12" s="4" customFormat="1" ht="21" customHeight="1" x14ac:dyDescent="0.25">
      <c r="A35" s="39"/>
      <c r="B35" s="40"/>
      <c r="C35" s="41"/>
      <c r="D35" s="144"/>
      <c r="E35" s="32" t="s">
        <v>22</v>
      </c>
      <c r="F35" s="33">
        <f>G35+J35</f>
        <v>543898.31999999995</v>
      </c>
      <c r="G35" s="33"/>
      <c r="H35" s="33"/>
      <c r="I35" s="33"/>
      <c r="J35" s="33">
        <f>L35</f>
        <v>543898.31999999995</v>
      </c>
      <c r="K35" s="33"/>
      <c r="L35" s="33">
        <v>543898.31999999995</v>
      </c>
    </row>
    <row r="36" spans="1:12" s="6" customFormat="1" ht="21" customHeight="1" x14ac:dyDescent="0.25">
      <c r="A36" s="77"/>
      <c r="B36" s="77"/>
      <c r="C36" s="78"/>
      <c r="D36" s="145"/>
      <c r="E36" s="42" t="s">
        <v>23</v>
      </c>
      <c r="F36" s="38">
        <f>F33-F34+F35</f>
        <v>543898.31999999995</v>
      </c>
      <c r="G36" s="38"/>
      <c r="H36" s="38"/>
      <c r="I36" s="38"/>
      <c r="J36" s="38">
        <f>J33-J34+J35</f>
        <v>543898.31999999995</v>
      </c>
      <c r="K36" s="38"/>
      <c r="L36" s="38">
        <f>L33-L34+L35</f>
        <v>543898.31999999995</v>
      </c>
    </row>
    <row r="37" spans="1:12" s="50" customFormat="1" ht="17.25" customHeight="1" x14ac:dyDescent="0.2">
      <c r="A37" s="63"/>
      <c r="B37" s="64"/>
      <c r="C37" s="112" t="s">
        <v>25</v>
      </c>
      <c r="D37" s="112"/>
      <c r="E37" s="112"/>
      <c r="F37" s="112"/>
      <c r="G37" s="112"/>
      <c r="H37" s="112"/>
      <c r="I37" s="112"/>
      <c r="J37" s="112"/>
      <c r="K37" s="112"/>
      <c r="L37" s="113"/>
    </row>
    <row r="38" spans="1:12" s="62" customFormat="1" ht="15.75" customHeight="1" x14ac:dyDescent="0.2">
      <c r="A38" s="63"/>
      <c r="B38" s="64"/>
      <c r="C38" s="114" t="s">
        <v>36</v>
      </c>
      <c r="D38" s="114"/>
      <c r="E38" s="114"/>
      <c r="F38" s="114"/>
      <c r="G38" s="114"/>
      <c r="H38" s="114"/>
      <c r="I38" s="114"/>
      <c r="J38" s="114"/>
      <c r="K38" s="114"/>
      <c r="L38" s="115"/>
    </row>
    <row r="39" spans="1:12" s="62" customFormat="1" ht="29.25" customHeight="1" x14ac:dyDescent="0.2">
      <c r="A39" s="63"/>
      <c r="B39" s="64"/>
      <c r="C39" s="118" t="s">
        <v>46</v>
      </c>
      <c r="D39" s="119"/>
      <c r="E39" s="119"/>
      <c r="F39" s="119"/>
      <c r="G39" s="119"/>
      <c r="H39" s="119"/>
      <c r="I39" s="119"/>
      <c r="J39" s="119"/>
      <c r="K39" s="119"/>
      <c r="L39" s="120"/>
    </row>
    <row r="40" spans="1:12" s="59" customFormat="1" ht="16.5" customHeight="1" x14ac:dyDescent="0.2">
      <c r="A40" s="63"/>
      <c r="B40" s="65"/>
      <c r="C40" s="116" t="s">
        <v>47</v>
      </c>
      <c r="D40" s="116"/>
      <c r="E40" s="116"/>
      <c r="F40" s="116"/>
      <c r="G40" s="116"/>
      <c r="H40" s="116"/>
      <c r="I40" s="116"/>
      <c r="J40" s="116"/>
      <c r="K40" s="116"/>
      <c r="L40" s="117"/>
    </row>
    <row r="41" spans="1:12" s="4" customFormat="1" ht="16.5" customHeight="1" x14ac:dyDescent="0.25">
      <c r="A41" s="19">
        <v>750</v>
      </c>
      <c r="B41" s="18"/>
      <c r="C41" s="18"/>
      <c r="D41" s="23" t="s">
        <v>6</v>
      </c>
      <c r="E41" s="21" t="s">
        <v>20</v>
      </c>
      <c r="F41" s="24">
        <f>G41+J41</f>
        <v>3278919.38</v>
      </c>
      <c r="G41" s="24">
        <v>1923429.95</v>
      </c>
      <c r="H41" s="24">
        <v>373743</v>
      </c>
      <c r="I41" s="24">
        <v>1430636.95</v>
      </c>
      <c r="J41" s="24">
        <f>L41</f>
        <v>1355489.43</v>
      </c>
      <c r="K41" s="24"/>
      <c r="L41" s="24">
        <v>1355489.43</v>
      </c>
    </row>
    <row r="42" spans="1:12" s="4" customFormat="1" ht="16.5" customHeight="1" x14ac:dyDescent="0.25">
      <c r="A42" s="18"/>
      <c r="B42" s="18"/>
      <c r="C42" s="18"/>
      <c r="D42" s="23"/>
      <c r="E42" s="15" t="s">
        <v>21</v>
      </c>
      <c r="F42" s="24">
        <f>G42+J42</f>
        <v>955464.63</v>
      </c>
      <c r="G42" s="24">
        <f>G46</f>
        <v>955464.63</v>
      </c>
      <c r="H42" s="24"/>
      <c r="I42" s="24">
        <f>I46</f>
        <v>955464.63</v>
      </c>
      <c r="J42" s="24"/>
      <c r="K42" s="24"/>
      <c r="L42" s="24"/>
    </row>
    <row r="43" spans="1:12" s="4" customFormat="1" ht="16.5" customHeight="1" x14ac:dyDescent="0.25">
      <c r="A43" s="18"/>
      <c r="B43" s="18"/>
      <c r="C43" s="18"/>
      <c r="D43" s="23"/>
      <c r="E43" s="15" t="s">
        <v>22</v>
      </c>
      <c r="F43" s="24">
        <f>G43+J43</f>
        <v>101138.21</v>
      </c>
      <c r="G43" s="24"/>
      <c r="H43" s="24"/>
      <c r="I43" s="24"/>
      <c r="J43" s="24">
        <f>J47</f>
        <v>101138.21</v>
      </c>
      <c r="K43" s="24"/>
      <c r="L43" s="24">
        <f>L47</f>
        <v>101138.21</v>
      </c>
    </row>
    <row r="44" spans="1:12" s="6" customFormat="1" ht="16.5" customHeight="1" x14ac:dyDescent="0.25">
      <c r="A44" s="18"/>
      <c r="B44" s="45"/>
      <c r="C44" s="45"/>
      <c r="D44" s="25"/>
      <c r="E44" s="16" t="s">
        <v>23</v>
      </c>
      <c r="F44" s="17">
        <f t="shared" ref="F44:G44" si="4">F41-F42+F43</f>
        <v>2424592.96</v>
      </c>
      <c r="G44" s="17">
        <f t="shared" si="4"/>
        <v>967965.32</v>
      </c>
      <c r="H44" s="17">
        <f t="shared" ref="H44:L44" si="5">H41-H42+H43</f>
        <v>373743</v>
      </c>
      <c r="I44" s="17">
        <f t="shared" si="5"/>
        <v>475172.31999999995</v>
      </c>
      <c r="J44" s="17">
        <f t="shared" si="5"/>
        <v>1456627.64</v>
      </c>
      <c r="K44" s="17"/>
      <c r="L44" s="17">
        <f t="shared" si="5"/>
        <v>1456627.64</v>
      </c>
    </row>
    <row r="45" spans="1:12" s="6" customFormat="1" ht="16.5" customHeight="1" x14ac:dyDescent="0.25">
      <c r="A45" s="26"/>
      <c r="B45" s="27">
        <v>75095</v>
      </c>
      <c r="C45" s="77"/>
      <c r="D45" s="31" t="s">
        <v>2</v>
      </c>
      <c r="E45" s="32" t="s">
        <v>20</v>
      </c>
      <c r="F45" s="33">
        <f>G45+J45</f>
        <v>2808126.38</v>
      </c>
      <c r="G45" s="33">
        <v>1452636.95</v>
      </c>
      <c r="H45" s="33"/>
      <c r="I45" s="33">
        <v>1430636.95</v>
      </c>
      <c r="J45" s="33">
        <f>L45</f>
        <v>1355489.43</v>
      </c>
      <c r="K45" s="33"/>
      <c r="L45" s="33">
        <v>1355489.43</v>
      </c>
    </row>
    <row r="46" spans="1:12" s="6" customFormat="1" ht="16.5" customHeight="1" x14ac:dyDescent="0.25">
      <c r="A46" s="39"/>
      <c r="B46" s="40"/>
      <c r="C46" s="41"/>
      <c r="D46" s="31"/>
      <c r="E46" s="32" t="s">
        <v>21</v>
      </c>
      <c r="F46" s="33">
        <f>G46+J46</f>
        <v>955464.63</v>
      </c>
      <c r="G46" s="33">
        <f>G50+G54</f>
        <v>955464.63</v>
      </c>
      <c r="H46" s="33"/>
      <c r="I46" s="33">
        <f t="shared" ref="I46" si="6">I50+I54</f>
        <v>955464.63</v>
      </c>
      <c r="J46" s="33"/>
      <c r="K46" s="33"/>
      <c r="L46" s="33"/>
    </row>
    <row r="47" spans="1:12" s="6" customFormat="1" ht="16.5" customHeight="1" x14ac:dyDescent="0.25">
      <c r="A47" s="39"/>
      <c r="B47" s="40"/>
      <c r="C47" s="41"/>
      <c r="D47" s="31"/>
      <c r="E47" s="32" t="s">
        <v>22</v>
      </c>
      <c r="F47" s="33">
        <f>G47+J47</f>
        <v>101138.21</v>
      </c>
      <c r="G47" s="33"/>
      <c r="H47" s="33"/>
      <c r="I47" s="33"/>
      <c r="J47" s="33">
        <f t="shared" ref="J47" si="7">J51+J55</f>
        <v>101138.21</v>
      </c>
      <c r="K47" s="33"/>
      <c r="L47" s="33">
        <f>L51+L55</f>
        <v>101138.21</v>
      </c>
    </row>
    <row r="48" spans="1:12" s="6" customFormat="1" ht="16.5" customHeight="1" x14ac:dyDescent="0.25">
      <c r="A48" s="77"/>
      <c r="B48" s="77"/>
      <c r="C48" s="78"/>
      <c r="D48" s="44"/>
      <c r="E48" s="42" t="s">
        <v>23</v>
      </c>
      <c r="F48" s="38">
        <f t="shared" ref="F48:G48" si="8">F45-F46+F47</f>
        <v>1953799.96</v>
      </c>
      <c r="G48" s="38">
        <f t="shared" si="8"/>
        <v>497172.31999999995</v>
      </c>
      <c r="H48" s="38"/>
      <c r="I48" s="38">
        <f>I45-I46+I47</f>
        <v>475172.31999999995</v>
      </c>
      <c r="J48" s="38">
        <f>J45-J46+J47</f>
        <v>1456627.64</v>
      </c>
      <c r="K48" s="38"/>
      <c r="L48" s="38">
        <f>L45-L46+L47</f>
        <v>1456627.64</v>
      </c>
    </row>
    <row r="49" spans="1:13" s="6" customFormat="1" ht="21.9" customHeight="1" x14ac:dyDescent="0.25">
      <c r="A49" s="39"/>
      <c r="B49" s="40"/>
      <c r="C49" s="43">
        <v>2057</v>
      </c>
      <c r="D49" s="143" t="s">
        <v>32</v>
      </c>
      <c r="E49" s="29" t="s">
        <v>20</v>
      </c>
      <c r="F49" s="33">
        <f>G49+J49</f>
        <v>1430636.95</v>
      </c>
      <c r="G49" s="33">
        <f>I49</f>
        <v>1430636.95</v>
      </c>
      <c r="H49" s="33"/>
      <c r="I49" s="33">
        <v>1430636.95</v>
      </c>
      <c r="J49" s="33"/>
      <c r="K49" s="33"/>
      <c r="L49" s="33"/>
      <c r="M49" s="4"/>
    </row>
    <row r="50" spans="1:13" s="6" customFormat="1" ht="21.9" customHeight="1" x14ac:dyDescent="0.25">
      <c r="A50" s="39"/>
      <c r="B50" s="40"/>
      <c r="C50" s="41"/>
      <c r="D50" s="144"/>
      <c r="E50" s="32" t="s">
        <v>21</v>
      </c>
      <c r="F50" s="33">
        <f>G50+J50</f>
        <v>955464.63</v>
      </c>
      <c r="G50" s="33">
        <f>I50</f>
        <v>955464.63</v>
      </c>
      <c r="H50" s="33"/>
      <c r="I50" s="33">
        <v>955464.63</v>
      </c>
      <c r="J50" s="33"/>
      <c r="K50" s="33"/>
      <c r="L50" s="33"/>
      <c r="M50" s="3"/>
    </row>
    <row r="51" spans="1:13" s="6" customFormat="1" ht="21.9" customHeight="1" x14ac:dyDescent="0.25">
      <c r="A51" s="39"/>
      <c r="B51" s="40"/>
      <c r="C51" s="41"/>
      <c r="D51" s="144"/>
      <c r="E51" s="32" t="s">
        <v>22</v>
      </c>
      <c r="F51" s="33"/>
      <c r="G51" s="33"/>
      <c r="H51" s="33"/>
      <c r="I51" s="33"/>
      <c r="J51" s="33"/>
      <c r="K51" s="33"/>
      <c r="L51" s="33"/>
      <c r="M51" s="3"/>
    </row>
    <row r="52" spans="1:13" s="6" customFormat="1" ht="21.9" customHeight="1" x14ac:dyDescent="0.25">
      <c r="A52" s="77"/>
      <c r="B52" s="77"/>
      <c r="C52" s="78"/>
      <c r="D52" s="145"/>
      <c r="E52" s="42" t="s">
        <v>23</v>
      </c>
      <c r="F52" s="38">
        <f>F49-F50+F51</f>
        <v>475172.31999999995</v>
      </c>
      <c r="G52" s="38">
        <f>G49-G50+G51</f>
        <v>475172.31999999995</v>
      </c>
      <c r="H52" s="38"/>
      <c r="I52" s="38">
        <f>I49-I50+I51</f>
        <v>475172.31999999995</v>
      </c>
      <c r="J52" s="38"/>
      <c r="K52" s="38"/>
      <c r="L52" s="38"/>
    </row>
    <row r="53" spans="1:13" s="3" customFormat="1" ht="21.9" customHeight="1" x14ac:dyDescent="0.25">
      <c r="A53" s="39"/>
      <c r="B53" s="40"/>
      <c r="C53" s="41">
        <v>6257</v>
      </c>
      <c r="D53" s="143" t="s">
        <v>32</v>
      </c>
      <c r="E53" s="32" t="s">
        <v>20</v>
      </c>
      <c r="F53" s="33">
        <f>G53+J53</f>
        <v>1355489.43</v>
      </c>
      <c r="G53" s="33"/>
      <c r="H53" s="33"/>
      <c r="I53" s="33"/>
      <c r="J53" s="33">
        <f>SUM(K53:L53)</f>
        <v>1355489.43</v>
      </c>
      <c r="K53" s="33"/>
      <c r="L53" s="33">
        <v>1355489.43</v>
      </c>
    </row>
    <row r="54" spans="1:13" s="4" customFormat="1" ht="21.9" customHeight="1" x14ac:dyDescent="0.25">
      <c r="A54" s="39"/>
      <c r="B54" s="40"/>
      <c r="C54" s="41"/>
      <c r="D54" s="144"/>
      <c r="E54" s="32" t="s">
        <v>21</v>
      </c>
      <c r="F54" s="33"/>
      <c r="G54" s="33"/>
      <c r="H54" s="33"/>
      <c r="I54" s="33"/>
      <c r="J54" s="33"/>
      <c r="K54" s="33"/>
      <c r="L54" s="33"/>
    </row>
    <row r="55" spans="1:13" s="4" customFormat="1" ht="21.9" customHeight="1" x14ac:dyDescent="0.25">
      <c r="A55" s="39"/>
      <c r="B55" s="40"/>
      <c r="C55" s="41"/>
      <c r="D55" s="144"/>
      <c r="E55" s="32" t="s">
        <v>22</v>
      </c>
      <c r="F55" s="33">
        <f>G55+J55</f>
        <v>101138.21</v>
      </c>
      <c r="G55" s="33"/>
      <c r="H55" s="33"/>
      <c r="I55" s="33"/>
      <c r="J55" s="33">
        <f>SUM(K55:L55)</f>
        <v>101138.21</v>
      </c>
      <c r="K55" s="33"/>
      <c r="L55" s="33">
        <v>101138.21</v>
      </c>
    </row>
    <row r="56" spans="1:13" s="6" customFormat="1" ht="21.9" customHeight="1" x14ac:dyDescent="0.25">
      <c r="A56" s="39"/>
      <c r="B56" s="40"/>
      <c r="C56" s="78"/>
      <c r="D56" s="145"/>
      <c r="E56" s="42" t="s">
        <v>23</v>
      </c>
      <c r="F56" s="38">
        <f>F53-F54+F55</f>
        <v>1456627.64</v>
      </c>
      <c r="G56" s="38"/>
      <c r="H56" s="38"/>
      <c r="I56" s="38"/>
      <c r="J56" s="38">
        <f>J53-J54+J55</f>
        <v>1456627.64</v>
      </c>
      <c r="K56" s="38"/>
      <c r="L56" s="38">
        <f>L53-L54+L55</f>
        <v>1456627.64</v>
      </c>
    </row>
    <row r="57" spans="1:13" s="50" customFormat="1" ht="17.25" customHeight="1" x14ac:dyDescent="0.2">
      <c r="A57" s="63"/>
      <c r="B57" s="64"/>
      <c r="C57" s="112" t="s">
        <v>25</v>
      </c>
      <c r="D57" s="112"/>
      <c r="E57" s="112"/>
      <c r="F57" s="112"/>
      <c r="G57" s="112"/>
      <c r="H57" s="112"/>
      <c r="I57" s="112"/>
      <c r="J57" s="112"/>
      <c r="K57" s="112"/>
      <c r="L57" s="113"/>
    </row>
    <row r="58" spans="1:13" s="62" customFormat="1" ht="15.75" customHeight="1" x14ac:dyDescent="0.2">
      <c r="A58" s="63"/>
      <c r="B58" s="64"/>
      <c r="C58" s="114" t="s">
        <v>36</v>
      </c>
      <c r="D58" s="114"/>
      <c r="E58" s="114"/>
      <c r="F58" s="114"/>
      <c r="G58" s="114"/>
      <c r="H58" s="114"/>
      <c r="I58" s="114"/>
      <c r="J58" s="114"/>
      <c r="K58" s="114"/>
      <c r="L58" s="115"/>
    </row>
    <row r="59" spans="1:13" s="62" customFormat="1" ht="29.1" customHeight="1" x14ac:dyDescent="0.2">
      <c r="A59" s="63"/>
      <c r="B59" s="64"/>
      <c r="C59" s="114" t="s">
        <v>37</v>
      </c>
      <c r="D59" s="114"/>
      <c r="E59" s="114"/>
      <c r="F59" s="114"/>
      <c r="G59" s="114"/>
      <c r="H59" s="114"/>
      <c r="I59" s="114"/>
      <c r="J59" s="114"/>
      <c r="K59" s="114"/>
      <c r="L59" s="115"/>
    </row>
    <row r="60" spans="1:13" s="62" customFormat="1" ht="29.1" customHeight="1" x14ac:dyDescent="0.2">
      <c r="A60" s="63"/>
      <c r="B60" s="64"/>
      <c r="C60" s="114" t="s">
        <v>49</v>
      </c>
      <c r="D60" s="114"/>
      <c r="E60" s="114"/>
      <c r="F60" s="114"/>
      <c r="G60" s="114"/>
      <c r="H60" s="114"/>
      <c r="I60" s="114"/>
      <c r="J60" s="114"/>
      <c r="K60" s="114"/>
      <c r="L60" s="115"/>
    </row>
    <row r="61" spans="1:13" s="59" customFormat="1" ht="29.1" customHeight="1" x14ac:dyDescent="0.2">
      <c r="A61" s="63"/>
      <c r="B61" s="65"/>
      <c r="C61" s="116" t="s">
        <v>38</v>
      </c>
      <c r="D61" s="116"/>
      <c r="E61" s="116"/>
      <c r="F61" s="116"/>
      <c r="G61" s="116"/>
      <c r="H61" s="116"/>
      <c r="I61" s="116"/>
      <c r="J61" s="116"/>
      <c r="K61" s="116"/>
      <c r="L61" s="117"/>
    </row>
    <row r="62" spans="1:13" s="4" customFormat="1" ht="18" customHeight="1" x14ac:dyDescent="0.25">
      <c r="A62" s="19">
        <v>801</v>
      </c>
      <c r="B62" s="18"/>
      <c r="C62" s="18"/>
      <c r="D62" s="23" t="s">
        <v>4</v>
      </c>
      <c r="E62" s="15" t="s">
        <v>20</v>
      </c>
      <c r="F62" s="24">
        <f>G62+J62</f>
        <v>1044908.82</v>
      </c>
      <c r="G62" s="24">
        <v>1044908.82</v>
      </c>
      <c r="H62" s="24">
        <v>4248.82</v>
      </c>
      <c r="I62" s="24"/>
      <c r="J62" s="24"/>
      <c r="K62" s="24"/>
      <c r="L62" s="61"/>
    </row>
    <row r="63" spans="1:13" s="3" customFormat="1" ht="18" customHeight="1" x14ac:dyDescent="0.25">
      <c r="A63" s="46"/>
      <c r="B63" s="47"/>
      <c r="C63" s="48"/>
      <c r="D63" s="23"/>
      <c r="E63" s="15" t="s">
        <v>21</v>
      </c>
      <c r="F63" s="24"/>
      <c r="G63" s="24"/>
      <c r="H63" s="24"/>
      <c r="I63" s="24"/>
      <c r="J63" s="24"/>
      <c r="K63" s="24"/>
      <c r="L63" s="24"/>
    </row>
    <row r="64" spans="1:13" s="3" customFormat="1" ht="18" customHeight="1" x14ac:dyDescent="0.25">
      <c r="A64" s="46"/>
      <c r="B64" s="47"/>
      <c r="C64" s="48"/>
      <c r="D64" s="23"/>
      <c r="E64" s="15" t="s">
        <v>22</v>
      </c>
      <c r="F64" s="24">
        <f>G64+J64</f>
        <v>744.21</v>
      </c>
      <c r="G64" s="24">
        <f>G68+G79</f>
        <v>744.21</v>
      </c>
      <c r="H64" s="24"/>
      <c r="I64" s="24"/>
      <c r="J64" s="24"/>
      <c r="K64" s="24"/>
      <c r="L64" s="24"/>
    </row>
    <row r="65" spans="1:12" s="6" customFormat="1" ht="18" customHeight="1" x14ac:dyDescent="0.25">
      <c r="A65" s="18"/>
      <c r="B65" s="45"/>
      <c r="C65" s="45"/>
      <c r="D65" s="49"/>
      <c r="E65" s="16" t="s">
        <v>23</v>
      </c>
      <c r="F65" s="17">
        <f t="shared" ref="F65:G65" si="9">F62-F63+F64</f>
        <v>1045653.0299999999</v>
      </c>
      <c r="G65" s="17">
        <f t="shared" si="9"/>
        <v>1045653.0299999999</v>
      </c>
      <c r="H65" s="17">
        <f>H62-H63+H64</f>
        <v>4248.82</v>
      </c>
      <c r="I65" s="17"/>
      <c r="J65" s="17"/>
      <c r="K65" s="17"/>
      <c r="L65" s="17"/>
    </row>
    <row r="66" spans="1:12" s="11" customFormat="1" ht="18" customHeight="1" x14ac:dyDescent="0.25">
      <c r="A66" s="39"/>
      <c r="B66" s="26">
        <v>80115</v>
      </c>
      <c r="C66" s="77"/>
      <c r="D66" s="31" t="s">
        <v>33</v>
      </c>
      <c r="E66" s="29" t="s">
        <v>20</v>
      </c>
      <c r="F66" s="33">
        <f>G66+J66</f>
        <v>1600</v>
      </c>
      <c r="G66" s="33">
        <v>1600</v>
      </c>
      <c r="H66" s="33"/>
      <c r="I66" s="34"/>
      <c r="J66" s="34"/>
      <c r="K66" s="34"/>
      <c r="L66" s="34"/>
    </row>
    <row r="67" spans="1:12" s="3" customFormat="1" ht="18" customHeight="1" x14ac:dyDescent="0.25">
      <c r="A67" s="39"/>
      <c r="B67" s="40"/>
      <c r="C67" s="41"/>
      <c r="D67" s="31"/>
      <c r="E67" s="32" t="s">
        <v>21</v>
      </c>
      <c r="F67" s="33"/>
      <c r="G67" s="33"/>
      <c r="H67" s="33"/>
      <c r="I67" s="33"/>
      <c r="J67" s="33"/>
      <c r="K67" s="33"/>
      <c r="L67" s="33"/>
    </row>
    <row r="68" spans="1:12" s="3" customFormat="1" ht="18" customHeight="1" x14ac:dyDescent="0.25">
      <c r="A68" s="39"/>
      <c r="B68" s="40"/>
      <c r="C68" s="41"/>
      <c r="D68" s="31"/>
      <c r="E68" s="32" t="s">
        <v>22</v>
      </c>
      <c r="F68" s="33">
        <f>G68+J68</f>
        <v>10.119999999999999</v>
      </c>
      <c r="G68" s="33">
        <f>G72</f>
        <v>10.119999999999999</v>
      </c>
      <c r="H68" s="33"/>
      <c r="I68" s="33"/>
      <c r="J68" s="33"/>
      <c r="K68" s="33"/>
      <c r="L68" s="33"/>
    </row>
    <row r="69" spans="1:12" s="6" customFormat="1" ht="18" customHeight="1" x14ac:dyDescent="0.25">
      <c r="A69" s="77"/>
      <c r="B69" s="77"/>
      <c r="C69" s="78"/>
      <c r="D69" s="44"/>
      <c r="E69" s="42" t="s">
        <v>23</v>
      </c>
      <c r="F69" s="38">
        <f>F66-F67+F68</f>
        <v>1610.12</v>
      </c>
      <c r="G69" s="38">
        <f>G66-G67+G68</f>
        <v>1610.12</v>
      </c>
      <c r="H69" s="38"/>
      <c r="I69" s="38"/>
      <c r="J69" s="38"/>
      <c r="K69" s="38"/>
      <c r="L69" s="38"/>
    </row>
    <row r="70" spans="1:12" s="10" customFormat="1" ht="16.5" customHeight="1" x14ac:dyDescent="0.25">
      <c r="A70" s="39"/>
      <c r="B70" s="40"/>
      <c r="C70" s="43">
        <v>2400</v>
      </c>
      <c r="D70" s="92" t="s">
        <v>30</v>
      </c>
      <c r="E70" s="29" t="s">
        <v>20</v>
      </c>
      <c r="F70" s="33">
        <f>G70+J70</f>
        <v>0</v>
      </c>
      <c r="G70" s="33">
        <v>0</v>
      </c>
      <c r="H70" s="33"/>
      <c r="I70" s="33"/>
      <c r="J70" s="33"/>
      <c r="K70" s="33"/>
      <c r="L70" s="33"/>
    </row>
    <row r="71" spans="1:12" s="3" customFormat="1" ht="16.5" customHeight="1" x14ac:dyDescent="0.25">
      <c r="A71" s="39"/>
      <c r="B71" s="40"/>
      <c r="C71" s="41"/>
      <c r="D71" s="93"/>
      <c r="E71" s="32" t="s">
        <v>21</v>
      </c>
      <c r="F71" s="33"/>
      <c r="G71" s="33"/>
      <c r="H71" s="33"/>
      <c r="I71" s="33"/>
      <c r="J71" s="33"/>
      <c r="K71" s="33"/>
      <c r="L71" s="33"/>
    </row>
    <row r="72" spans="1:12" s="3" customFormat="1" ht="16.5" customHeight="1" x14ac:dyDescent="0.25">
      <c r="A72" s="39"/>
      <c r="B72" s="40"/>
      <c r="C72" s="41"/>
      <c r="D72" s="93"/>
      <c r="E72" s="32" t="s">
        <v>22</v>
      </c>
      <c r="F72" s="33">
        <f>G72+J72</f>
        <v>10.119999999999999</v>
      </c>
      <c r="G72" s="33">
        <v>10.119999999999999</v>
      </c>
      <c r="H72" s="33"/>
      <c r="I72" s="33"/>
      <c r="J72" s="33"/>
      <c r="K72" s="33"/>
      <c r="L72" s="33"/>
    </row>
    <row r="73" spans="1:12" s="6" customFormat="1" ht="16.5" customHeight="1" x14ac:dyDescent="0.25">
      <c r="A73" s="77"/>
      <c r="B73" s="40"/>
      <c r="C73" s="78"/>
      <c r="D73" s="94"/>
      <c r="E73" s="42" t="s">
        <v>23</v>
      </c>
      <c r="F73" s="38">
        <f>F70-F71+F72</f>
        <v>10.119999999999999</v>
      </c>
      <c r="G73" s="38">
        <f>G70-G71+G72</f>
        <v>10.119999999999999</v>
      </c>
      <c r="H73" s="38"/>
      <c r="I73" s="38"/>
      <c r="J73" s="38"/>
      <c r="K73" s="38"/>
      <c r="L73" s="38"/>
    </row>
    <row r="74" spans="1:12" s="50" customFormat="1" ht="17.25" customHeight="1" x14ac:dyDescent="0.2">
      <c r="A74" s="63"/>
      <c r="B74" s="77"/>
      <c r="C74" s="112" t="s">
        <v>25</v>
      </c>
      <c r="D74" s="112"/>
      <c r="E74" s="112"/>
      <c r="F74" s="112"/>
      <c r="G74" s="112"/>
      <c r="H74" s="112"/>
      <c r="I74" s="112"/>
      <c r="J74" s="112"/>
      <c r="K74" s="112"/>
      <c r="L74" s="113"/>
    </row>
    <row r="75" spans="1:12" s="62" customFormat="1" ht="29.1" customHeight="1" x14ac:dyDescent="0.2">
      <c r="A75" s="63"/>
      <c r="B75" s="64"/>
      <c r="C75" s="114" t="s">
        <v>39</v>
      </c>
      <c r="D75" s="114"/>
      <c r="E75" s="114"/>
      <c r="F75" s="114"/>
      <c r="G75" s="114"/>
      <c r="H75" s="114"/>
      <c r="I75" s="114"/>
      <c r="J75" s="114"/>
      <c r="K75" s="114"/>
      <c r="L75" s="115"/>
    </row>
    <row r="76" spans="1:12" s="59" customFormat="1" ht="16.5" customHeight="1" x14ac:dyDescent="0.2">
      <c r="A76" s="63"/>
      <c r="B76" s="65"/>
      <c r="C76" s="116" t="s">
        <v>40</v>
      </c>
      <c r="D76" s="116"/>
      <c r="E76" s="116"/>
      <c r="F76" s="116"/>
      <c r="G76" s="116"/>
      <c r="H76" s="116"/>
      <c r="I76" s="116"/>
      <c r="J76" s="116"/>
      <c r="K76" s="116"/>
      <c r="L76" s="117"/>
    </row>
    <row r="77" spans="1:12" s="6" customFormat="1" ht="16.5" customHeight="1" x14ac:dyDescent="0.25">
      <c r="A77" s="39"/>
      <c r="B77" s="26">
        <v>80148</v>
      </c>
      <c r="C77" s="77"/>
      <c r="D77" s="31" t="s">
        <v>27</v>
      </c>
      <c r="E77" s="29" t="s">
        <v>20</v>
      </c>
      <c r="F77" s="30">
        <f>G77+J77</f>
        <v>0</v>
      </c>
      <c r="G77" s="33">
        <f>G81</f>
        <v>0</v>
      </c>
      <c r="H77" s="34"/>
      <c r="I77" s="34"/>
      <c r="J77" s="34"/>
      <c r="K77" s="34"/>
      <c r="L77" s="34"/>
    </row>
    <row r="78" spans="1:12" s="6" customFormat="1" ht="16.5" customHeight="1" x14ac:dyDescent="0.25">
      <c r="A78" s="39"/>
      <c r="B78" s="40"/>
      <c r="C78" s="41"/>
      <c r="D78" s="31"/>
      <c r="E78" s="32" t="s">
        <v>21</v>
      </c>
      <c r="F78" s="33"/>
      <c r="G78" s="33"/>
      <c r="H78" s="33"/>
      <c r="I78" s="33"/>
      <c r="J78" s="33"/>
      <c r="K78" s="33"/>
      <c r="L78" s="33"/>
    </row>
    <row r="79" spans="1:12" s="6" customFormat="1" ht="16.5" customHeight="1" x14ac:dyDescent="0.25">
      <c r="A79" s="39"/>
      <c r="B79" s="40"/>
      <c r="C79" s="41"/>
      <c r="D79" s="31"/>
      <c r="E79" s="32" t="s">
        <v>22</v>
      </c>
      <c r="F79" s="33">
        <f>G79+J79</f>
        <v>734.09</v>
      </c>
      <c r="G79" s="33">
        <f>G83</f>
        <v>734.09</v>
      </c>
      <c r="H79" s="33"/>
      <c r="I79" s="33"/>
      <c r="J79" s="33"/>
      <c r="K79" s="33"/>
      <c r="L79" s="33"/>
    </row>
    <row r="80" spans="1:12" s="6" customFormat="1" ht="16.5" customHeight="1" x14ac:dyDescent="0.25">
      <c r="A80" s="77"/>
      <c r="B80" s="77"/>
      <c r="C80" s="78"/>
      <c r="D80" s="44"/>
      <c r="E80" s="42" t="s">
        <v>23</v>
      </c>
      <c r="F80" s="38">
        <f>F77-F78+F79</f>
        <v>734.09</v>
      </c>
      <c r="G80" s="38">
        <f>G77-G78+G79</f>
        <v>734.09</v>
      </c>
      <c r="H80" s="38"/>
      <c r="I80" s="38"/>
      <c r="J80" s="38"/>
      <c r="K80" s="38"/>
      <c r="L80" s="38"/>
    </row>
    <row r="81" spans="1:12" s="10" customFormat="1" ht="16.5" customHeight="1" x14ac:dyDescent="0.25">
      <c r="A81" s="39"/>
      <c r="B81" s="40"/>
      <c r="C81" s="43">
        <v>2400</v>
      </c>
      <c r="D81" s="92" t="s">
        <v>30</v>
      </c>
      <c r="E81" s="29" t="s">
        <v>20</v>
      </c>
      <c r="F81" s="33">
        <f>G81+J81</f>
        <v>0</v>
      </c>
      <c r="G81" s="33">
        <v>0</v>
      </c>
      <c r="H81" s="33"/>
      <c r="I81" s="33"/>
      <c r="J81" s="33"/>
      <c r="K81" s="33"/>
      <c r="L81" s="33"/>
    </row>
    <row r="82" spans="1:12" s="3" customFormat="1" ht="16.5" customHeight="1" x14ac:dyDescent="0.25">
      <c r="A82" s="39"/>
      <c r="B82" s="40"/>
      <c r="C82" s="41"/>
      <c r="D82" s="93"/>
      <c r="E82" s="32" t="s">
        <v>21</v>
      </c>
      <c r="F82" s="33"/>
      <c r="G82" s="33"/>
      <c r="H82" s="33"/>
      <c r="I82" s="33"/>
      <c r="J82" s="33"/>
      <c r="K82" s="33"/>
      <c r="L82" s="33"/>
    </row>
    <row r="83" spans="1:12" s="3" customFormat="1" ht="16.5" customHeight="1" x14ac:dyDescent="0.25">
      <c r="A83" s="39"/>
      <c r="B83" s="40"/>
      <c r="C83" s="41"/>
      <c r="D83" s="93"/>
      <c r="E83" s="32" t="s">
        <v>22</v>
      </c>
      <c r="F83" s="33">
        <f>G83+J83</f>
        <v>734.09</v>
      </c>
      <c r="G83" s="33">
        <v>734.09</v>
      </c>
      <c r="H83" s="33"/>
      <c r="I83" s="33"/>
      <c r="J83" s="33"/>
      <c r="K83" s="33"/>
      <c r="L83" s="33"/>
    </row>
    <row r="84" spans="1:12" s="6" customFormat="1" ht="16.5" customHeight="1" x14ac:dyDescent="0.25">
      <c r="A84" s="77"/>
      <c r="B84" s="40"/>
      <c r="C84" s="78"/>
      <c r="D84" s="94"/>
      <c r="E84" s="42" t="s">
        <v>23</v>
      </c>
      <c r="F84" s="38">
        <f>F81-F82+F83</f>
        <v>734.09</v>
      </c>
      <c r="G84" s="38">
        <f>G81-G82+G83</f>
        <v>734.09</v>
      </c>
      <c r="H84" s="38"/>
      <c r="I84" s="38"/>
      <c r="J84" s="38"/>
      <c r="K84" s="38"/>
      <c r="L84" s="38"/>
    </row>
    <row r="85" spans="1:12" s="50" customFormat="1" ht="17.25" customHeight="1" x14ac:dyDescent="0.2">
      <c r="A85" s="63"/>
      <c r="B85" s="40"/>
      <c r="C85" s="112" t="s">
        <v>25</v>
      </c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s="62" customFormat="1" ht="29.1" customHeight="1" x14ac:dyDescent="0.2">
      <c r="A86" s="63"/>
      <c r="B86" s="64"/>
      <c r="C86" s="114" t="s">
        <v>39</v>
      </c>
      <c r="D86" s="114"/>
      <c r="E86" s="114"/>
      <c r="F86" s="114"/>
      <c r="G86" s="114"/>
      <c r="H86" s="114"/>
      <c r="I86" s="114"/>
      <c r="J86" s="114"/>
      <c r="K86" s="114"/>
      <c r="L86" s="115"/>
    </row>
    <row r="87" spans="1:12" s="59" customFormat="1" ht="29.1" customHeight="1" x14ac:dyDescent="0.2">
      <c r="A87" s="63"/>
      <c r="B87" s="65"/>
      <c r="C87" s="116" t="s">
        <v>41</v>
      </c>
      <c r="D87" s="116"/>
      <c r="E87" s="116"/>
      <c r="F87" s="116"/>
      <c r="G87" s="116"/>
      <c r="H87" s="116"/>
      <c r="I87" s="116"/>
      <c r="J87" s="116"/>
      <c r="K87" s="116"/>
      <c r="L87" s="117"/>
    </row>
    <row r="88" spans="1:12" s="57" customFormat="1" ht="18" customHeight="1" x14ac:dyDescent="0.25">
      <c r="A88" s="19">
        <v>900</v>
      </c>
      <c r="B88" s="19"/>
      <c r="C88" s="18"/>
      <c r="D88" s="109" t="s">
        <v>7</v>
      </c>
      <c r="E88" s="21" t="s">
        <v>20</v>
      </c>
      <c r="F88" s="24">
        <f>G88+J88</f>
        <v>16339645.850000001</v>
      </c>
      <c r="G88" s="24">
        <v>9369560.8800000008</v>
      </c>
      <c r="H88" s="24">
        <v>0</v>
      </c>
      <c r="I88" s="24">
        <v>27658.880000000001</v>
      </c>
      <c r="J88" s="24">
        <f>SUM(K88:L88)</f>
        <v>6970084.9700000007</v>
      </c>
      <c r="K88" s="24">
        <v>2445869.9700000002</v>
      </c>
      <c r="L88" s="24">
        <v>4524215</v>
      </c>
    </row>
    <row r="89" spans="1:12" s="3" customFormat="1" ht="18" customHeight="1" x14ac:dyDescent="0.25">
      <c r="A89" s="46"/>
      <c r="B89" s="47"/>
      <c r="C89" s="48"/>
      <c r="D89" s="110"/>
      <c r="E89" s="15" t="s">
        <v>21</v>
      </c>
      <c r="F89" s="24"/>
      <c r="G89" s="24"/>
      <c r="H89" s="24"/>
      <c r="I89" s="24"/>
      <c r="J89" s="24"/>
      <c r="K89" s="24"/>
      <c r="L89" s="24"/>
    </row>
    <row r="90" spans="1:12" s="3" customFormat="1" ht="18" customHeight="1" x14ac:dyDescent="0.25">
      <c r="A90" s="46"/>
      <c r="B90" s="47"/>
      <c r="C90" s="48"/>
      <c r="D90" s="110"/>
      <c r="E90" s="15" t="s">
        <v>22</v>
      </c>
      <c r="F90" s="24">
        <f>G90+J90</f>
        <v>409966.80000000005</v>
      </c>
      <c r="G90" s="24">
        <f>+G94+G106</f>
        <v>89052.52</v>
      </c>
      <c r="H90" s="24">
        <f>+H94+H106</f>
        <v>89052.52</v>
      </c>
      <c r="I90" s="24"/>
      <c r="J90" s="24">
        <f>+J94+J106</f>
        <v>320914.28000000003</v>
      </c>
      <c r="K90" s="24"/>
      <c r="L90" s="24">
        <f>+L94+L106</f>
        <v>320914.28000000003</v>
      </c>
    </row>
    <row r="91" spans="1:12" s="6" customFormat="1" ht="18" customHeight="1" x14ac:dyDescent="0.25">
      <c r="A91" s="18"/>
      <c r="B91" s="45"/>
      <c r="C91" s="45"/>
      <c r="D91" s="111"/>
      <c r="E91" s="16" t="s">
        <v>23</v>
      </c>
      <c r="F91" s="17">
        <f t="shared" ref="F91:L91" si="10">F88-F89+F90</f>
        <v>16749612.650000002</v>
      </c>
      <c r="G91" s="17">
        <f t="shared" si="10"/>
        <v>9458613.4000000004</v>
      </c>
      <c r="H91" s="17">
        <f t="shared" si="10"/>
        <v>89052.52</v>
      </c>
      <c r="I91" s="17">
        <f t="shared" si="10"/>
        <v>27658.880000000001</v>
      </c>
      <c r="J91" s="17">
        <f t="shared" si="10"/>
        <v>7290999.2500000009</v>
      </c>
      <c r="K91" s="17">
        <f t="shared" si="10"/>
        <v>2445869.9700000002</v>
      </c>
      <c r="L91" s="17">
        <f t="shared" si="10"/>
        <v>4845129.28</v>
      </c>
    </row>
    <row r="92" spans="1:12" s="12" customFormat="1" ht="18" customHeight="1" x14ac:dyDescent="0.25">
      <c r="A92" s="26"/>
      <c r="B92" s="26">
        <v>90005</v>
      </c>
      <c r="C92" s="77"/>
      <c r="D92" s="107" t="s">
        <v>26</v>
      </c>
      <c r="E92" s="29" t="s">
        <v>20</v>
      </c>
      <c r="F92" s="33">
        <f>G92+J92</f>
        <v>1668750</v>
      </c>
      <c r="G92" s="33"/>
      <c r="H92" s="33"/>
      <c r="I92" s="33"/>
      <c r="J92" s="33">
        <f>SUM(K92:L92)</f>
        <v>1668750</v>
      </c>
      <c r="K92" s="33">
        <v>168750</v>
      </c>
      <c r="L92" s="33">
        <v>1500000</v>
      </c>
    </row>
    <row r="93" spans="1:12" s="3" customFormat="1" ht="18" customHeight="1" x14ac:dyDescent="0.25">
      <c r="A93" s="39"/>
      <c r="B93" s="40"/>
      <c r="C93" s="41"/>
      <c r="D93" s="108"/>
      <c r="E93" s="32" t="s">
        <v>21</v>
      </c>
      <c r="F93" s="33"/>
      <c r="G93" s="33"/>
      <c r="H93" s="33"/>
      <c r="I93" s="33"/>
      <c r="J93" s="33"/>
      <c r="K93" s="33"/>
      <c r="L93" s="33"/>
    </row>
    <row r="94" spans="1:12" s="3" customFormat="1" ht="18" customHeight="1" x14ac:dyDescent="0.25">
      <c r="A94" s="39"/>
      <c r="B94" s="40"/>
      <c r="C94" s="41"/>
      <c r="D94" s="108"/>
      <c r="E94" s="32" t="s">
        <v>22</v>
      </c>
      <c r="F94" s="33">
        <f>G94+J94</f>
        <v>320914.28000000003</v>
      </c>
      <c r="G94" s="33"/>
      <c r="H94" s="33"/>
      <c r="I94" s="33"/>
      <c r="J94" s="33">
        <f>J98</f>
        <v>320914.28000000003</v>
      </c>
      <c r="K94" s="33"/>
      <c r="L94" s="33">
        <f>L98</f>
        <v>320914.28000000003</v>
      </c>
    </row>
    <row r="95" spans="1:12" s="6" customFormat="1" ht="18" customHeight="1" x14ac:dyDescent="0.25">
      <c r="A95" s="77"/>
      <c r="B95" s="77"/>
      <c r="C95" s="78"/>
      <c r="D95" s="44"/>
      <c r="E95" s="42" t="s">
        <v>23</v>
      </c>
      <c r="F95" s="38">
        <f t="shared" ref="F95:L95" si="11">F92-F93+F94</f>
        <v>1989664.28</v>
      </c>
      <c r="G95" s="38"/>
      <c r="H95" s="38"/>
      <c r="I95" s="38"/>
      <c r="J95" s="38">
        <f t="shared" si="11"/>
        <v>1989664.28</v>
      </c>
      <c r="K95" s="38">
        <f t="shared" si="11"/>
        <v>168750</v>
      </c>
      <c r="L95" s="38">
        <f t="shared" si="11"/>
        <v>1820914.28</v>
      </c>
    </row>
    <row r="96" spans="1:12" s="55" customFormat="1" ht="24" customHeight="1" x14ac:dyDescent="0.25">
      <c r="A96" s="39"/>
      <c r="B96" s="40"/>
      <c r="C96" s="43">
        <v>6257</v>
      </c>
      <c r="D96" s="92" t="s">
        <v>32</v>
      </c>
      <c r="E96" s="29" t="s">
        <v>20</v>
      </c>
      <c r="F96" s="33">
        <f>G96+J96</f>
        <v>1500000</v>
      </c>
      <c r="G96" s="33"/>
      <c r="H96" s="33"/>
      <c r="I96" s="33"/>
      <c r="J96" s="33">
        <f>L96</f>
        <v>1500000</v>
      </c>
      <c r="K96" s="33"/>
      <c r="L96" s="33">
        <v>1500000</v>
      </c>
    </row>
    <row r="97" spans="1:12" s="3" customFormat="1" ht="24" customHeight="1" x14ac:dyDescent="0.25">
      <c r="A97" s="39"/>
      <c r="B97" s="40"/>
      <c r="C97" s="41"/>
      <c r="D97" s="93"/>
      <c r="E97" s="32" t="s">
        <v>21</v>
      </c>
      <c r="F97" s="33"/>
      <c r="G97" s="33"/>
      <c r="H97" s="33"/>
      <c r="I97" s="33"/>
      <c r="J97" s="33"/>
      <c r="K97" s="33"/>
      <c r="L97" s="33"/>
    </row>
    <row r="98" spans="1:12" s="3" customFormat="1" ht="24" customHeight="1" x14ac:dyDescent="0.25">
      <c r="A98" s="39"/>
      <c r="B98" s="40"/>
      <c r="C98" s="41"/>
      <c r="D98" s="93"/>
      <c r="E98" s="32" t="s">
        <v>22</v>
      </c>
      <c r="F98" s="33">
        <f>G98+J98</f>
        <v>320914.28000000003</v>
      </c>
      <c r="G98" s="33"/>
      <c r="H98" s="33"/>
      <c r="I98" s="33"/>
      <c r="J98" s="33">
        <f>L98</f>
        <v>320914.28000000003</v>
      </c>
      <c r="K98" s="33"/>
      <c r="L98" s="33">
        <v>320914.28000000003</v>
      </c>
    </row>
    <row r="99" spans="1:12" s="6" customFormat="1" ht="24" customHeight="1" x14ac:dyDescent="0.25">
      <c r="A99" s="77"/>
      <c r="B99" s="77"/>
      <c r="C99" s="78"/>
      <c r="D99" s="94"/>
      <c r="E99" s="42" t="s">
        <v>23</v>
      </c>
      <c r="F99" s="38">
        <f>F96-F97+F98</f>
        <v>1820914.28</v>
      </c>
      <c r="G99" s="38"/>
      <c r="H99" s="38"/>
      <c r="I99" s="38"/>
      <c r="J99" s="38">
        <f>J96-J97+J98</f>
        <v>1820914.28</v>
      </c>
      <c r="K99" s="38"/>
      <c r="L99" s="38">
        <f>L96-L97+L98</f>
        <v>1820914.28</v>
      </c>
    </row>
    <row r="100" spans="1:12" s="50" customFormat="1" ht="17.25" customHeight="1" x14ac:dyDescent="0.2">
      <c r="A100" s="63"/>
      <c r="B100" s="64"/>
      <c r="C100" s="112" t="s">
        <v>25</v>
      </c>
      <c r="D100" s="112"/>
      <c r="E100" s="112"/>
      <c r="F100" s="112"/>
      <c r="G100" s="112"/>
      <c r="H100" s="112"/>
      <c r="I100" s="112"/>
      <c r="J100" s="112"/>
      <c r="K100" s="112"/>
      <c r="L100" s="113"/>
    </row>
    <row r="101" spans="1:12" s="62" customFormat="1" ht="15.75" customHeight="1" x14ac:dyDescent="0.2">
      <c r="A101" s="63"/>
      <c r="B101" s="64"/>
      <c r="C101" s="114" t="s">
        <v>36</v>
      </c>
      <c r="D101" s="114"/>
      <c r="E101" s="114"/>
      <c r="F101" s="114"/>
      <c r="G101" s="114"/>
      <c r="H101" s="114"/>
      <c r="I101" s="114"/>
      <c r="J101" s="114"/>
      <c r="K101" s="114"/>
      <c r="L101" s="115"/>
    </row>
    <row r="102" spans="1:12" s="62" customFormat="1" ht="29.25" customHeight="1" x14ac:dyDescent="0.2">
      <c r="A102" s="63"/>
      <c r="B102" s="64"/>
      <c r="C102" s="118" t="s">
        <v>46</v>
      </c>
      <c r="D102" s="119"/>
      <c r="E102" s="119"/>
      <c r="F102" s="119"/>
      <c r="G102" s="119"/>
      <c r="H102" s="119"/>
      <c r="I102" s="119"/>
      <c r="J102" s="119"/>
      <c r="K102" s="119"/>
      <c r="L102" s="120"/>
    </row>
    <row r="103" spans="1:12" s="59" customFormat="1" ht="16.5" customHeight="1" x14ac:dyDescent="0.2">
      <c r="A103" s="63"/>
      <c r="B103" s="65"/>
      <c r="C103" s="116" t="s">
        <v>48</v>
      </c>
      <c r="D103" s="116"/>
      <c r="E103" s="116"/>
      <c r="F103" s="116"/>
      <c r="G103" s="116"/>
      <c r="H103" s="116"/>
      <c r="I103" s="116"/>
      <c r="J103" s="116"/>
      <c r="K103" s="116"/>
      <c r="L103" s="117"/>
    </row>
    <row r="104" spans="1:12" s="11" customFormat="1" ht="16.5" customHeight="1" x14ac:dyDescent="0.25">
      <c r="A104" s="39"/>
      <c r="B104" s="27">
        <v>90095</v>
      </c>
      <c r="C104" s="77"/>
      <c r="D104" s="31" t="s">
        <v>2</v>
      </c>
      <c r="E104" s="29" t="s">
        <v>20</v>
      </c>
      <c r="F104" s="33">
        <f>G104+J104</f>
        <v>2282399.9700000002</v>
      </c>
      <c r="G104" s="33">
        <v>5280</v>
      </c>
      <c r="H104" s="33">
        <v>0</v>
      </c>
      <c r="I104" s="34"/>
      <c r="J104" s="33">
        <v>2277119.9700000002</v>
      </c>
      <c r="K104" s="33">
        <v>2277119.9700000002</v>
      </c>
      <c r="L104" s="33"/>
    </row>
    <row r="105" spans="1:12" s="3" customFormat="1" ht="16.5" customHeight="1" x14ac:dyDescent="0.25">
      <c r="A105" s="39"/>
      <c r="B105" s="40"/>
      <c r="C105" s="41"/>
      <c r="D105" s="31"/>
      <c r="E105" s="32" t="s">
        <v>21</v>
      </c>
      <c r="F105" s="33"/>
      <c r="G105" s="33"/>
      <c r="H105" s="33"/>
      <c r="I105" s="33"/>
      <c r="J105" s="33"/>
      <c r="K105" s="33"/>
      <c r="L105" s="33"/>
    </row>
    <row r="106" spans="1:12" s="3" customFormat="1" ht="16.5" customHeight="1" x14ac:dyDescent="0.25">
      <c r="A106" s="39"/>
      <c r="B106" s="40"/>
      <c r="C106" s="41"/>
      <c r="D106" s="31"/>
      <c r="E106" s="32" t="s">
        <v>22</v>
      </c>
      <c r="F106" s="33">
        <f>G106+J106</f>
        <v>89052.52</v>
      </c>
      <c r="G106" s="33">
        <f>H106</f>
        <v>89052.52</v>
      </c>
      <c r="H106" s="33">
        <f>H110</f>
        <v>89052.52</v>
      </c>
      <c r="I106" s="33"/>
      <c r="J106" s="33"/>
      <c r="K106" s="33"/>
      <c r="L106" s="33"/>
    </row>
    <row r="107" spans="1:12" s="6" customFormat="1" ht="16.5" customHeight="1" x14ac:dyDescent="0.25">
      <c r="A107" s="77"/>
      <c r="B107" s="77"/>
      <c r="C107" s="78"/>
      <c r="D107" s="44"/>
      <c r="E107" s="42" t="s">
        <v>23</v>
      </c>
      <c r="F107" s="38">
        <f>F104-F105+F106</f>
        <v>2371452.4900000002</v>
      </c>
      <c r="G107" s="38">
        <f>G104-G105+G106</f>
        <v>94332.52</v>
      </c>
      <c r="H107" s="38">
        <f>H104-H105+H106</f>
        <v>89052.52</v>
      </c>
      <c r="I107" s="38"/>
      <c r="J107" s="38">
        <f t="shared" ref="J107:K107" si="12">J104-J105+J106</f>
        <v>2277119.9700000002</v>
      </c>
      <c r="K107" s="38">
        <f t="shared" si="12"/>
        <v>2277119.9700000002</v>
      </c>
      <c r="L107" s="38"/>
    </row>
    <row r="108" spans="1:12" s="4" customFormat="1" ht="16.5" customHeight="1" x14ac:dyDescent="0.25">
      <c r="A108" s="39"/>
      <c r="B108" s="40"/>
      <c r="C108" s="56">
        <v>2710</v>
      </c>
      <c r="D108" s="95" t="s">
        <v>34</v>
      </c>
      <c r="E108" s="29" t="s">
        <v>20</v>
      </c>
      <c r="F108" s="33">
        <f>G108+J108</f>
        <v>0</v>
      </c>
      <c r="G108" s="33">
        <f>H108</f>
        <v>0</v>
      </c>
      <c r="H108" s="33">
        <v>0</v>
      </c>
      <c r="I108" s="33"/>
      <c r="J108" s="33"/>
      <c r="K108" s="33"/>
      <c r="L108" s="33"/>
    </row>
    <row r="109" spans="1:12" s="3" customFormat="1" ht="16.5" customHeight="1" x14ac:dyDescent="0.25">
      <c r="A109" s="39"/>
      <c r="B109" s="40"/>
      <c r="C109" s="26"/>
      <c r="D109" s="96"/>
      <c r="E109" s="32" t="s">
        <v>21</v>
      </c>
      <c r="F109" s="33"/>
      <c r="G109" s="33"/>
      <c r="H109" s="33"/>
      <c r="I109" s="33"/>
      <c r="J109" s="33"/>
      <c r="K109" s="33"/>
      <c r="L109" s="33"/>
    </row>
    <row r="110" spans="1:12" s="3" customFormat="1" ht="16.5" customHeight="1" x14ac:dyDescent="0.25">
      <c r="A110" s="39"/>
      <c r="B110" s="40"/>
      <c r="C110" s="26"/>
      <c r="D110" s="96"/>
      <c r="E110" s="32" t="s">
        <v>22</v>
      </c>
      <c r="F110" s="33">
        <f>G110+J110</f>
        <v>89052.52</v>
      </c>
      <c r="G110" s="33">
        <f>H110</f>
        <v>89052.52</v>
      </c>
      <c r="H110" s="33">
        <v>89052.52</v>
      </c>
      <c r="I110" s="33"/>
      <c r="J110" s="33"/>
      <c r="K110" s="33"/>
      <c r="L110" s="33"/>
    </row>
    <row r="111" spans="1:12" s="6" customFormat="1" ht="16.5" customHeight="1" x14ac:dyDescent="0.25">
      <c r="A111" s="77"/>
      <c r="B111" s="40"/>
      <c r="C111" s="35"/>
      <c r="D111" s="97"/>
      <c r="E111" s="42" t="s">
        <v>23</v>
      </c>
      <c r="F111" s="38">
        <f>F108-F109+F110</f>
        <v>89052.52</v>
      </c>
      <c r="G111" s="38">
        <f>G108-G109+G110</f>
        <v>89052.52</v>
      </c>
      <c r="H111" s="38">
        <f>H108-H109+H110</f>
        <v>89052.52</v>
      </c>
      <c r="I111" s="38"/>
      <c r="J111" s="38"/>
      <c r="K111" s="38"/>
      <c r="L111" s="38"/>
    </row>
    <row r="112" spans="1:12" s="50" customFormat="1" ht="17.25" customHeight="1" x14ac:dyDescent="0.2">
      <c r="A112" s="63"/>
      <c r="B112" s="64"/>
      <c r="C112" s="112" t="s">
        <v>25</v>
      </c>
      <c r="D112" s="112"/>
      <c r="E112" s="112"/>
      <c r="F112" s="112"/>
      <c r="G112" s="112"/>
      <c r="H112" s="112"/>
      <c r="I112" s="112"/>
      <c r="J112" s="112"/>
      <c r="K112" s="112"/>
      <c r="L112" s="113"/>
    </row>
    <row r="113" spans="1:13" s="62" customFormat="1" ht="15.75" customHeight="1" x14ac:dyDescent="0.2">
      <c r="A113" s="63"/>
      <c r="B113" s="64"/>
      <c r="C113" s="114" t="s">
        <v>42</v>
      </c>
      <c r="D113" s="114"/>
      <c r="E113" s="114"/>
      <c r="F113" s="114"/>
      <c r="G113" s="114"/>
      <c r="H113" s="114"/>
      <c r="I113" s="114"/>
      <c r="J113" s="114"/>
      <c r="K113" s="114"/>
      <c r="L113" s="115"/>
    </row>
    <row r="114" spans="1:13" s="59" customFormat="1" ht="45" customHeight="1" x14ac:dyDescent="0.2">
      <c r="A114" s="63"/>
      <c r="B114" s="65"/>
      <c r="C114" s="116" t="s">
        <v>43</v>
      </c>
      <c r="D114" s="116"/>
      <c r="E114" s="116"/>
      <c r="F114" s="116"/>
      <c r="G114" s="116"/>
      <c r="H114" s="116"/>
      <c r="I114" s="116"/>
      <c r="J114" s="116"/>
      <c r="K114" s="116"/>
      <c r="L114" s="117"/>
    </row>
    <row r="115" spans="1:13" ht="18" customHeight="1" x14ac:dyDescent="0.25">
      <c r="A115" s="98" t="s">
        <v>3</v>
      </c>
      <c r="B115" s="99"/>
      <c r="C115" s="99"/>
      <c r="D115" s="100"/>
      <c r="E115" s="15" t="s">
        <v>20</v>
      </c>
      <c r="F115" s="58">
        <f>G115+J115</f>
        <v>211678152.27999997</v>
      </c>
      <c r="G115" s="58">
        <v>171397207.41999999</v>
      </c>
      <c r="H115" s="58">
        <v>44442923.439999998</v>
      </c>
      <c r="I115" s="58">
        <v>1461857.98</v>
      </c>
      <c r="J115" s="58">
        <v>40280944.859999999</v>
      </c>
      <c r="K115" s="58">
        <v>2791964.97</v>
      </c>
      <c r="L115" s="58">
        <v>17088979.890000001</v>
      </c>
      <c r="M115" s="60"/>
    </row>
    <row r="116" spans="1:13" ht="18" customHeight="1" x14ac:dyDescent="0.25">
      <c r="A116" s="101"/>
      <c r="B116" s="102"/>
      <c r="C116" s="102"/>
      <c r="D116" s="103"/>
      <c r="E116" s="15" t="s">
        <v>21</v>
      </c>
      <c r="F116" s="58">
        <f>G116+J116</f>
        <v>955464.63</v>
      </c>
      <c r="G116" s="58">
        <f>G11+G26+G42+G63+G89</f>
        <v>955464.63</v>
      </c>
      <c r="H116" s="58"/>
      <c r="I116" s="58">
        <f>I11+I26+I42+I63+I89</f>
        <v>955464.63</v>
      </c>
      <c r="J116" s="58"/>
      <c r="K116" s="58"/>
      <c r="L116" s="58"/>
      <c r="M116" s="3"/>
    </row>
    <row r="117" spans="1:13" ht="18" customHeight="1" x14ac:dyDescent="0.25">
      <c r="A117" s="101"/>
      <c r="B117" s="102"/>
      <c r="C117" s="102"/>
      <c r="D117" s="103"/>
      <c r="E117" s="15" t="s">
        <v>22</v>
      </c>
      <c r="F117" s="58">
        <f>G117+J117</f>
        <v>1056557.54</v>
      </c>
      <c r="G117" s="58">
        <f>G12+G27+G43+G64+G90</f>
        <v>90606.73000000001</v>
      </c>
      <c r="H117" s="58">
        <f>H12+H27+H43+H64+H90</f>
        <v>89052.52</v>
      </c>
      <c r="I117" s="58"/>
      <c r="J117" s="58">
        <f>J12+J27+J43+J64+J90</f>
        <v>965950.80999999994</v>
      </c>
      <c r="K117" s="58"/>
      <c r="L117" s="58">
        <f>L12+L27+L43+L64+L90</f>
        <v>965950.80999999994</v>
      </c>
      <c r="M117" s="3"/>
    </row>
    <row r="118" spans="1:13" ht="18" customHeight="1" x14ac:dyDescent="0.25">
      <c r="A118" s="104"/>
      <c r="B118" s="105"/>
      <c r="C118" s="105"/>
      <c r="D118" s="106"/>
      <c r="E118" s="16" t="s">
        <v>23</v>
      </c>
      <c r="F118" s="17">
        <f t="shared" ref="F118:L118" si="13">F115-F116+F117</f>
        <v>211779245.18999997</v>
      </c>
      <c r="G118" s="17">
        <f t="shared" si="13"/>
        <v>170532349.51999998</v>
      </c>
      <c r="H118" s="17">
        <f t="shared" si="13"/>
        <v>44531975.960000001</v>
      </c>
      <c r="I118" s="17">
        <f t="shared" si="13"/>
        <v>506393.35</v>
      </c>
      <c r="J118" s="17">
        <f t="shared" si="13"/>
        <v>41246895.670000002</v>
      </c>
      <c r="K118" s="17">
        <f t="shared" si="13"/>
        <v>2791964.97</v>
      </c>
      <c r="L118" s="17">
        <f t="shared" si="13"/>
        <v>18054930.699999999</v>
      </c>
      <c r="M118" s="6"/>
    </row>
    <row r="119" spans="1:13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</row>
    <row r="120" spans="1:13" s="80" customFormat="1" x14ac:dyDescent="0.25">
      <c r="A120" s="66"/>
      <c r="B120" s="67"/>
      <c r="C120" s="68"/>
      <c r="D120" s="69"/>
      <c r="E120" s="88"/>
      <c r="F120" s="89"/>
      <c r="G120" s="89"/>
      <c r="H120" s="89"/>
      <c r="I120" s="89"/>
      <c r="J120" s="90"/>
      <c r="K120" s="89"/>
      <c r="L120" s="91"/>
    </row>
    <row r="121" spans="1:13" s="80" customFormat="1" x14ac:dyDescent="0.25">
      <c r="A121" s="66"/>
      <c r="B121" s="67"/>
      <c r="C121" s="68"/>
      <c r="D121" s="69"/>
      <c r="E121" s="88"/>
      <c r="F121" s="89"/>
      <c r="G121" s="89"/>
      <c r="H121" s="89"/>
      <c r="I121" s="89"/>
      <c r="J121" s="90"/>
      <c r="K121" s="89"/>
      <c r="L121" s="91"/>
    </row>
    <row r="122" spans="1:13" s="80" customFormat="1" x14ac:dyDescent="0.25">
      <c r="A122" s="66"/>
      <c r="B122" s="67"/>
      <c r="C122" s="68"/>
      <c r="D122" s="69"/>
      <c r="E122" s="70"/>
      <c r="F122" s="91"/>
      <c r="G122" s="91"/>
      <c r="H122" s="91"/>
      <c r="I122" s="91"/>
      <c r="J122" s="91"/>
      <c r="K122" s="91"/>
      <c r="L122" s="91"/>
    </row>
    <row r="123" spans="1:13" s="80" customFormat="1" x14ac:dyDescent="0.25">
      <c r="A123" s="66"/>
      <c r="B123" s="67"/>
      <c r="C123" s="68"/>
      <c r="D123" s="69"/>
      <c r="E123" s="70"/>
      <c r="F123" s="71"/>
      <c r="G123" s="71"/>
      <c r="H123" s="71"/>
      <c r="I123" s="71"/>
      <c r="J123" s="72"/>
      <c r="K123" s="71"/>
      <c r="L123" s="91"/>
    </row>
    <row r="124" spans="1:13" s="80" customFormat="1" x14ac:dyDescent="0.25">
      <c r="A124" s="66"/>
      <c r="B124" s="67"/>
      <c r="C124" s="68"/>
      <c r="D124" s="69"/>
      <c r="E124" s="70"/>
      <c r="F124" s="71"/>
      <c r="G124" s="71"/>
      <c r="H124" s="71"/>
      <c r="I124" s="71"/>
      <c r="J124" s="72"/>
      <c r="K124" s="71"/>
      <c r="L124" s="91"/>
    </row>
    <row r="125" spans="1:13" s="80" customFormat="1" x14ac:dyDescent="0.25">
      <c r="A125" s="66"/>
      <c r="B125" s="67"/>
      <c r="C125" s="68"/>
      <c r="D125" s="69"/>
      <c r="E125" s="70"/>
      <c r="F125" s="71"/>
      <c r="G125" s="71"/>
      <c r="H125" s="71"/>
      <c r="I125" s="71"/>
      <c r="J125" s="72"/>
      <c r="K125" s="71"/>
      <c r="L125" s="91"/>
    </row>
  </sheetData>
  <mergeCells count="51">
    <mergeCell ref="C22:L22"/>
    <mergeCell ref="C23:L23"/>
    <mergeCell ref="C24:L24"/>
    <mergeCell ref="C37:L37"/>
    <mergeCell ref="C38:L38"/>
    <mergeCell ref="C112:L112"/>
    <mergeCell ref="D53:D56"/>
    <mergeCell ref="D25:D28"/>
    <mergeCell ref="C40:L40"/>
    <mergeCell ref="C57:L57"/>
    <mergeCell ref="C61:L61"/>
    <mergeCell ref="D33:D36"/>
    <mergeCell ref="D49:D52"/>
    <mergeCell ref="C58:L58"/>
    <mergeCell ref="C59:L59"/>
    <mergeCell ref="C60:L60"/>
    <mergeCell ref="C39:L39"/>
    <mergeCell ref="C103:L103"/>
    <mergeCell ref="C100:L100"/>
    <mergeCell ref="D70:D73"/>
    <mergeCell ref="D81:D84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D18:D21"/>
    <mergeCell ref="D108:D111"/>
    <mergeCell ref="A115:D118"/>
    <mergeCell ref="D96:D99"/>
    <mergeCell ref="D92:D94"/>
    <mergeCell ref="D88:D91"/>
    <mergeCell ref="C74:L74"/>
    <mergeCell ref="C75:L75"/>
    <mergeCell ref="C76:L76"/>
    <mergeCell ref="C85:L85"/>
    <mergeCell ref="C86:L86"/>
    <mergeCell ref="C87:L87"/>
    <mergeCell ref="C113:L113"/>
    <mergeCell ref="C114:L114"/>
    <mergeCell ref="C101:L101"/>
    <mergeCell ref="C102:L102"/>
  </mergeCells>
  <phoneticPr fontId="1" type="noConversion"/>
  <printOptions horizontalCentered="1" gridLines="1"/>
  <pageMargins left="0.35" right="0.23" top="0.8" bottom="0.83" header="0.43307086614173229" footer="0.54"/>
  <pageSetup paperSize="9" scale="65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Julita Michałowska</cp:lastModifiedBy>
  <cp:lastPrinted>2021-01-28T12:44:27Z</cp:lastPrinted>
  <dcterms:created xsi:type="dcterms:W3CDTF">2000-11-02T14:08:21Z</dcterms:created>
  <dcterms:modified xsi:type="dcterms:W3CDTF">2021-01-29T09:05:38Z</dcterms:modified>
</cp:coreProperties>
</file>