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0_dokumenty\2020_UCHWALY_ZARZADZENIA\URM_XVII_..._8XII2020_ZM_BUDZET 2020\"/>
    </mc:Choice>
  </mc:AlternateContent>
  <bookViews>
    <workbookView xWindow="45" yWindow="-15" windowWidth="19410" windowHeight="8145"/>
  </bookViews>
  <sheets>
    <sheet name="DOCH" sheetId="1" r:id="rId1"/>
  </sheets>
  <definedNames>
    <definedName name="Drukowany">DOCH!A1:XEY1</definedName>
    <definedName name="_xlnm.Print_Area" localSheetId="0">DOCH!$A$1:$L$159</definedName>
    <definedName name="_xlnm.Print_Titles" localSheetId="0">DOCH!$5:$9</definedName>
  </definedNames>
  <calcPr calcId="152511"/>
</workbook>
</file>

<file path=xl/calcChain.xml><?xml version="1.0" encoding="utf-8"?>
<calcChain xmlns="http://schemas.openxmlformats.org/spreadsheetml/2006/main">
  <c r="G147" i="1" l="1"/>
  <c r="G143" i="1" s="1"/>
  <c r="G126" i="1"/>
  <c r="G111" i="1" s="1"/>
  <c r="F111" i="1" s="1"/>
  <c r="G89" i="1"/>
  <c r="H71" i="1"/>
  <c r="J70" i="1"/>
  <c r="J66" i="1"/>
  <c r="G56" i="1"/>
  <c r="G52" i="1" s="1"/>
  <c r="H42" i="1"/>
  <c r="H38" i="1" s="1"/>
  <c r="L26" i="1"/>
  <c r="L11" i="1" s="1"/>
  <c r="J11" i="1" s="1"/>
  <c r="J157" i="1" s="1"/>
  <c r="J30" i="1"/>
  <c r="J25" i="1"/>
  <c r="J10" i="1"/>
  <c r="L157" i="1" l="1"/>
  <c r="J26" i="1"/>
  <c r="H81" i="1" l="1"/>
  <c r="G79" i="1"/>
  <c r="G78" i="1"/>
  <c r="F78" i="1" s="1"/>
  <c r="F79" i="1" l="1"/>
  <c r="F81" i="1" s="1"/>
  <c r="G71" i="1"/>
  <c r="G81" i="1"/>
  <c r="H47" i="1" l="1"/>
  <c r="G46" i="1"/>
  <c r="G44" i="1"/>
  <c r="F44" i="1" s="1"/>
  <c r="G152" i="1"/>
  <c r="F151" i="1"/>
  <c r="F149" i="1"/>
  <c r="G118" i="1"/>
  <c r="F118" i="1" s="1"/>
  <c r="G136" i="1"/>
  <c r="F134" i="1"/>
  <c r="F133" i="1"/>
  <c r="G132" i="1"/>
  <c r="F130" i="1"/>
  <c r="F129" i="1"/>
  <c r="L32" i="1"/>
  <c r="H106" i="1"/>
  <c r="G104" i="1"/>
  <c r="G103" i="1"/>
  <c r="F103" i="1" s="1"/>
  <c r="H100" i="1"/>
  <c r="H67" i="1" s="1"/>
  <c r="H157" i="1" s="1"/>
  <c r="H99" i="1"/>
  <c r="F89" i="1"/>
  <c r="F88" i="1"/>
  <c r="G95" i="1"/>
  <c r="F93" i="1"/>
  <c r="F92" i="1"/>
  <c r="G77" i="1"/>
  <c r="F75" i="1"/>
  <c r="F74" i="1"/>
  <c r="J29" i="1"/>
  <c r="J32" i="1" s="1"/>
  <c r="H14" i="1"/>
  <c r="G18" i="1"/>
  <c r="F18" i="1" s="1"/>
  <c r="F30" i="1"/>
  <c r="F56" i="1"/>
  <c r="G20" i="1"/>
  <c r="G16" i="1" s="1"/>
  <c r="G12" i="1" s="1"/>
  <c r="H16" i="1"/>
  <c r="H12" i="1" s="1"/>
  <c r="H158" i="1" s="1"/>
  <c r="F145" i="1"/>
  <c r="F147" i="1"/>
  <c r="B9" i="1"/>
  <c r="C9" i="1" s="1"/>
  <c r="D9" i="1" s="1"/>
  <c r="E9" i="1" s="1"/>
  <c r="F9" i="1" s="1"/>
  <c r="G9" i="1" s="1"/>
  <c r="H9" i="1" s="1"/>
  <c r="I9" i="1" s="1"/>
  <c r="J9" i="1" s="1"/>
  <c r="K9" i="1" s="1"/>
  <c r="L9" i="1" s="1"/>
  <c r="G62" i="1"/>
  <c r="F60" i="1"/>
  <c r="F59" i="1"/>
  <c r="H21" i="1"/>
  <c r="G148" i="1"/>
  <c r="F29" i="1" l="1"/>
  <c r="F120" i="1"/>
  <c r="F121" i="1" s="1"/>
  <c r="G116" i="1"/>
  <c r="G112" i="1" s="1"/>
  <c r="F46" i="1"/>
  <c r="F47" i="1" s="1"/>
  <c r="G42" i="1"/>
  <c r="G38" i="1" s="1"/>
  <c r="F77" i="1"/>
  <c r="G106" i="1"/>
  <c r="G99" i="1"/>
  <c r="F99" i="1" s="1"/>
  <c r="G47" i="1"/>
  <c r="F16" i="1"/>
  <c r="G14" i="1"/>
  <c r="F51" i="1"/>
  <c r="F95" i="1"/>
  <c r="F55" i="1"/>
  <c r="F58" i="1" s="1"/>
  <c r="G21" i="1"/>
  <c r="G58" i="1"/>
  <c r="F148" i="1"/>
  <c r="G121" i="1"/>
  <c r="F152" i="1"/>
  <c r="F114" i="1"/>
  <c r="F62" i="1"/>
  <c r="F104" i="1"/>
  <c r="F106" i="1" s="1"/>
  <c r="G100" i="1"/>
  <c r="F91" i="1"/>
  <c r="H91" i="1"/>
  <c r="H128" i="1"/>
  <c r="F125" i="1"/>
  <c r="H43" i="1"/>
  <c r="K73" i="1"/>
  <c r="H102" i="1"/>
  <c r="H117" i="1"/>
  <c r="F20" i="1"/>
  <c r="H17" i="1"/>
  <c r="F32" i="1"/>
  <c r="H73" i="1"/>
  <c r="F132" i="1"/>
  <c r="F136" i="1"/>
  <c r="L28" i="1"/>
  <c r="G158" i="1" l="1"/>
  <c r="F116" i="1"/>
  <c r="F100" i="1"/>
  <c r="F102" i="1" s="1"/>
  <c r="G67" i="1"/>
  <c r="G157" i="1" s="1"/>
  <c r="J28" i="1"/>
  <c r="J13" i="1"/>
  <c r="J73" i="1"/>
  <c r="F25" i="1"/>
  <c r="F70" i="1"/>
  <c r="G17" i="1"/>
  <c r="G91" i="1"/>
  <c r="F21" i="1"/>
  <c r="G117" i="1"/>
  <c r="F117" i="1"/>
  <c r="G102" i="1"/>
  <c r="F40" i="1"/>
  <c r="F14" i="1"/>
  <c r="F17" i="1" s="1"/>
  <c r="H39" i="1"/>
  <c r="G28" i="1"/>
  <c r="F26" i="1"/>
  <c r="G43" i="1"/>
  <c r="F110" i="1"/>
  <c r="H113" i="1"/>
  <c r="L13" i="1"/>
  <c r="H13" i="1"/>
  <c r="H69" i="1"/>
  <c r="F42" i="1"/>
  <c r="F12" i="1"/>
  <c r="K69" i="1"/>
  <c r="F71" i="1"/>
  <c r="G73" i="1"/>
  <c r="F52" i="1"/>
  <c r="F54" i="1" s="1"/>
  <c r="G54" i="1"/>
  <c r="G128" i="1"/>
  <c r="F126" i="1"/>
  <c r="F11" i="1"/>
  <c r="G13" i="1"/>
  <c r="F143" i="1" l="1"/>
  <c r="F28" i="1"/>
  <c r="F36" i="1"/>
  <c r="F43" i="1"/>
  <c r="F67" i="1"/>
  <c r="J69" i="1"/>
  <c r="F38" i="1"/>
  <c r="F73" i="1"/>
  <c r="G39" i="1"/>
  <c r="F10" i="1"/>
  <c r="F13" i="1" s="1"/>
  <c r="K159" i="1"/>
  <c r="J39" i="1"/>
  <c r="I159" i="1"/>
  <c r="H159" i="1"/>
  <c r="L159" i="1"/>
  <c r="F112" i="1"/>
  <c r="G113" i="1"/>
  <c r="F141" i="1"/>
  <c r="G144" i="1"/>
  <c r="G69" i="1"/>
  <c r="F66" i="1"/>
  <c r="F128" i="1"/>
  <c r="F144" i="1" l="1"/>
  <c r="F39" i="1"/>
  <c r="F69" i="1"/>
  <c r="F157" i="1"/>
  <c r="F113" i="1"/>
  <c r="J159" i="1"/>
  <c r="F158" i="1"/>
  <c r="G159" i="1"/>
  <c r="F156" i="1"/>
  <c r="F159" i="1" l="1"/>
</calcChain>
</file>

<file path=xl/sharedStrings.xml><?xml version="1.0" encoding="utf-8"?>
<sst xmlns="http://schemas.openxmlformats.org/spreadsheetml/2006/main" count="204" uniqueCount="78">
  <si>
    <t>§</t>
  </si>
  <si>
    <t>Drogi publiczne gminne</t>
  </si>
  <si>
    <t>Szkoły podstawowe</t>
  </si>
  <si>
    <t>Udziały gmin w podatkach stanowiących dochód budżetu państwa</t>
  </si>
  <si>
    <t>OGÓŁEM  DOCHODY</t>
  </si>
  <si>
    <t>OŚWIATA I WYCHOWANIE</t>
  </si>
  <si>
    <t>TRANSPORT I ŁĄCZNOŚĆ</t>
  </si>
  <si>
    <t>BEZPIECZEŃSTWO PUBLICZNE I OCHRONA PRZECIWPOŻAROWA</t>
  </si>
  <si>
    <t>Wpływy z podatku dochodowego od osób fizycznych</t>
  </si>
  <si>
    <t xml:space="preserve">Przedszkola </t>
  </si>
  <si>
    <t>Obiekty sportowe</t>
  </si>
  <si>
    <t>Wpływy z usług</t>
  </si>
  <si>
    <t>.0830</t>
  </si>
  <si>
    <t>.0920</t>
  </si>
  <si>
    <t>.0010</t>
  </si>
  <si>
    <t>DOCHODY OD OSÓB PRAWNYCH, OD OSÓB FIZYCZNYCH I INNYCH JEDNOSTEK NIEPOSIADAJĄCYCH OSOBOWOŚCI PRAWNEJ ORAZ WYDATKI ZWIĄZANE  Z ICH POBOREM</t>
  </si>
  <si>
    <t>Dział</t>
  </si>
  <si>
    <t>Rozdział</t>
  </si>
  <si>
    <t>Źródło dochodów</t>
  </si>
  <si>
    <t>ogółem</t>
  </si>
  <si>
    <t>w tym:</t>
  </si>
  <si>
    <t>bieżące</t>
  </si>
  <si>
    <t>majątkowe</t>
  </si>
  <si>
    <t>dotacje</t>
  </si>
  <si>
    <t>DOCHODY</t>
  </si>
  <si>
    <t>z tego:</t>
  </si>
  <si>
    <t>Drogi publiczne powiatowe</t>
  </si>
  <si>
    <t>Dotacje celowe otrzymane z powiatu na zadania bieżące realizowane na podstawie porozumień (umów) między jednostkami samorządu  terytorialnego</t>
  </si>
  <si>
    <t>Rady Miejskiej w Nowym Dworze Mazowieckim</t>
  </si>
  <si>
    <t>Wyszczególnienie</t>
  </si>
  <si>
    <t>plan dotychczasowy</t>
  </si>
  <si>
    <t xml:space="preserve">zmniejszenie </t>
  </si>
  <si>
    <t xml:space="preserve">zwiększenie </t>
  </si>
  <si>
    <t>plan po zmianach</t>
  </si>
  <si>
    <t>KULTURA FIZYCZNA</t>
  </si>
  <si>
    <t xml:space="preserve">Uzasadnienie zmian: </t>
  </si>
  <si>
    <t>Ochotnicze straże pożarne</t>
  </si>
  <si>
    <t>środki europejskie i inne środki pochodzące ze źródeł zagranicznych, niepodlegające zwrotowi</t>
  </si>
  <si>
    <t>Wspieranie rodziny</t>
  </si>
  <si>
    <t>Wpływy z pozostałych odsetek</t>
  </si>
  <si>
    <t>.0660</t>
  </si>
  <si>
    <t>Wpływy z opłat za korzystanie z wychowania przedszkolnego</t>
  </si>
  <si>
    <t>Dotacje celowe w ramach programów finansowanych z udziałem środków europejskich oraz środków, o których mowa w art. 5 ust. 3 pkt 5 lit a i b ustawy, lub płatności w ramach budżetu środków europejskich, realizowanych przez jednostki samorządu terytorialnego</t>
  </si>
  <si>
    <t>Dotacje celowe otrzymane z budżetu państwa na realizację zadań bieżących z zakresu administracji rządowej  oraz innych zadań zleconych gminie (związkom gmin, związkom powiatowo-gminnym) ustawami</t>
  </si>
  <si>
    <t>RODZINA</t>
  </si>
  <si>
    <t>Tworzenie i funkcjonowanie żłobków</t>
  </si>
  <si>
    <t>.0950</t>
  </si>
  <si>
    <t>Wpływy z tytułu kar i odszkodowań wynikających z umów</t>
  </si>
  <si>
    <t>Zapewnienie uczniom prawa do bezpłatnego dostępu do podręczników, materiałów edukacyjnych lub materiałów ćwiczeniowych</t>
  </si>
  <si>
    <t>Dotacja celowa otrzymana z tytułu pomocy finansowej udzielanej między jednostkami samorządu terytorialnego na dofinansowanie własnych zadań bieżących</t>
  </si>
  <si>
    <t>Planowane dochody na 2020 r.</t>
  </si>
  <si>
    <t>Dotacje celowe otrzymane z gminy na zadania bieżące realizowane na podstawie porozumień (umów) między jednostkami samorządu terytorialnego</t>
  </si>
  <si>
    <t>Środki z Funduszu Pracy otrzymane na realizację zadań wynikających z odrębnych ustaw</t>
  </si>
  <si>
    <t>zmiana planu dochodów w związku ze zmniejszeniem kwoty dotacji;</t>
  </si>
  <si>
    <t xml:space="preserve">w § 2320 zwiększenie o kwotę 8.000,00 zł - środki z dotacji celowej z Powiatu Nowodworskiego na zimowe utrzymanie dróg powiatowych w granicach Miasta Nowy Dwór Mazowiecki w 2020 r. </t>
  </si>
  <si>
    <t>zwiększenie planu dochodów nadzorowanych przez Urząd Miejski -Wydział Finansowy;</t>
  </si>
  <si>
    <t xml:space="preserve">korekta wysokości planu dochodów nadzorowanych przez Urząd Miejski - Wydział Projektów Infrastrukturalnych na realizację zadania inwestycyjnego w ramach Projektu RPOWM 2014-2020 poddziałanie 4.3.2.  pn. Utworzenie dwóch parkingów Park &amp; Ride  (przewidywany wpływ dotacji w 2021r.); </t>
  </si>
  <si>
    <t>w § 6257 zmniejszenie o kwotę 2.426.827,00 zł -płatność z budżetu środków europejskich;</t>
  </si>
  <si>
    <t>2/ korekta wysokości planu dochodów nadzorowanych przez Urząd Miejski - Wieloosobowe stanowisko ds. Edukacji ET;</t>
  </si>
  <si>
    <t>zmiana planu dochodów w związku z uzyskaniem środków z Funduszu Pracy;</t>
  </si>
  <si>
    <t>zwiększenie planu dochodów realizowanych przez Nowodworski Ośrodek Sportu i Rekreacji;</t>
  </si>
  <si>
    <t>w § 0950 zwiększenie o kwotę 3.180,00 zł z tytułu wpływu odszkodowania na rzecz Nowodworskiego Ośrodka Sportu i Rekreacji za uszkodzone mienie (wybitą szybę w hali sportowej)</t>
  </si>
  <si>
    <t>korekta planu dochodów realizowanych przez Miejski Żłobek Nr 1 ;</t>
  </si>
  <si>
    <t>w § 0830 zmniejszenie o kwotę 53.184,00 zł - korekta wysokości planu dochodów z tytułu opłat od rodziców za pobyt dzieci w żłobku oraz za żywienie (mniejsza frekwencja dzieci);</t>
  </si>
  <si>
    <t xml:space="preserve">w § 0920 zmniejszenie o kwotę 1.000,00 zł - korekta wysokości wpływów z tytułu odsetek od środków na rachunku bankowym; </t>
  </si>
  <si>
    <t>korekta planu dochodów realizowanych przez Zespół Szkolno-Przedszkolny Nr 4;</t>
  </si>
  <si>
    <t>1/ korekta planu dochodów realizowanych przez Zespół Szkolno-Przedszkolny Nr 4;</t>
  </si>
  <si>
    <t>w § 0920 zmniejszenie o kwotę 5.000,00 zł - korekta wysokości wpływów z tytułu odsetek od środków na rachunku bankowym;</t>
  </si>
  <si>
    <t>w § 0660 zmniejszenie o kwotę 28.000,00 zł - korekta wysokości planu dochodów z tytułu opłat od rodziców za korzystanie z wychowania przedszkolnego (mniejsza ilość godzin poza podstawę programową);</t>
  </si>
  <si>
    <t>Załącznik nr 1 do uchwały Nr XVII / ... / 2020</t>
  </si>
  <si>
    <t>z dnia 8 grudnia 2020r.</t>
  </si>
  <si>
    <r>
      <t xml:space="preserve">zwiększenie dochodów nadzorowanych przez Wydział Gospodarki Komunalnej </t>
    </r>
    <r>
      <rPr>
        <b/>
        <i/>
        <sz val="9"/>
        <rFont val="Verdana"/>
        <family val="2"/>
        <charset val="238"/>
      </rPr>
      <t>związanych z realizacją zadań na podstawie porozumień między jednostkami samorządu terytorialnego</t>
    </r>
    <r>
      <rPr>
        <i/>
        <sz val="9"/>
        <rFont val="Verdana"/>
        <family val="2"/>
        <charset val="238"/>
      </rPr>
      <t>;</t>
    </r>
  </si>
  <si>
    <r>
      <t>zwiększenie dochodów nadzorowanych przez Urząd Miejski -Straż Miejska,</t>
    </r>
    <r>
      <rPr>
        <b/>
        <i/>
        <sz val="9"/>
        <rFont val="Verdana"/>
        <family val="2"/>
        <charset val="238"/>
      </rPr>
      <t xml:space="preserve"> związanych z realizacją zadań na podstawie umów między jednostkami samorządu terytorialnego</t>
    </r>
    <r>
      <rPr>
        <i/>
        <sz val="9"/>
        <rFont val="Verdana"/>
        <family val="2"/>
        <charset val="238"/>
      </rPr>
      <t>;</t>
    </r>
  </si>
  <si>
    <r>
      <t xml:space="preserve">w § 2310 zmniejszenie o kwotę 665,64 zł - </t>
    </r>
    <r>
      <rPr>
        <b/>
        <i/>
        <sz val="9"/>
        <rFont val="Verdana"/>
        <family val="2"/>
        <charset val="238"/>
      </rPr>
      <t>środki z dotacji celowych związanych z realizacją zadań na podstawie porozumień między jednostkami samorządu terytorialnego</t>
    </r>
    <r>
      <rPr>
        <i/>
        <sz val="9"/>
        <rFont val="Verdana"/>
        <family val="2"/>
        <charset val="238"/>
      </rPr>
      <t xml:space="preserve"> - nauczanie religii (z tego: zmniejszenie dotacji z gminy Zakroczym - 176,27 zł, zmniejszenie dotacji z gminy Pomiechówek - 489,37 zł)</t>
    </r>
  </si>
  <si>
    <r>
      <t xml:space="preserve">zgodnie z decyzją Wojewody Mazowieckiego Nr 313/2020 z dnia 15 października 2020 r. (pismo Mazowieckiego Urzędu Wojewódzkiego Nr WF-I.3111.15.50.2020 z dnia 19 października 2020 r.) </t>
    </r>
    <r>
      <rPr>
        <b/>
        <i/>
        <sz val="9"/>
        <rFont val="Verdana"/>
        <family val="2"/>
        <charset val="238"/>
      </rPr>
      <t>zmniejszenie planu dotacji celowej z budżetu państwa na realizację zadań zleconych gminie z zakresu administracji rządowej</t>
    </r>
    <r>
      <rPr>
        <i/>
        <sz val="9"/>
        <rFont val="Verdana"/>
        <family val="2"/>
        <charset val="238"/>
      </rPr>
      <t xml:space="preserve"> (§ 2010) o kwotę 8.294,00 zł ze środków przeznaczonych na udzielenie jednostkom samorządu terytorialnego dotacji celowej na wyposażenie szkół w podręczniki, materiały edukacyjne lub materiały ćwiczeniowe oraz na sfinansowanie kosztu zakupu podręczników, materiałów edukacyjnych lub materiałów ćwiczeniowych w przypadku szkół prowadzonych przez osoby prawne inne niż jednostki samorządu terytorialnego lub osoby fizyczne - zgodnie z postanowieniami art. 55 ust. 3 oraz art. 116 ust. 1 pkt 3 ustawy z dnia 27 października 2017 r. o finasowaniu zadań oświatowych</t>
    </r>
  </si>
  <si>
    <t>w § 2710 zwiększenie o kwotę 22.000,00 zł - wprowadznie środków finansowych z tytułu dotacji celowej - pomoc finansowa z Urzędu Marszałkowskiego Województwa Mazowieckiego w Warszawie z przeznaczeniem na dofinansowanie zakupu wyposażenia dla Ochotniczej Straży Pożarnej  - Ratownictwo Wodne w Nowym Dworze Mazowieckim</t>
  </si>
  <si>
    <t xml:space="preserve">w § 0010 zmniejszenie o kwotę - 1.031.931,00 zł - korekta rocznej kwoty planowanych dochodów na 2020r. z tytułu udziału w PIT. Planowany ubytek w dochodach będący skutkiem wystąpienia COVID-19 (art. 15zoa ust. 2 i 3 ustawy z dnia 2 marca 2020 r. o szczególnych rozwiązaniach związanych z zapobieganiem, przeciwdziałaniem  i zwalczaniem COVID-19, innych chorób zakaźnych oraz wywołanych nimi sytuacji kryzysowych (Dz. U. 2020 r. poz. 1842)), </t>
  </si>
  <si>
    <t>w § 2690 zwiększenie o kwotę 1.700,00 zł - wprowadzenie planu dochodów z tytułu przyznanych środków z Funduszu Pracy na realizację Programu Asystent Rodziny na rok 2020  (Umowa nr WPS-IV.946.2.109.2020  z dnia 15.10.2020r.)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</si>
</sst>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 CE"/>
      <charset val="238"/>
    </font>
    <font>
      <b/>
      <i/>
      <sz val="10"/>
      <name val="Arial CE"/>
      <charset val="238"/>
    </font>
    <font>
      <sz val="8"/>
      <name val="Arial CE"/>
      <charset val="238"/>
    </font>
    <font>
      <b/>
      <sz val="9"/>
      <name val="Arial CE"/>
      <charset val="238"/>
    </font>
    <font>
      <b/>
      <i/>
      <sz val="8"/>
      <name val="Arial CE"/>
      <charset val="238"/>
    </font>
    <font>
      <i/>
      <sz val="8"/>
      <name val="Arial CE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i/>
      <sz val="8"/>
      <name val="Arial CE"/>
      <family val="2"/>
      <charset val="238"/>
    </font>
    <font>
      <sz val="9"/>
      <name val="Bookman Old Style"/>
      <family val="1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i/>
      <sz val="9"/>
      <name val="Verdana"/>
      <family val="2"/>
      <charset val="238"/>
    </font>
    <font>
      <i/>
      <sz val="9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indexed="10"/>
      <name val="Verdana"/>
      <family val="2"/>
      <charset val="238"/>
    </font>
    <font>
      <b/>
      <sz val="12"/>
      <name val="Verdana"/>
      <family val="2"/>
      <charset val="238"/>
    </font>
    <font>
      <i/>
      <sz val="9"/>
      <name val="Arial CE"/>
      <family val="2"/>
      <charset val="238"/>
    </font>
    <font>
      <sz val="10"/>
      <color indexed="20"/>
      <name val="Arial CE"/>
      <charset val="238"/>
    </font>
    <font>
      <sz val="9"/>
      <name val="Arial CE"/>
      <family val="2"/>
      <charset val="238"/>
    </font>
    <font>
      <b/>
      <sz val="8.5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3" fillId="0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Border="1" applyAlignment="1">
      <alignment vertical="top"/>
    </xf>
    <xf numFmtId="0" fontId="6" fillId="0" borderId="0" xfId="0" applyFont="1"/>
    <xf numFmtId="0" fontId="8" fillId="0" borderId="0" xfId="0" applyFont="1" applyAlignment="1">
      <alignment vertical="top"/>
    </xf>
    <xf numFmtId="0" fontId="7" fillId="0" borderId="0" xfId="0" applyFont="1" applyFill="1" applyAlignment="1">
      <alignment vertical="top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2" fillId="0" borderId="0" xfId="0" applyFont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9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shrinkToFit="1"/>
    </xf>
    <xf numFmtId="0" fontId="13" fillId="3" borderId="3" xfId="0" applyFont="1" applyFill="1" applyBorder="1" applyAlignment="1">
      <alignment horizontal="left" vertical="center" shrinkToFit="1"/>
    </xf>
    <xf numFmtId="4" fontId="10" fillId="3" borderId="4" xfId="0" applyNumberFormat="1" applyFont="1" applyFill="1" applyBorder="1" applyAlignment="1">
      <alignment horizontal="right" vertical="center" shrinkToFit="1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shrinkToFit="1"/>
    </xf>
    <xf numFmtId="4" fontId="11" fillId="3" borderId="6" xfId="0" applyNumberFormat="1" applyFont="1" applyFill="1" applyBorder="1" applyAlignment="1">
      <alignment horizontal="right" vertical="center" shrinkToFit="1"/>
    </xf>
    <xf numFmtId="0" fontId="10" fillId="3" borderId="2" xfId="0" applyFont="1" applyFill="1" applyBorder="1" applyAlignment="1">
      <alignment horizontal="left" vertical="center" wrapText="1"/>
    </xf>
    <xf numFmtId="4" fontId="11" fillId="3" borderId="5" xfId="0" applyNumberFormat="1" applyFont="1" applyFill="1" applyBorder="1" applyAlignment="1">
      <alignment horizontal="right" vertical="center" shrinkToFit="1"/>
    </xf>
    <xf numFmtId="0" fontId="10" fillId="3" borderId="3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shrinkToFit="1"/>
    </xf>
    <xf numFmtId="4" fontId="11" fillId="0" borderId="6" xfId="0" applyNumberFormat="1" applyFont="1" applyFill="1" applyBorder="1" applyAlignment="1">
      <alignment horizontal="right" vertical="center" shrinkToFit="1"/>
    </xf>
    <xf numFmtId="0" fontId="10" fillId="2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shrinkToFit="1"/>
    </xf>
    <xf numFmtId="4" fontId="11" fillId="0" borderId="5" xfId="0" applyNumberFormat="1" applyFont="1" applyFill="1" applyBorder="1" applyAlignment="1">
      <alignment horizontal="right" vertical="center" shrinkToFit="1"/>
    </xf>
    <xf numFmtId="4" fontId="10" fillId="0" borderId="5" xfId="0" applyNumberFormat="1" applyFont="1" applyFill="1" applyBorder="1" applyAlignment="1">
      <alignment horizontal="right" vertical="center" shrinkToFit="1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shrinkToFit="1"/>
    </xf>
    <xf numFmtId="4" fontId="10" fillId="0" borderId="4" xfId="0" applyNumberFormat="1" applyFont="1" applyFill="1" applyBorder="1" applyAlignment="1">
      <alignment horizontal="right" vertical="center" shrinkToFit="1"/>
    </xf>
    <xf numFmtId="0" fontId="14" fillId="2" borderId="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 shrinkToFit="1"/>
    </xf>
    <xf numFmtId="0" fontId="11" fillId="0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left" vertical="center" wrapText="1"/>
    </xf>
    <xf numFmtId="0" fontId="17" fillId="0" borderId="0" xfId="0" applyFont="1"/>
    <xf numFmtId="0" fontId="11" fillId="2" borderId="0" xfId="0" applyFont="1" applyFill="1" applyBorder="1" applyAlignment="1">
      <alignment horizontal="right"/>
    </xf>
    <xf numFmtId="0" fontId="17" fillId="2" borderId="0" xfId="0" applyFont="1" applyFill="1" applyBorder="1" applyAlignment="1">
      <alignment horizontal="left" wrapText="1"/>
    </xf>
    <xf numFmtId="0" fontId="17" fillId="2" borderId="0" xfId="0" applyFont="1" applyFill="1" applyBorder="1" applyAlignment="1">
      <alignment horizontal="left" shrinkToFit="1"/>
    </xf>
    <xf numFmtId="0" fontId="12" fillId="0" borderId="0" xfId="0" applyFont="1"/>
    <xf numFmtId="0" fontId="20" fillId="0" borderId="0" xfId="0" applyFont="1" applyBorder="1" applyAlignment="1">
      <alignment vertical="top"/>
    </xf>
    <xf numFmtId="0" fontId="11" fillId="0" borderId="6" xfId="0" applyFont="1" applyFill="1" applyBorder="1" applyAlignment="1">
      <alignment horizontal="center" vertical="center" shrinkToFit="1"/>
    </xf>
    <xf numFmtId="4" fontId="11" fillId="3" borderId="5" xfId="0" applyNumberFormat="1" applyFont="1" applyFill="1" applyBorder="1" applyAlignment="1">
      <alignment vertical="center" shrinkToFit="1"/>
    </xf>
    <xf numFmtId="0" fontId="18" fillId="0" borderId="0" xfId="0" applyFont="1"/>
    <xf numFmtId="0" fontId="21" fillId="0" borderId="0" xfId="0" applyFont="1"/>
    <xf numFmtId="4" fontId="10" fillId="3" borderId="5" xfId="0" applyNumberFormat="1" applyFont="1" applyFill="1" applyBorder="1" applyAlignment="1">
      <alignment horizontal="right" vertical="center" shrinkToFit="1"/>
    </xf>
    <xf numFmtId="0" fontId="18" fillId="0" borderId="0" xfId="0" applyFont="1" applyBorder="1"/>
    <xf numFmtId="0" fontId="10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22" fillId="2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shrinkToFit="1"/>
    </xf>
    <xf numFmtId="0" fontId="22" fillId="0" borderId="0" xfId="0" applyFont="1" applyFill="1" applyBorder="1" applyAlignment="1">
      <alignment horizontal="justify" vertical="center"/>
    </xf>
    <xf numFmtId="3" fontId="22" fillId="0" borderId="0" xfId="0" applyNumberFormat="1" applyFont="1" applyFill="1" applyBorder="1" applyAlignment="1">
      <alignment horizontal="right"/>
    </xf>
    <xf numFmtId="0" fontId="14" fillId="4" borderId="5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4" fontId="17" fillId="0" borderId="0" xfId="0" applyNumberFormat="1" applyFont="1"/>
    <xf numFmtId="0" fontId="10" fillId="2" borderId="6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right"/>
    </xf>
    <xf numFmtId="3" fontId="17" fillId="2" borderId="0" xfId="0" applyNumberFormat="1" applyFont="1" applyFill="1" applyBorder="1" applyAlignment="1">
      <alignment horizontal="right"/>
    </xf>
    <xf numFmtId="0" fontId="17" fillId="2" borderId="0" xfId="0" applyFont="1" applyFill="1" applyBorder="1" applyAlignment="1">
      <alignment horizontal="right" vertical="center"/>
    </xf>
    <xf numFmtId="3" fontId="17" fillId="2" borderId="0" xfId="0" applyNumberFormat="1" applyFont="1" applyFill="1" applyBorder="1" applyAlignment="1">
      <alignment horizontal="right" vertical="center"/>
    </xf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right"/>
    </xf>
    <xf numFmtId="0" fontId="0" fillId="0" borderId="0" xfId="0" applyFont="1"/>
    <xf numFmtId="0" fontId="15" fillId="0" borderId="0" xfId="0" applyFont="1" applyFill="1" applyBorder="1" applyAlignment="1">
      <alignment horizontal="justify" vertical="center" wrapText="1"/>
    </xf>
    <xf numFmtId="0" fontId="15" fillId="0" borderId="14" xfId="0" applyFont="1" applyFill="1" applyBorder="1" applyAlignment="1">
      <alignment horizontal="justify" vertical="center" wrapText="1"/>
    </xf>
    <xf numFmtId="0" fontId="15" fillId="0" borderId="12" xfId="0" applyFont="1" applyFill="1" applyBorder="1" applyAlignment="1">
      <alignment horizontal="justify" vertical="center"/>
    </xf>
    <xf numFmtId="0" fontId="15" fillId="0" borderId="13" xfId="0" applyFont="1" applyFill="1" applyBorder="1" applyAlignment="1">
      <alignment horizontal="justify" vertical="center"/>
    </xf>
    <xf numFmtId="0" fontId="11" fillId="2" borderId="6" xfId="0" applyFont="1" applyFill="1" applyBorder="1" applyAlignment="1">
      <alignment horizontal="left" vertical="top" wrapText="1"/>
    </xf>
    <xf numFmtId="0" fontId="11" fillId="2" borderId="5" xfId="0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left" vertical="top" wrapText="1"/>
    </xf>
    <xf numFmtId="0" fontId="10" fillId="4" borderId="6" xfId="0" applyFont="1" applyFill="1" applyBorder="1" applyAlignment="1">
      <alignment horizontal="left" vertical="top" wrapText="1"/>
    </xf>
    <xf numFmtId="0" fontId="10" fillId="4" borderId="5" xfId="0" applyFont="1" applyFill="1" applyBorder="1" applyAlignment="1">
      <alignment horizontal="left" vertical="top" wrapText="1"/>
    </xf>
    <xf numFmtId="0" fontId="10" fillId="4" borderId="4" xfId="0" applyFont="1" applyFill="1" applyBorder="1" applyAlignment="1">
      <alignment horizontal="left" vertical="top" wrapText="1"/>
    </xf>
    <xf numFmtId="0" fontId="11" fillId="4" borderId="6" xfId="0" applyFont="1" applyFill="1" applyBorder="1" applyAlignment="1">
      <alignment horizontal="left" vertical="top" wrapText="1"/>
    </xf>
    <xf numFmtId="0" fontId="11" fillId="4" borderId="5" xfId="0" applyFont="1" applyFill="1" applyBorder="1" applyAlignment="1">
      <alignment horizontal="left" vertical="top" wrapText="1"/>
    </xf>
    <xf numFmtId="0" fontId="11" fillId="4" borderId="4" xfId="0" applyFont="1" applyFill="1" applyBorder="1" applyAlignment="1">
      <alignment horizontal="left" vertical="top" wrapText="1"/>
    </xf>
    <xf numFmtId="0" fontId="10" fillId="3" borderId="5" xfId="0" applyFont="1" applyFill="1" applyBorder="1" applyAlignment="1">
      <alignment horizontal="left" vertical="top" wrapText="1"/>
    </xf>
    <xf numFmtId="0" fontId="10" fillId="3" borderId="4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justify" vertical="center" wrapText="1"/>
    </xf>
    <xf numFmtId="0" fontId="15" fillId="0" borderId="15" xfId="0" applyFont="1" applyFill="1" applyBorder="1" applyAlignment="1">
      <alignment horizontal="justify" vertical="center" wrapText="1"/>
    </xf>
    <xf numFmtId="0" fontId="10" fillId="2" borderId="6" xfId="0" applyFont="1" applyFill="1" applyBorder="1" applyAlignment="1">
      <alignment horizontal="center" vertical="center" textRotation="45"/>
    </xf>
    <xf numFmtId="0" fontId="10" fillId="2" borderId="5" xfId="0" applyFont="1" applyFill="1" applyBorder="1" applyAlignment="1">
      <alignment horizontal="center" vertical="center" textRotation="45"/>
    </xf>
    <xf numFmtId="0" fontId="10" fillId="2" borderId="4" xfId="0" applyFont="1" applyFill="1" applyBorder="1" applyAlignment="1">
      <alignment horizontal="center" vertical="center" textRotation="45"/>
    </xf>
    <xf numFmtId="0" fontId="16" fillId="2" borderId="6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/>
    </xf>
    <xf numFmtId="0" fontId="15" fillId="0" borderId="14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/>
    </xf>
    <xf numFmtId="0" fontId="15" fillId="0" borderId="15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/>
    </xf>
    <xf numFmtId="0" fontId="19" fillId="2" borderId="8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textRotation="45" shrinkToFit="1"/>
    </xf>
    <xf numFmtId="0" fontId="10" fillId="0" borderId="5" xfId="0" applyFont="1" applyFill="1" applyBorder="1" applyAlignment="1">
      <alignment horizontal="left" vertical="center" textRotation="45" shrinkToFit="1"/>
    </xf>
    <xf numFmtId="0" fontId="10" fillId="0" borderId="4" xfId="0" applyFont="1" applyFill="1" applyBorder="1" applyAlignment="1">
      <alignment horizontal="left" vertical="center" textRotation="45" shrinkToFit="1"/>
    </xf>
    <xf numFmtId="0" fontId="10" fillId="3" borderId="6" xfId="0" applyFont="1" applyFill="1" applyBorder="1" applyAlignment="1">
      <alignment horizontal="left" vertical="top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0"/>
  <sheetViews>
    <sheetView tabSelected="1" zoomScale="80" zoomScaleNormal="80" workbookViewId="0">
      <pane xSplit="7" ySplit="9" topLeftCell="H141" activePane="bottomRight" state="frozen"/>
      <selection pane="topRight" activeCell="G1" sqref="G1"/>
      <selection pane="bottomLeft" activeCell="A11" sqref="A11"/>
      <selection pane="bottomRight" activeCell="F156" sqref="F156"/>
    </sheetView>
  </sheetViews>
  <sheetFormatPr defaultRowHeight="12.75" x14ac:dyDescent="0.2"/>
  <cols>
    <col min="1" max="1" width="4.7109375" style="67" customWidth="1"/>
    <col min="2" max="2" width="7.5703125" style="68" customWidth="1"/>
    <col min="3" max="3" width="6.42578125" style="69" customWidth="1"/>
    <col min="4" max="4" width="37.85546875" style="70" customWidth="1"/>
    <col min="5" max="5" width="17.85546875" style="71" customWidth="1"/>
    <col min="6" max="6" width="16.42578125" style="72" customWidth="1"/>
    <col min="7" max="7" width="16.28515625" style="72" customWidth="1"/>
    <col min="8" max="8" width="15.5703125" style="72" customWidth="1"/>
    <col min="9" max="9" width="15.28515625" style="72" customWidth="1"/>
    <col min="10" max="10" width="15" style="73" customWidth="1"/>
    <col min="11" max="11" width="13.7109375" style="72" customWidth="1"/>
    <col min="12" max="12" width="15.42578125" style="72" customWidth="1"/>
    <col min="13" max="13" width="5.140625" customWidth="1"/>
    <col min="14" max="16" width="7.28515625" customWidth="1"/>
    <col min="17" max="18" width="7.5703125" customWidth="1"/>
  </cols>
  <sheetData>
    <row r="1" spans="1:14" s="52" customFormat="1" ht="16.5" customHeight="1" x14ac:dyDescent="0.2">
      <c r="A1" s="137"/>
      <c r="B1" s="137"/>
      <c r="C1" s="137"/>
      <c r="D1" s="54"/>
      <c r="E1" s="55"/>
      <c r="F1" s="87"/>
      <c r="G1" s="87"/>
      <c r="H1" s="88"/>
      <c r="I1" s="87"/>
      <c r="J1" s="89"/>
      <c r="K1" s="89"/>
      <c r="L1" s="88" t="s">
        <v>69</v>
      </c>
    </row>
    <row r="2" spans="1:14" s="52" customFormat="1" ht="16.5" customHeight="1" x14ac:dyDescent="0.2">
      <c r="A2" s="53"/>
      <c r="B2" s="53"/>
      <c r="C2" s="53"/>
      <c r="D2" s="54"/>
      <c r="E2" s="55"/>
      <c r="F2" s="87"/>
      <c r="G2" s="87"/>
      <c r="H2" s="90"/>
      <c r="I2" s="87"/>
      <c r="J2" s="89"/>
      <c r="K2" s="89"/>
      <c r="L2" s="90" t="s">
        <v>28</v>
      </c>
    </row>
    <row r="3" spans="1:14" s="52" customFormat="1" ht="16.5" customHeight="1" x14ac:dyDescent="0.2">
      <c r="A3" s="53"/>
      <c r="B3" s="53"/>
      <c r="C3" s="53"/>
      <c r="D3" s="54"/>
      <c r="E3" s="55"/>
      <c r="F3" s="87"/>
      <c r="G3" s="87"/>
      <c r="H3" s="91"/>
      <c r="I3" s="87"/>
      <c r="J3" s="89"/>
      <c r="K3" s="89"/>
      <c r="L3" s="92" t="s">
        <v>70</v>
      </c>
    </row>
    <row r="4" spans="1:14" s="52" customFormat="1" ht="18.75" customHeight="1" x14ac:dyDescent="0.2">
      <c r="A4" s="138" t="s">
        <v>24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</row>
    <row r="5" spans="1:14" s="56" customFormat="1" ht="15" customHeight="1" x14ac:dyDescent="0.15">
      <c r="A5" s="120" t="s">
        <v>16</v>
      </c>
      <c r="B5" s="120" t="s">
        <v>17</v>
      </c>
      <c r="C5" s="144" t="s">
        <v>0</v>
      </c>
      <c r="D5" s="123" t="s">
        <v>18</v>
      </c>
      <c r="E5" s="139" t="s">
        <v>29</v>
      </c>
      <c r="F5" s="130" t="s">
        <v>50</v>
      </c>
      <c r="G5" s="131"/>
      <c r="H5" s="131"/>
      <c r="I5" s="131"/>
      <c r="J5" s="131"/>
      <c r="K5" s="131"/>
      <c r="L5" s="132"/>
    </row>
    <row r="6" spans="1:14" s="56" customFormat="1" ht="15" customHeight="1" x14ac:dyDescent="0.15">
      <c r="A6" s="121"/>
      <c r="B6" s="121"/>
      <c r="C6" s="145"/>
      <c r="D6" s="124"/>
      <c r="E6" s="140"/>
      <c r="F6" s="144" t="s">
        <v>19</v>
      </c>
      <c r="G6" s="126" t="s">
        <v>25</v>
      </c>
      <c r="H6" s="126"/>
      <c r="I6" s="126"/>
      <c r="J6" s="126"/>
      <c r="K6" s="126"/>
      <c r="L6" s="127"/>
    </row>
    <row r="7" spans="1:14" s="56" customFormat="1" ht="15" customHeight="1" x14ac:dyDescent="0.2">
      <c r="A7" s="121"/>
      <c r="B7" s="121"/>
      <c r="C7" s="145"/>
      <c r="D7" s="124"/>
      <c r="E7" s="140"/>
      <c r="F7" s="145"/>
      <c r="G7" s="128" t="s">
        <v>21</v>
      </c>
      <c r="H7" s="126" t="s">
        <v>20</v>
      </c>
      <c r="I7" s="126"/>
      <c r="J7" s="128" t="s">
        <v>22</v>
      </c>
      <c r="K7" s="143" t="s">
        <v>20</v>
      </c>
      <c r="L7" s="127"/>
      <c r="M7"/>
    </row>
    <row r="8" spans="1:14" s="56" customFormat="1" ht="98.1" customHeight="1" x14ac:dyDescent="0.2">
      <c r="A8" s="122"/>
      <c r="B8" s="122"/>
      <c r="C8" s="146"/>
      <c r="D8" s="125"/>
      <c r="E8" s="141"/>
      <c r="F8" s="146"/>
      <c r="G8" s="129"/>
      <c r="H8" s="79" t="s">
        <v>23</v>
      </c>
      <c r="I8" s="80" t="s">
        <v>37</v>
      </c>
      <c r="J8" s="129"/>
      <c r="K8" s="79" t="s">
        <v>23</v>
      </c>
      <c r="L8" s="80" t="s">
        <v>37</v>
      </c>
      <c r="M8"/>
    </row>
    <row r="9" spans="1:14" s="5" customFormat="1" ht="15" customHeight="1" x14ac:dyDescent="0.2">
      <c r="A9" s="9">
        <v>1</v>
      </c>
      <c r="B9" s="9">
        <f t="shared" ref="B9:L9" si="0">A9+1</f>
        <v>2</v>
      </c>
      <c r="C9" s="8">
        <f t="shared" si="0"/>
        <v>3</v>
      </c>
      <c r="D9" s="15">
        <f t="shared" si="0"/>
        <v>4</v>
      </c>
      <c r="E9" s="14">
        <f t="shared" si="0"/>
        <v>5</v>
      </c>
      <c r="F9" s="9">
        <f t="shared" si="0"/>
        <v>6</v>
      </c>
      <c r="G9" s="9">
        <f t="shared" si="0"/>
        <v>7</v>
      </c>
      <c r="H9" s="8">
        <f t="shared" si="0"/>
        <v>8</v>
      </c>
      <c r="I9" s="8">
        <f t="shared" si="0"/>
        <v>9</v>
      </c>
      <c r="J9" s="8">
        <f t="shared" si="0"/>
        <v>10</v>
      </c>
      <c r="K9" s="8">
        <f t="shared" si="0"/>
        <v>11</v>
      </c>
      <c r="L9" s="8">
        <f t="shared" si="0"/>
        <v>12</v>
      </c>
      <c r="M9"/>
      <c r="N9" s="81"/>
    </row>
    <row r="10" spans="1:14" s="10" customFormat="1" ht="16.5" customHeight="1" x14ac:dyDescent="0.2">
      <c r="A10" s="20">
        <v>600</v>
      </c>
      <c r="B10" s="20"/>
      <c r="C10" s="20"/>
      <c r="D10" s="21" t="s">
        <v>6</v>
      </c>
      <c r="E10" s="16" t="s">
        <v>30</v>
      </c>
      <c r="F10" s="23">
        <f>G10+J10</f>
        <v>3667193.63</v>
      </c>
      <c r="G10" s="23">
        <v>50883.519999999997</v>
      </c>
      <c r="H10" s="23">
        <v>17000</v>
      </c>
      <c r="I10" s="23"/>
      <c r="J10" s="23">
        <f>L10</f>
        <v>3616310.11</v>
      </c>
      <c r="K10" s="23"/>
      <c r="L10" s="23">
        <v>3616310.11</v>
      </c>
    </row>
    <row r="11" spans="1:14" s="7" customFormat="1" ht="16.5" customHeight="1" x14ac:dyDescent="0.2">
      <c r="A11" s="19"/>
      <c r="B11" s="19"/>
      <c r="C11" s="19"/>
      <c r="D11" s="24"/>
      <c r="E11" s="16" t="s">
        <v>31</v>
      </c>
      <c r="F11" s="25">
        <f>G11+J11</f>
        <v>2426827</v>
      </c>
      <c r="G11" s="25"/>
      <c r="H11" s="25"/>
      <c r="I11" s="25"/>
      <c r="J11" s="25">
        <f>L11</f>
        <v>2426827</v>
      </c>
      <c r="K11" s="25"/>
      <c r="L11" s="25">
        <f>L15+L26</f>
        <v>2426827</v>
      </c>
    </row>
    <row r="12" spans="1:14" s="7" customFormat="1" ht="16.5" customHeight="1" x14ac:dyDescent="0.2">
      <c r="A12" s="19"/>
      <c r="B12" s="19"/>
      <c r="C12" s="19"/>
      <c r="D12" s="24"/>
      <c r="E12" s="16" t="s">
        <v>32</v>
      </c>
      <c r="F12" s="25">
        <f>G12+J12</f>
        <v>8000</v>
      </c>
      <c r="G12" s="25">
        <f>G16</f>
        <v>8000</v>
      </c>
      <c r="H12" s="25">
        <f t="shared" ref="H12" si="1">H16+H27</f>
        <v>8000</v>
      </c>
      <c r="I12" s="25"/>
      <c r="J12" s="25"/>
      <c r="K12" s="25"/>
      <c r="L12" s="25"/>
    </row>
    <row r="13" spans="1:14" s="7" customFormat="1" ht="16.5" customHeight="1" x14ac:dyDescent="0.2">
      <c r="A13" s="19"/>
      <c r="B13" s="47"/>
      <c r="C13" s="47"/>
      <c r="D13" s="26"/>
      <c r="E13" s="17" t="s">
        <v>33</v>
      </c>
      <c r="F13" s="18">
        <f t="shared" ref="F13:L13" si="2">F10-F11+F12</f>
        <v>1248366.6299999999</v>
      </c>
      <c r="G13" s="18">
        <f t="shared" si="2"/>
        <v>58883.519999999997</v>
      </c>
      <c r="H13" s="18">
        <f t="shared" si="2"/>
        <v>25000</v>
      </c>
      <c r="I13" s="18"/>
      <c r="J13" s="18">
        <f t="shared" si="2"/>
        <v>1189483.1099999999</v>
      </c>
      <c r="K13" s="18"/>
      <c r="L13" s="18">
        <f t="shared" si="2"/>
        <v>1189483.1099999999</v>
      </c>
    </row>
    <row r="14" spans="1:14" s="2" customFormat="1" ht="16.5" customHeight="1" x14ac:dyDescent="0.2">
      <c r="A14" s="27"/>
      <c r="B14" s="27">
        <v>60014</v>
      </c>
      <c r="C14" s="27"/>
      <c r="D14" s="32" t="s">
        <v>26</v>
      </c>
      <c r="E14" s="33" t="s">
        <v>30</v>
      </c>
      <c r="F14" s="34">
        <f>G14+J14</f>
        <v>17000</v>
      </c>
      <c r="G14" s="34">
        <f t="shared" ref="G14:H16" si="3">G18</f>
        <v>17000</v>
      </c>
      <c r="H14" s="34">
        <f t="shared" si="3"/>
        <v>17000</v>
      </c>
      <c r="I14" s="35"/>
      <c r="J14" s="31"/>
      <c r="K14" s="31"/>
      <c r="L14" s="31"/>
    </row>
    <row r="15" spans="1:14" s="6" customFormat="1" ht="16.5" customHeight="1" x14ac:dyDescent="0.2">
      <c r="A15" s="40"/>
      <c r="B15" s="41"/>
      <c r="C15" s="42"/>
      <c r="D15" s="32"/>
      <c r="E15" s="33" t="s">
        <v>31</v>
      </c>
      <c r="F15" s="34"/>
      <c r="G15" s="34"/>
      <c r="H15" s="34"/>
      <c r="I15" s="35"/>
      <c r="J15" s="34"/>
      <c r="K15" s="34"/>
      <c r="L15" s="34"/>
    </row>
    <row r="16" spans="1:14" s="6" customFormat="1" ht="16.5" customHeight="1" x14ac:dyDescent="0.2">
      <c r="A16" s="40"/>
      <c r="B16" s="41"/>
      <c r="C16" s="42"/>
      <c r="D16" s="32"/>
      <c r="E16" s="33" t="s">
        <v>32</v>
      </c>
      <c r="F16" s="34">
        <f>G16+J16</f>
        <v>8000</v>
      </c>
      <c r="G16" s="34">
        <f t="shared" si="3"/>
        <v>8000</v>
      </c>
      <c r="H16" s="34">
        <f t="shared" si="3"/>
        <v>8000</v>
      </c>
      <c r="I16" s="35"/>
      <c r="J16" s="34"/>
      <c r="K16" s="34"/>
      <c r="L16" s="34"/>
    </row>
    <row r="17" spans="1:12" s="6" customFormat="1" ht="16.5" customHeight="1" x14ac:dyDescent="0.2">
      <c r="A17" s="40"/>
      <c r="B17" s="41"/>
      <c r="C17" s="43"/>
      <c r="D17" s="46"/>
      <c r="E17" s="44" t="s">
        <v>33</v>
      </c>
      <c r="F17" s="39">
        <f>F14-F15+F16</f>
        <v>25000</v>
      </c>
      <c r="G17" s="39">
        <f>G14-G15+G16</f>
        <v>25000</v>
      </c>
      <c r="H17" s="39">
        <f>H14-H15+H16</f>
        <v>25000</v>
      </c>
      <c r="I17" s="39"/>
      <c r="J17" s="39"/>
      <c r="K17" s="39"/>
      <c r="L17" s="39"/>
    </row>
    <row r="18" spans="1:12" s="4" customFormat="1" ht="16.5" customHeight="1" x14ac:dyDescent="0.2">
      <c r="A18" s="40"/>
      <c r="B18" s="41"/>
      <c r="C18" s="42">
        <v>2320</v>
      </c>
      <c r="D18" s="98" t="s">
        <v>27</v>
      </c>
      <c r="E18" s="33" t="s">
        <v>30</v>
      </c>
      <c r="F18" s="34">
        <f>G18+J18</f>
        <v>17000</v>
      </c>
      <c r="G18" s="34">
        <f>H18</f>
        <v>17000</v>
      </c>
      <c r="H18" s="34">
        <v>17000</v>
      </c>
      <c r="I18" s="34"/>
      <c r="J18" s="34"/>
      <c r="K18" s="34"/>
      <c r="L18" s="34"/>
    </row>
    <row r="19" spans="1:12" s="3" customFormat="1" ht="16.5" customHeight="1" x14ac:dyDescent="0.2">
      <c r="A19" s="40"/>
      <c r="B19" s="41"/>
      <c r="C19" s="42"/>
      <c r="D19" s="99"/>
      <c r="E19" s="33" t="s">
        <v>31</v>
      </c>
      <c r="F19" s="34"/>
      <c r="G19" s="34"/>
      <c r="H19" s="34"/>
      <c r="I19" s="34"/>
      <c r="J19" s="34"/>
      <c r="K19" s="34"/>
      <c r="L19" s="34"/>
    </row>
    <row r="20" spans="1:12" s="3" customFormat="1" ht="16.5" customHeight="1" x14ac:dyDescent="0.2">
      <c r="A20" s="74"/>
      <c r="B20" s="75"/>
      <c r="C20" s="76"/>
      <c r="D20" s="99"/>
      <c r="E20" s="33" t="s">
        <v>32</v>
      </c>
      <c r="F20" s="34">
        <f>G20+J20</f>
        <v>8000</v>
      </c>
      <c r="G20" s="34">
        <f>H20</f>
        <v>8000</v>
      </c>
      <c r="H20" s="34">
        <v>8000</v>
      </c>
      <c r="I20" s="34"/>
      <c r="J20" s="34"/>
      <c r="K20" s="34"/>
      <c r="L20" s="34"/>
    </row>
    <row r="21" spans="1:12" s="7" customFormat="1" ht="16.5" customHeight="1" x14ac:dyDescent="0.2">
      <c r="A21" s="77"/>
      <c r="B21" s="77"/>
      <c r="C21" s="78"/>
      <c r="D21" s="100"/>
      <c r="E21" s="44" t="s">
        <v>33</v>
      </c>
      <c r="F21" s="39">
        <f>F18-F19+F20</f>
        <v>25000</v>
      </c>
      <c r="G21" s="39">
        <f>G18-G19+G20</f>
        <v>25000</v>
      </c>
      <c r="H21" s="39">
        <f>H18-H19+H20</f>
        <v>25000</v>
      </c>
      <c r="I21" s="39"/>
      <c r="J21" s="39"/>
      <c r="K21" s="39"/>
      <c r="L21" s="39"/>
    </row>
    <row r="22" spans="1:12" s="52" customFormat="1" ht="17.25" customHeight="1" x14ac:dyDescent="0.2">
      <c r="A22" s="64"/>
      <c r="B22" s="65"/>
      <c r="C22" s="96" t="s">
        <v>35</v>
      </c>
      <c r="D22" s="96"/>
      <c r="E22" s="96"/>
      <c r="F22" s="96"/>
      <c r="G22" s="96"/>
      <c r="H22" s="96"/>
      <c r="I22" s="96"/>
      <c r="J22" s="96"/>
      <c r="K22" s="96"/>
      <c r="L22" s="97"/>
    </row>
    <row r="23" spans="1:12" s="63" customFormat="1" ht="16.5" customHeight="1" x14ac:dyDescent="0.2">
      <c r="A23" s="64"/>
      <c r="B23" s="65"/>
      <c r="C23" s="133" t="s">
        <v>71</v>
      </c>
      <c r="D23" s="133"/>
      <c r="E23" s="133"/>
      <c r="F23" s="133"/>
      <c r="G23" s="133"/>
      <c r="H23" s="133"/>
      <c r="I23" s="133"/>
      <c r="J23" s="133"/>
      <c r="K23" s="133"/>
      <c r="L23" s="134"/>
    </row>
    <row r="24" spans="1:12" s="60" customFormat="1" ht="16.5" customHeight="1" x14ac:dyDescent="0.2">
      <c r="A24" s="64"/>
      <c r="B24" s="66"/>
      <c r="C24" s="135" t="s">
        <v>54</v>
      </c>
      <c r="D24" s="135"/>
      <c r="E24" s="135"/>
      <c r="F24" s="135"/>
      <c r="G24" s="135"/>
      <c r="H24" s="135"/>
      <c r="I24" s="135"/>
      <c r="J24" s="135"/>
      <c r="K24" s="135"/>
      <c r="L24" s="136"/>
    </row>
    <row r="25" spans="1:12" s="2" customFormat="1" ht="16.5" customHeight="1" x14ac:dyDescent="0.2">
      <c r="A25" s="77"/>
      <c r="B25" s="28">
        <v>60016</v>
      </c>
      <c r="C25" s="28"/>
      <c r="D25" s="29" t="s">
        <v>1</v>
      </c>
      <c r="E25" s="30" t="s">
        <v>30</v>
      </c>
      <c r="F25" s="31">
        <f>G25+J25</f>
        <v>3639410.11</v>
      </c>
      <c r="G25" s="31">
        <v>23100</v>
      </c>
      <c r="H25" s="31"/>
      <c r="I25" s="31"/>
      <c r="J25" s="31">
        <f>L25</f>
        <v>3616310.11</v>
      </c>
      <c r="K25" s="31"/>
      <c r="L25" s="31">
        <v>3616310.11</v>
      </c>
    </row>
    <row r="26" spans="1:12" s="2" customFormat="1" ht="16.5" customHeight="1" x14ac:dyDescent="0.2">
      <c r="A26" s="27"/>
      <c r="B26" s="27"/>
      <c r="C26" s="27"/>
      <c r="D26" s="32"/>
      <c r="E26" s="33" t="s">
        <v>31</v>
      </c>
      <c r="F26" s="34">
        <f>G26+J26</f>
        <v>2426827</v>
      </c>
      <c r="G26" s="34"/>
      <c r="H26" s="34"/>
      <c r="I26" s="34"/>
      <c r="J26" s="34">
        <f>L26</f>
        <v>2426827</v>
      </c>
      <c r="K26" s="34"/>
      <c r="L26" s="34">
        <f>L30</f>
        <v>2426827</v>
      </c>
    </row>
    <row r="27" spans="1:12" s="2" customFormat="1" ht="16.5" customHeight="1" x14ac:dyDescent="0.2">
      <c r="A27" s="27"/>
      <c r="B27" s="27"/>
      <c r="C27" s="27"/>
      <c r="D27" s="32"/>
      <c r="E27" s="33" t="s">
        <v>32</v>
      </c>
      <c r="F27" s="34"/>
      <c r="G27" s="34"/>
      <c r="H27" s="34"/>
      <c r="I27" s="34"/>
      <c r="J27" s="34"/>
      <c r="K27" s="34"/>
      <c r="L27" s="34"/>
    </row>
    <row r="28" spans="1:12" s="7" customFormat="1" ht="16.5" customHeight="1" x14ac:dyDescent="0.2">
      <c r="A28" s="85"/>
      <c r="B28" s="85"/>
      <c r="C28" s="86"/>
      <c r="D28" s="37"/>
      <c r="E28" s="44" t="s">
        <v>33</v>
      </c>
      <c r="F28" s="39">
        <f>F25-F26+F27</f>
        <v>1212583.1099999999</v>
      </c>
      <c r="G28" s="39">
        <f>G25-G26+G27</f>
        <v>23100</v>
      </c>
      <c r="H28" s="39"/>
      <c r="I28" s="39"/>
      <c r="J28" s="39">
        <f>J25-J26+J27</f>
        <v>1189483.1099999999</v>
      </c>
      <c r="K28" s="39"/>
      <c r="L28" s="39">
        <f>L25-L26+L27</f>
        <v>1189483.1099999999</v>
      </c>
    </row>
    <row r="29" spans="1:12" s="3" customFormat="1" ht="22.5" customHeight="1" x14ac:dyDescent="0.2">
      <c r="A29" s="40"/>
      <c r="B29" s="41"/>
      <c r="C29" s="45">
        <v>6257</v>
      </c>
      <c r="D29" s="98" t="s">
        <v>42</v>
      </c>
      <c r="E29" s="30" t="s">
        <v>30</v>
      </c>
      <c r="F29" s="34">
        <f>G29+J29</f>
        <v>3616310.11</v>
      </c>
      <c r="G29" s="34"/>
      <c r="H29" s="34"/>
      <c r="I29" s="34"/>
      <c r="J29" s="34">
        <f>L29</f>
        <v>3616310.11</v>
      </c>
      <c r="K29" s="34"/>
      <c r="L29" s="34">
        <v>3616310.11</v>
      </c>
    </row>
    <row r="30" spans="1:12" s="4" customFormat="1" ht="22.5" customHeight="1" x14ac:dyDescent="0.2">
      <c r="A30" s="40"/>
      <c r="B30" s="41"/>
      <c r="C30" s="42"/>
      <c r="D30" s="99"/>
      <c r="E30" s="33" t="s">
        <v>31</v>
      </c>
      <c r="F30" s="34">
        <f>G30+J30</f>
        <v>2426827</v>
      </c>
      <c r="G30" s="34"/>
      <c r="H30" s="34"/>
      <c r="I30" s="34"/>
      <c r="J30" s="34">
        <f>L30</f>
        <v>2426827</v>
      </c>
      <c r="K30" s="34"/>
      <c r="L30" s="34">
        <v>2426827</v>
      </c>
    </row>
    <row r="31" spans="1:12" s="4" customFormat="1" ht="22.5" customHeight="1" x14ac:dyDescent="0.2">
      <c r="A31" s="40"/>
      <c r="B31" s="41"/>
      <c r="C31" s="42"/>
      <c r="D31" s="99"/>
      <c r="E31" s="33" t="s">
        <v>32</v>
      </c>
      <c r="F31" s="34"/>
      <c r="G31" s="34"/>
      <c r="H31" s="34"/>
      <c r="I31" s="34"/>
      <c r="J31" s="34"/>
      <c r="K31" s="34"/>
      <c r="L31" s="34"/>
    </row>
    <row r="32" spans="1:12" s="7" customFormat="1" ht="22.5" customHeight="1" x14ac:dyDescent="0.2">
      <c r="A32" s="85"/>
      <c r="B32" s="85"/>
      <c r="C32" s="86"/>
      <c r="D32" s="100"/>
      <c r="E32" s="44" t="s">
        <v>33</v>
      </c>
      <c r="F32" s="39">
        <f>F29-F30+F31</f>
        <v>1189483.1099999999</v>
      </c>
      <c r="G32" s="39"/>
      <c r="H32" s="39"/>
      <c r="I32" s="39"/>
      <c r="J32" s="39">
        <f>J29-J30+J31</f>
        <v>1189483.1099999999</v>
      </c>
      <c r="K32" s="39"/>
      <c r="L32" s="39">
        <f>L29-L30+L31</f>
        <v>1189483.1099999999</v>
      </c>
    </row>
    <row r="33" spans="1:12" s="52" customFormat="1" ht="17.25" customHeight="1" x14ac:dyDescent="0.2">
      <c r="A33" s="64"/>
      <c r="B33" s="65"/>
      <c r="C33" s="96" t="s">
        <v>35</v>
      </c>
      <c r="D33" s="96"/>
      <c r="E33" s="96"/>
      <c r="F33" s="96"/>
      <c r="G33" s="96"/>
      <c r="H33" s="96"/>
      <c r="I33" s="96"/>
      <c r="J33" s="96"/>
      <c r="K33" s="96"/>
      <c r="L33" s="97"/>
    </row>
    <row r="34" spans="1:12" s="63" customFormat="1" ht="29.1" customHeight="1" x14ac:dyDescent="0.2">
      <c r="A34" s="64"/>
      <c r="B34" s="65"/>
      <c r="C34" s="94" t="s">
        <v>56</v>
      </c>
      <c r="D34" s="94"/>
      <c r="E34" s="94"/>
      <c r="F34" s="94"/>
      <c r="G34" s="94"/>
      <c r="H34" s="94"/>
      <c r="I34" s="94"/>
      <c r="J34" s="94"/>
      <c r="K34" s="94"/>
      <c r="L34" s="95"/>
    </row>
    <row r="35" spans="1:12" s="60" customFormat="1" ht="18.75" customHeight="1" x14ac:dyDescent="0.2">
      <c r="A35" s="64"/>
      <c r="B35" s="66"/>
      <c r="C35" s="118" t="s">
        <v>57</v>
      </c>
      <c r="D35" s="118"/>
      <c r="E35" s="118"/>
      <c r="F35" s="118"/>
      <c r="G35" s="118"/>
      <c r="H35" s="118"/>
      <c r="I35" s="118"/>
      <c r="J35" s="118"/>
      <c r="K35" s="118"/>
      <c r="L35" s="119"/>
    </row>
    <row r="36" spans="1:12" s="4" customFormat="1" ht="16.5" customHeight="1" x14ac:dyDescent="0.2">
      <c r="A36" s="20">
        <v>754</v>
      </c>
      <c r="B36" s="19"/>
      <c r="C36" s="19"/>
      <c r="D36" s="142" t="s">
        <v>7</v>
      </c>
      <c r="E36" s="22" t="s">
        <v>30</v>
      </c>
      <c r="F36" s="25">
        <f>G36+J36</f>
        <v>47491</v>
      </c>
      <c r="G36" s="25">
        <v>43251</v>
      </c>
      <c r="H36" s="25">
        <v>0</v>
      </c>
      <c r="I36" s="25"/>
      <c r="J36" s="25">
        <v>4240</v>
      </c>
      <c r="K36" s="25"/>
      <c r="L36" s="25"/>
    </row>
    <row r="37" spans="1:12" s="3" customFormat="1" ht="16.5" customHeight="1" x14ac:dyDescent="0.2">
      <c r="A37" s="48"/>
      <c r="B37" s="49"/>
      <c r="C37" s="50"/>
      <c r="D37" s="107"/>
      <c r="E37" s="16" t="s">
        <v>31</v>
      </c>
      <c r="F37" s="25"/>
      <c r="G37" s="25"/>
      <c r="H37" s="25"/>
      <c r="I37" s="25"/>
      <c r="J37" s="25"/>
      <c r="K37" s="25"/>
      <c r="L37" s="25"/>
    </row>
    <row r="38" spans="1:12" s="3" customFormat="1" ht="16.5" customHeight="1" x14ac:dyDescent="0.2">
      <c r="A38" s="48"/>
      <c r="B38" s="49"/>
      <c r="C38" s="50"/>
      <c r="D38" s="107"/>
      <c r="E38" s="16" t="s">
        <v>32</v>
      </c>
      <c r="F38" s="25">
        <f>G38+J38</f>
        <v>22000</v>
      </c>
      <c r="G38" s="25">
        <f>G42</f>
        <v>22000</v>
      </c>
      <c r="H38" s="25">
        <f>H42</f>
        <v>22000</v>
      </c>
      <c r="I38" s="25"/>
      <c r="J38" s="25"/>
      <c r="K38" s="25"/>
      <c r="L38" s="25"/>
    </row>
    <row r="39" spans="1:12" s="7" customFormat="1" ht="16.5" customHeight="1" x14ac:dyDescent="0.2">
      <c r="A39" s="19"/>
      <c r="B39" s="47"/>
      <c r="C39" s="47"/>
      <c r="D39" s="108"/>
      <c r="E39" s="17" t="s">
        <v>33</v>
      </c>
      <c r="F39" s="18">
        <f t="shared" ref="F39:J39" si="4">F36-F37+F38</f>
        <v>69491</v>
      </c>
      <c r="G39" s="18">
        <f t="shared" si="4"/>
        <v>65251</v>
      </c>
      <c r="H39" s="18">
        <f t="shared" si="4"/>
        <v>22000</v>
      </c>
      <c r="I39" s="18"/>
      <c r="J39" s="18">
        <f t="shared" si="4"/>
        <v>4240</v>
      </c>
      <c r="K39" s="18"/>
      <c r="L39" s="18"/>
    </row>
    <row r="40" spans="1:12" s="4" customFormat="1" ht="16.5" customHeight="1" x14ac:dyDescent="0.2">
      <c r="A40" s="27"/>
      <c r="B40" s="27">
        <v>75412</v>
      </c>
      <c r="C40" s="85"/>
      <c r="D40" s="32" t="s">
        <v>36</v>
      </c>
      <c r="E40" s="30" t="s">
        <v>30</v>
      </c>
      <c r="F40" s="34">
        <f>G40+J40</f>
        <v>0</v>
      </c>
      <c r="G40" s="34">
        <v>0</v>
      </c>
      <c r="H40" s="34">
        <v>0</v>
      </c>
      <c r="I40" s="34"/>
      <c r="J40" s="34"/>
      <c r="K40" s="34"/>
      <c r="L40" s="34"/>
    </row>
    <row r="41" spans="1:12" s="3" customFormat="1" ht="16.5" customHeight="1" x14ac:dyDescent="0.2">
      <c r="A41" s="40"/>
      <c r="B41" s="41"/>
      <c r="C41" s="42"/>
      <c r="D41" s="32"/>
      <c r="E41" s="33" t="s">
        <v>31</v>
      </c>
      <c r="F41" s="34"/>
      <c r="G41" s="34"/>
      <c r="H41" s="34"/>
      <c r="I41" s="34"/>
      <c r="J41" s="34"/>
      <c r="K41" s="34"/>
      <c r="L41" s="34"/>
    </row>
    <row r="42" spans="1:12" s="3" customFormat="1" ht="16.5" customHeight="1" x14ac:dyDescent="0.2">
      <c r="A42" s="40"/>
      <c r="B42" s="41"/>
      <c r="C42" s="42"/>
      <c r="D42" s="32"/>
      <c r="E42" s="33" t="s">
        <v>32</v>
      </c>
      <c r="F42" s="34">
        <f>G42+J42</f>
        <v>22000</v>
      </c>
      <c r="G42" s="34">
        <f>G46</f>
        <v>22000</v>
      </c>
      <c r="H42" s="34">
        <f>H46</f>
        <v>22000</v>
      </c>
      <c r="I42" s="34"/>
      <c r="J42" s="34"/>
      <c r="K42" s="34"/>
      <c r="L42" s="34"/>
    </row>
    <row r="43" spans="1:12" s="7" customFormat="1" ht="16.5" customHeight="1" x14ac:dyDescent="0.2">
      <c r="A43" s="85"/>
      <c r="B43" s="85"/>
      <c r="C43" s="86"/>
      <c r="D43" s="46"/>
      <c r="E43" s="44" t="s">
        <v>33</v>
      </c>
      <c r="F43" s="39">
        <f>F40-F41+F42</f>
        <v>22000</v>
      </c>
      <c r="G43" s="39">
        <f t="shared" ref="G43" si="5">G40-G41+G42</f>
        <v>22000</v>
      </c>
      <c r="H43" s="39">
        <f>H40-H41+H42</f>
        <v>22000</v>
      </c>
      <c r="I43" s="39"/>
      <c r="J43" s="39"/>
      <c r="K43" s="39"/>
      <c r="L43" s="39"/>
    </row>
    <row r="44" spans="1:12" s="4" customFormat="1" ht="16.5" customHeight="1" x14ac:dyDescent="0.2">
      <c r="A44" s="40"/>
      <c r="B44" s="41"/>
      <c r="C44" s="58">
        <v>2710</v>
      </c>
      <c r="D44" s="104" t="s">
        <v>49</v>
      </c>
      <c r="E44" s="30" t="s">
        <v>30</v>
      </c>
      <c r="F44" s="34">
        <f>G44+J44</f>
        <v>0</v>
      </c>
      <c r="G44" s="34">
        <f>H44</f>
        <v>0</v>
      </c>
      <c r="H44" s="34">
        <v>0</v>
      </c>
      <c r="I44" s="34"/>
      <c r="J44" s="34"/>
      <c r="K44" s="34"/>
      <c r="L44" s="34"/>
    </row>
    <row r="45" spans="1:12" s="3" customFormat="1" ht="16.5" customHeight="1" x14ac:dyDescent="0.2">
      <c r="A45" s="40"/>
      <c r="B45" s="41"/>
      <c r="C45" s="27"/>
      <c r="D45" s="105"/>
      <c r="E45" s="33" t="s">
        <v>31</v>
      </c>
      <c r="F45" s="34"/>
      <c r="G45" s="34"/>
      <c r="H45" s="34"/>
      <c r="I45" s="34"/>
      <c r="J45" s="34"/>
      <c r="K45" s="34"/>
      <c r="L45" s="34"/>
    </row>
    <row r="46" spans="1:12" s="3" customFormat="1" ht="16.5" customHeight="1" x14ac:dyDescent="0.2">
      <c r="A46" s="40"/>
      <c r="B46" s="41"/>
      <c r="C46" s="27"/>
      <c r="D46" s="105"/>
      <c r="E46" s="33" t="s">
        <v>32</v>
      </c>
      <c r="F46" s="34">
        <f>G46+J46</f>
        <v>22000</v>
      </c>
      <c r="G46" s="34">
        <f>H46</f>
        <v>22000</v>
      </c>
      <c r="H46" s="34">
        <v>22000</v>
      </c>
      <c r="I46" s="34"/>
      <c r="J46" s="34"/>
      <c r="K46" s="34"/>
      <c r="L46" s="34"/>
    </row>
    <row r="47" spans="1:12" s="7" customFormat="1" ht="16.5" customHeight="1" x14ac:dyDescent="0.2">
      <c r="A47" s="85"/>
      <c r="B47" s="41"/>
      <c r="C47" s="36"/>
      <c r="D47" s="106"/>
      <c r="E47" s="44" t="s">
        <v>33</v>
      </c>
      <c r="F47" s="39">
        <f>F44-F45+F46</f>
        <v>22000</v>
      </c>
      <c r="G47" s="39">
        <f>G44-G45+G46</f>
        <v>22000</v>
      </c>
      <c r="H47" s="39">
        <f>H44-H45+H46</f>
        <v>22000</v>
      </c>
      <c r="I47" s="39"/>
      <c r="J47" s="39"/>
      <c r="K47" s="39"/>
      <c r="L47" s="39"/>
    </row>
    <row r="48" spans="1:12" s="52" customFormat="1" ht="17.25" customHeight="1" x14ac:dyDescent="0.2">
      <c r="A48" s="64"/>
      <c r="B48" s="65"/>
      <c r="C48" s="96" t="s">
        <v>35</v>
      </c>
      <c r="D48" s="96"/>
      <c r="E48" s="96"/>
      <c r="F48" s="96"/>
      <c r="G48" s="96"/>
      <c r="H48" s="96"/>
      <c r="I48" s="96"/>
      <c r="J48" s="96"/>
      <c r="K48" s="96"/>
      <c r="L48" s="97"/>
    </row>
    <row r="49" spans="1:12" s="63" customFormat="1" ht="18" customHeight="1" x14ac:dyDescent="0.2">
      <c r="A49" s="64"/>
      <c r="B49" s="65"/>
      <c r="C49" s="94" t="s">
        <v>72</v>
      </c>
      <c r="D49" s="94"/>
      <c r="E49" s="94"/>
      <c r="F49" s="94"/>
      <c r="G49" s="94"/>
      <c r="H49" s="94"/>
      <c r="I49" s="94"/>
      <c r="J49" s="94"/>
      <c r="K49" s="94"/>
      <c r="L49" s="95"/>
    </row>
    <row r="50" spans="1:12" s="60" customFormat="1" ht="30" customHeight="1" x14ac:dyDescent="0.2">
      <c r="A50" s="64"/>
      <c r="B50" s="66"/>
      <c r="C50" s="118" t="s">
        <v>75</v>
      </c>
      <c r="D50" s="118"/>
      <c r="E50" s="118"/>
      <c r="F50" s="118"/>
      <c r="G50" s="118"/>
      <c r="H50" s="118"/>
      <c r="I50" s="118"/>
      <c r="J50" s="118"/>
      <c r="K50" s="118"/>
      <c r="L50" s="119"/>
    </row>
    <row r="51" spans="1:12" s="4" customFormat="1" ht="18" customHeight="1" x14ac:dyDescent="0.2">
      <c r="A51" s="20">
        <v>756</v>
      </c>
      <c r="B51" s="19"/>
      <c r="C51" s="19"/>
      <c r="D51" s="107" t="s">
        <v>15</v>
      </c>
      <c r="E51" s="16" t="s">
        <v>30</v>
      </c>
      <c r="F51" s="25">
        <f>G51+J51</f>
        <v>78737956.890000001</v>
      </c>
      <c r="G51" s="25">
        <v>78737956.890000001</v>
      </c>
      <c r="H51" s="62"/>
      <c r="I51" s="62"/>
      <c r="J51" s="62"/>
      <c r="K51" s="62"/>
      <c r="L51" s="62"/>
    </row>
    <row r="52" spans="1:12" s="3" customFormat="1" ht="18" customHeight="1" x14ac:dyDescent="0.2">
      <c r="A52" s="48"/>
      <c r="B52" s="49"/>
      <c r="C52" s="50"/>
      <c r="D52" s="107"/>
      <c r="E52" s="16" t="s">
        <v>31</v>
      </c>
      <c r="F52" s="25">
        <f>G52+J52</f>
        <v>1031931</v>
      </c>
      <c r="G52" s="25">
        <f>G56</f>
        <v>1031931</v>
      </c>
      <c r="H52" s="25"/>
      <c r="I52" s="25"/>
      <c r="J52" s="25"/>
      <c r="K52" s="25"/>
      <c r="L52" s="25"/>
    </row>
    <row r="53" spans="1:12" s="3" customFormat="1" ht="18" customHeight="1" x14ac:dyDescent="0.2">
      <c r="A53" s="48"/>
      <c r="B53" s="49"/>
      <c r="C53" s="50"/>
      <c r="D53" s="107"/>
      <c r="E53" s="16" t="s">
        <v>32</v>
      </c>
      <c r="F53" s="25"/>
      <c r="G53" s="25"/>
      <c r="H53" s="25"/>
      <c r="I53" s="25"/>
      <c r="J53" s="25"/>
      <c r="K53" s="25"/>
      <c r="L53" s="25"/>
    </row>
    <row r="54" spans="1:12" s="7" customFormat="1" ht="18" customHeight="1" x14ac:dyDescent="0.2">
      <c r="A54" s="19"/>
      <c r="B54" s="47"/>
      <c r="C54" s="47"/>
      <c r="D54" s="108"/>
      <c r="E54" s="17" t="s">
        <v>33</v>
      </c>
      <c r="F54" s="18">
        <f>F51-F52+F53</f>
        <v>77706025.890000001</v>
      </c>
      <c r="G54" s="18">
        <f>G51-G52+G53</f>
        <v>77706025.890000001</v>
      </c>
      <c r="H54" s="18"/>
      <c r="I54" s="18"/>
      <c r="J54" s="18"/>
      <c r="K54" s="18"/>
      <c r="L54" s="18"/>
    </row>
    <row r="55" spans="1:12" s="12" customFormat="1" ht="16.5" customHeight="1" x14ac:dyDescent="0.2">
      <c r="A55" s="27"/>
      <c r="B55" s="27">
        <v>75621</v>
      </c>
      <c r="C55" s="85"/>
      <c r="D55" s="101" t="s">
        <v>3</v>
      </c>
      <c r="E55" s="30" t="s">
        <v>30</v>
      </c>
      <c r="F55" s="34">
        <f>G55+J55</f>
        <v>43191434</v>
      </c>
      <c r="G55" s="34">
        <v>43191434</v>
      </c>
      <c r="H55" s="35"/>
      <c r="I55" s="35"/>
      <c r="J55" s="35"/>
      <c r="K55" s="35"/>
      <c r="L55" s="35"/>
    </row>
    <row r="56" spans="1:12" s="3" customFormat="1" ht="16.5" customHeight="1" x14ac:dyDescent="0.2">
      <c r="A56" s="40"/>
      <c r="B56" s="41"/>
      <c r="C56" s="42"/>
      <c r="D56" s="102"/>
      <c r="E56" s="33" t="s">
        <v>31</v>
      </c>
      <c r="F56" s="34">
        <f>G56+J56</f>
        <v>1031931</v>
      </c>
      <c r="G56" s="34">
        <f>G60</f>
        <v>1031931</v>
      </c>
      <c r="H56" s="34"/>
      <c r="I56" s="34"/>
      <c r="J56" s="34"/>
      <c r="K56" s="34"/>
      <c r="L56" s="34"/>
    </row>
    <row r="57" spans="1:12" s="3" customFormat="1" ht="16.5" customHeight="1" x14ac:dyDescent="0.2">
      <c r="A57" s="40"/>
      <c r="B57" s="41"/>
      <c r="C57" s="42"/>
      <c r="D57" s="102"/>
      <c r="E57" s="33" t="s">
        <v>32</v>
      </c>
      <c r="F57" s="34"/>
      <c r="G57" s="34"/>
      <c r="H57" s="34"/>
      <c r="I57" s="34"/>
      <c r="J57" s="34"/>
      <c r="K57" s="34"/>
      <c r="L57" s="34"/>
    </row>
    <row r="58" spans="1:12" s="7" customFormat="1" ht="16.5" customHeight="1" x14ac:dyDescent="0.2">
      <c r="A58" s="85"/>
      <c r="B58" s="85"/>
      <c r="C58" s="86"/>
      <c r="D58" s="103"/>
      <c r="E58" s="44" t="s">
        <v>33</v>
      </c>
      <c r="F58" s="39">
        <f>F55-F56+F57</f>
        <v>42159503</v>
      </c>
      <c r="G58" s="39">
        <f>G55-G56+G57</f>
        <v>42159503</v>
      </c>
      <c r="H58" s="39"/>
      <c r="I58" s="39"/>
      <c r="J58" s="39"/>
      <c r="K58" s="39"/>
      <c r="L58" s="39"/>
    </row>
    <row r="59" spans="1:12" s="4" customFormat="1" ht="16.5" customHeight="1" x14ac:dyDescent="0.2">
      <c r="A59" s="40"/>
      <c r="B59" s="41"/>
      <c r="C59" s="45" t="s">
        <v>14</v>
      </c>
      <c r="D59" s="98" t="s">
        <v>8</v>
      </c>
      <c r="E59" s="30" t="s">
        <v>30</v>
      </c>
      <c r="F59" s="34">
        <f>G59+J59</f>
        <v>38276218</v>
      </c>
      <c r="G59" s="34">
        <v>38276218</v>
      </c>
      <c r="H59" s="34"/>
      <c r="I59" s="34"/>
      <c r="J59" s="34"/>
      <c r="K59" s="34"/>
      <c r="L59" s="34"/>
    </row>
    <row r="60" spans="1:12" s="3" customFormat="1" ht="16.5" customHeight="1" x14ac:dyDescent="0.2">
      <c r="A60" s="40"/>
      <c r="B60" s="41"/>
      <c r="C60" s="42"/>
      <c r="D60" s="99"/>
      <c r="E60" s="33" t="s">
        <v>31</v>
      </c>
      <c r="F60" s="34">
        <f>G60+J60</f>
        <v>1031931</v>
      </c>
      <c r="G60" s="34">
        <v>1031931</v>
      </c>
      <c r="H60" s="34"/>
      <c r="I60" s="34"/>
      <c r="J60" s="34"/>
      <c r="K60" s="34"/>
      <c r="L60" s="34"/>
    </row>
    <row r="61" spans="1:12" s="3" customFormat="1" ht="16.5" customHeight="1" x14ac:dyDescent="0.2">
      <c r="A61" s="40"/>
      <c r="B61" s="41"/>
      <c r="C61" s="42"/>
      <c r="D61" s="32"/>
      <c r="E61" s="33" t="s">
        <v>32</v>
      </c>
      <c r="F61" s="34"/>
      <c r="G61" s="34"/>
      <c r="H61" s="34"/>
      <c r="I61" s="34"/>
      <c r="J61" s="34"/>
      <c r="K61" s="34"/>
      <c r="L61" s="34"/>
    </row>
    <row r="62" spans="1:12" s="7" customFormat="1" ht="16.5" customHeight="1" x14ac:dyDescent="0.2">
      <c r="A62" s="85"/>
      <c r="B62" s="85"/>
      <c r="C62" s="86"/>
      <c r="D62" s="46"/>
      <c r="E62" s="44" t="s">
        <v>33</v>
      </c>
      <c r="F62" s="39">
        <f>F59-F60+F61</f>
        <v>37244287</v>
      </c>
      <c r="G62" s="39">
        <f>G59-G60+G61</f>
        <v>37244287</v>
      </c>
      <c r="H62" s="39"/>
      <c r="I62" s="39"/>
      <c r="J62" s="39"/>
      <c r="K62" s="39"/>
      <c r="L62" s="39"/>
    </row>
    <row r="63" spans="1:12" s="52" customFormat="1" ht="16.5" customHeight="1" x14ac:dyDescent="0.2">
      <c r="A63" s="64"/>
      <c r="B63" s="65"/>
      <c r="C63" s="96" t="s">
        <v>35</v>
      </c>
      <c r="D63" s="96"/>
      <c r="E63" s="96"/>
      <c r="F63" s="96"/>
      <c r="G63" s="96"/>
      <c r="H63" s="96"/>
      <c r="I63" s="96"/>
      <c r="J63" s="96"/>
      <c r="K63" s="96"/>
      <c r="L63" s="97"/>
    </row>
    <row r="64" spans="1:12" s="63" customFormat="1" ht="16.5" customHeight="1" x14ac:dyDescent="0.2">
      <c r="A64" s="64"/>
      <c r="B64" s="65"/>
      <c r="C64" s="94" t="s">
        <v>55</v>
      </c>
      <c r="D64" s="94"/>
      <c r="E64" s="94"/>
      <c r="F64" s="94"/>
      <c r="G64" s="94"/>
      <c r="H64" s="94"/>
      <c r="I64" s="94"/>
      <c r="J64" s="94"/>
      <c r="K64" s="94"/>
      <c r="L64" s="95"/>
    </row>
    <row r="65" spans="1:12" s="60" customFormat="1" ht="42.75" customHeight="1" x14ac:dyDescent="0.2">
      <c r="A65" s="64"/>
      <c r="B65" s="66"/>
      <c r="C65" s="118" t="s">
        <v>76</v>
      </c>
      <c r="D65" s="118"/>
      <c r="E65" s="118"/>
      <c r="F65" s="118"/>
      <c r="G65" s="118"/>
      <c r="H65" s="118"/>
      <c r="I65" s="118"/>
      <c r="J65" s="118"/>
      <c r="K65" s="118"/>
      <c r="L65" s="119"/>
    </row>
    <row r="66" spans="1:12" s="4" customFormat="1" ht="16.5" customHeight="1" x14ac:dyDescent="0.2">
      <c r="A66" s="20">
        <v>801</v>
      </c>
      <c r="B66" s="20"/>
      <c r="C66" s="19"/>
      <c r="D66" s="24" t="s">
        <v>5</v>
      </c>
      <c r="E66" s="16" t="s">
        <v>30</v>
      </c>
      <c r="F66" s="25">
        <f>G66+J66</f>
        <v>2697602.71</v>
      </c>
      <c r="G66" s="25">
        <v>2597602.71</v>
      </c>
      <c r="H66" s="25">
        <v>1588365.16</v>
      </c>
      <c r="I66" s="25"/>
      <c r="J66" s="25">
        <f>K66</f>
        <v>100000</v>
      </c>
      <c r="K66" s="25">
        <v>100000</v>
      </c>
      <c r="L66" s="62"/>
    </row>
    <row r="67" spans="1:12" s="3" customFormat="1" ht="16.5" customHeight="1" x14ac:dyDescent="0.2">
      <c r="A67" s="48"/>
      <c r="B67" s="49"/>
      <c r="C67" s="50"/>
      <c r="D67" s="24"/>
      <c r="E67" s="16" t="s">
        <v>31</v>
      </c>
      <c r="F67" s="25">
        <f>G67+J67</f>
        <v>41959.64</v>
      </c>
      <c r="G67" s="25">
        <f>G71+G89+G100</f>
        <v>41959.64</v>
      </c>
      <c r="H67" s="25">
        <f>H71+H89+H100</f>
        <v>8959.64</v>
      </c>
      <c r="I67" s="25"/>
      <c r="J67" s="25"/>
      <c r="K67" s="25"/>
      <c r="L67" s="25"/>
    </row>
    <row r="68" spans="1:12" s="3" customFormat="1" ht="16.5" customHeight="1" x14ac:dyDescent="0.2">
      <c r="A68" s="48"/>
      <c r="B68" s="49"/>
      <c r="C68" s="50"/>
      <c r="D68" s="24"/>
      <c r="E68" s="16" t="s">
        <v>32</v>
      </c>
      <c r="F68" s="25"/>
      <c r="G68" s="25"/>
      <c r="H68" s="25"/>
      <c r="I68" s="25"/>
      <c r="J68" s="25"/>
      <c r="K68" s="25"/>
      <c r="L68" s="25"/>
    </row>
    <row r="69" spans="1:12" s="7" customFormat="1" ht="16.5" customHeight="1" x14ac:dyDescent="0.2">
      <c r="A69" s="19"/>
      <c r="B69" s="47"/>
      <c r="C69" s="47"/>
      <c r="D69" s="51"/>
      <c r="E69" s="17" t="s">
        <v>33</v>
      </c>
      <c r="F69" s="18">
        <f t="shared" ref="F69:K69" si="6">F66-F67+F68</f>
        <v>2655643.0699999998</v>
      </c>
      <c r="G69" s="18">
        <f t="shared" si="6"/>
        <v>2555643.0699999998</v>
      </c>
      <c r="H69" s="18">
        <f>H66-H67+H68</f>
        <v>1579405.52</v>
      </c>
      <c r="I69" s="18"/>
      <c r="J69" s="18">
        <f>J66-J67+J68</f>
        <v>100000</v>
      </c>
      <c r="K69" s="18">
        <f t="shared" si="6"/>
        <v>100000</v>
      </c>
      <c r="L69" s="18"/>
    </row>
    <row r="70" spans="1:12" s="4" customFormat="1" ht="16.5" customHeight="1" x14ac:dyDescent="0.2">
      <c r="A70" s="27"/>
      <c r="B70" s="27">
        <v>80101</v>
      </c>
      <c r="C70" s="85"/>
      <c r="D70" s="32" t="s">
        <v>2</v>
      </c>
      <c r="E70" s="30" t="s">
        <v>30</v>
      </c>
      <c r="F70" s="34">
        <f>G70+J70</f>
        <v>142504.94</v>
      </c>
      <c r="G70" s="34">
        <v>42504.94</v>
      </c>
      <c r="H70" s="34">
        <v>3918.16</v>
      </c>
      <c r="I70" s="35"/>
      <c r="J70" s="34">
        <f>K70</f>
        <v>100000</v>
      </c>
      <c r="K70" s="34">
        <v>100000</v>
      </c>
      <c r="L70" s="34"/>
    </row>
    <row r="71" spans="1:12" s="3" customFormat="1" ht="16.5" customHeight="1" x14ac:dyDescent="0.2">
      <c r="A71" s="40"/>
      <c r="B71" s="41"/>
      <c r="C71" s="42"/>
      <c r="D71" s="32"/>
      <c r="E71" s="33" t="s">
        <v>31</v>
      </c>
      <c r="F71" s="34">
        <f>G71+J71</f>
        <v>5665.64</v>
      </c>
      <c r="G71" s="34">
        <f>G75+G79</f>
        <v>5665.64</v>
      </c>
      <c r="H71" s="34">
        <f>H75+H79</f>
        <v>665.64</v>
      </c>
      <c r="I71" s="34"/>
      <c r="J71" s="34"/>
      <c r="K71" s="34"/>
      <c r="L71" s="34"/>
    </row>
    <row r="72" spans="1:12" s="3" customFormat="1" ht="16.5" customHeight="1" x14ac:dyDescent="0.2">
      <c r="A72" s="40"/>
      <c r="B72" s="41"/>
      <c r="C72" s="42"/>
      <c r="D72" s="32"/>
      <c r="E72" s="33" t="s">
        <v>32</v>
      </c>
      <c r="F72" s="34"/>
      <c r="G72" s="34"/>
      <c r="H72" s="34"/>
      <c r="I72" s="34"/>
      <c r="J72" s="34"/>
      <c r="K72" s="34"/>
      <c r="L72" s="34"/>
    </row>
    <row r="73" spans="1:12" s="7" customFormat="1" ht="16.5" customHeight="1" x14ac:dyDescent="0.2">
      <c r="A73" s="85"/>
      <c r="B73" s="85"/>
      <c r="C73" s="86"/>
      <c r="D73" s="46"/>
      <c r="E73" s="44" t="s">
        <v>33</v>
      </c>
      <c r="F73" s="39">
        <f>F70-F71+F72</f>
        <v>136839.29999999999</v>
      </c>
      <c r="G73" s="39">
        <f>G70-G71+G72</f>
        <v>36839.300000000003</v>
      </c>
      <c r="H73" s="39">
        <f>H70-H71+H72</f>
        <v>3252.52</v>
      </c>
      <c r="I73" s="39"/>
      <c r="J73" s="39">
        <f>J70-J71+J72</f>
        <v>100000</v>
      </c>
      <c r="K73" s="39">
        <f>K70-K71+K72</f>
        <v>100000</v>
      </c>
      <c r="L73" s="39"/>
    </row>
    <row r="74" spans="1:12" s="4" customFormat="1" ht="16.5" customHeight="1" x14ac:dyDescent="0.2">
      <c r="A74" s="40"/>
      <c r="B74" s="40"/>
      <c r="C74" s="45" t="s">
        <v>13</v>
      </c>
      <c r="D74" s="84" t="s">
        <v>39</v>
      </c>
      <c r="E74" s="30" t="s">
        <v>30</v>
      </c>
      <c r="F74" s="34">
        <f>G74+J74</f>
        <v>14400</v>
      </c>
      <c r="G74" s="34">
        <v>14400</v>
      </c>
      <c r="H74" s="34"/>
      <c r="I74" s="34"/>
      <c r="J74" s="34"/>
      <c r="K74" s="34"/>
      <c r="L74" s="34"/>
    </row>
    <row r="75" spans="1:12" s="3" customFormat="1" ht="16.5" customHeight="1" x14ac:dyDescent="0.2">
      <c r="A75" s="40"/>
      <c r="B75" s="41"/>
      <c r="C75" s="42"/>
      <c r="D75" s="32"/>
      <c r="E75" s="33" t="s">
        <v>31</v>
      </c>
      <c r="F75" s="34">
        <f>G75+J75</f>
        <v>5000</v>
      </c>
      <c r="G75" s="34">
        <v>5000</v>
      </c>
      <c r="H75" s="34"/>
      <c r="I75" s="34"/>
      <c r="J75" s="34"/>
      <c r="K75" s="34"/>
      <c r="L75" s="34"/>
    </row>
    <row r="76" spans="1:12" s="3" customFormat="1" ht="16.5" customHeight="1" x14ac:dyDescent="0.2">
      <c r="A76" s="40"/>
      <c r="B76" s="41"/>
      <c r="C76" s="42"/>
      <c r="D76" s="32"/>
      <c r="E76" s="33" t="s">
        <v>32</v>
      </c>
      <c r="F76" s="34"/>
      <c r="G76" s="34"/>
      <c r="H76" s="34"/>
      <c r="I76" s="34"/>
      <c r="J76" s="34"/>
      <c r="K76" s="34"/>
      <c r="L76" s="34"/>
    </row>
    <row r="77" spans="1:12" s="7" customFormat="1" ht="16.5" customHeight="1" x14ac:dyDescent="0.2">
      <c r="A77" s="85"/>
      <c r="B77" s="85"/>
      <c r="C77" s="86"/>
      <c r="D77" s="46"/>
      <c r="E77" s="44" t="s">
        <v>33</v>
      </c>
      <c r="F77" s="39">
        <f>F74-F75+F76</f>
        <v>9400</v>
      </c>
      <c r="G77" s="39">
        <f>G74-G75+G76</f>
        <v>9400</v>
      </c>
      <c r="H77" s="39"/>
      <c r="I77" s="39"/>
      <c r="J77" s="39"/>
      <c r="K77" s="39"/>
      <c r="L77" s="39"/>
    </row>
    <row r="78" spans="1:12" s="7" customFormat="1" ht="16.5" customHeight="1" x14ac:dyDescent="0.2">
      <c r="A78" s="40"/>
      <c r="B78" s="41"/>
      <c r="C78" s="45">
        <v>2310</v>
      </c>
      <c r="D78" s="98" t="s">
        <v>51</v>
      </c>
      <c r="E78" s="30" t="s">
        <v>30</v>
      </c>
      <c r="F78" s="34">
        <f>G78+J78</f>
        <v>3918.16</v>
      </c>
      <c r="G78" s="34">
        <f>H78</f>
        <v>3918.16</v>
      </c>
      <c r="H78" s="34">
        <v>3918.16</v>
      </c>
      <c r="I78" s="34"/>
      <c r="J78" s="34"/>
      <c r="K78" s="34"/>
      <c r="L78" s="34"/>
    </row>
    <row r="79" spans="1:12" s="7" customFormat="1" ht="16.5" customHeight="1" x14ac:dyDescent="0.2">
      <c r="A79" s="40"/>
      <c r="B79" s="41"/>
      <c r="C79" s="42"/>
      <c r="D79" s="99"/>
      <c r="E79" s="33" t="s">
        <v>31</v>
      </c>
      <c r="F79" s="34">
        <f>G79+J79</f>
        <v>665.64</v>
      </c>
      <c r="G79" s="34">
        <f>H79</f>
        <v>665.64</v>
      </c>
      <c r="H79" s="34">
        <v>665.64</v>
      </c>
      <c r="I79" s="34"/>
      <c r="J79" s="34"/>
      <c r="K79" s="34"/>
      <c r="L79" s="34"/>
    </row>
    <row r="80" spans="1:12" s="7" customFormat="1" ht="16.5" customHeight="1" x14ac:dyDescent="0.2">
      <c r="A80" s="40"/>
      <c r="B80" s="41"/>
      <c r="C80" s="42"/>
      <c r="D80" s="99"/>
      <c r="E80" s="33" t="s">
        <v>32</v>
      </c>
      <c r="F80" s="34"/>
      <c r="G80" s="34"/>
      <c r="H80" s="34"/>
      <c r="I80" s="34"/>
      <c r="J80" s="34"/>
      <c r="K80" s="34"/>
      <c r="L80" s="34"/>
    </row>
    <row r="81" spans="1:12" s="7" customFormat="1" ht="16.5" customHeight="1" x14ac:dyDescent="0.2">
      <c r="A81" s="85"/>
      <c r="B81" s="85"/>
      <c r="C81" s="86"/>
      <c r="D81" s="100"/>
      <c r="E81" s="44" t="s">
        <v>33</v>
      </c>
      <c r="F81" s="39">
        <f>F78-F79+F80</f>
        <v>3252.52</v>
      </c>
      <c r="G81" s="39">
        <f>G78-G79+G80</f>
        <v>3252.52</v>
      </c>
      <c r="H81" s="39">
        <f>H78-H79+H80</f>
        <v>3252.52</v>
      </c>
      <c r="I81" s="39"/>
      <c r="J81" s="39"/>
      <c r="K81" s="39"/>
      <c r="L81" s="39"/>
    </row>
    <row r="82" spans="1:12" s="52" customFormat="1" ht="17.25" customHeight="1" x14ac:dyDescent="0.2">
      <c r="A82" s="64"/>
      <c r="B82" s="65"/>
      <c r="C82" s="96" t="s">
        <v>35</v>
      </c>
      <c r="D82" s="96"/>
      <c r="E82" s="96"/>
      <c r="F82" s="96"/>
      <c r="G82" s="96"/>
      <c r="H82" s="96"/>
      <c r="I82" s="96"/>
      <c r="J82" s="96"/>
      <c r="K82" s="96"/>
      <c r="L82" s="97"/>
    </row>
    <row r="83" spans="1:12" s="63" customFormat="1" ht="16.5" customHeight="1" x14ac:dyDescent="0.2">
      <c r="A83" s="64"/>
      <c r="B83" s="65"/>
      <c r="C83" s="94" t="s">
        <v>66</v>
      </c>
      <c r="D83" s="94"/>
      <c r="E83" s="94"/>
      <c r="F83" s="94"/>
      <c r="G83" s="94"/>
      <c r="H83" s="94"/>
      <c r="I83" s="94"/>
      <c r="J83" s="94"/>
      <c r="K83" s="94"/>
      <c r="L83" s="95"/>
    </row>
    <row r="84" spans="1:12" s="63" customFormat="1" ht="16.5" customHeight="1" x14ac:dyDescent="0.2">
      <c r="A84" s="64"/>
      <c r="B84" s="65"/>
      <c r="C84" s="94" t="s">
        <v>67</v>
      </c>
      <c r="D84" s="94"/>
      <c r="E84" s="94"/>
      <c r="F84" s="94"/>
      <c r="G84" s="94"/>
      <c r="H84" s="94"/>
      <c r="I84" s="94"/>
      <c r="J84" s="94"/>
      <c r="K84" s="94"/>
      <c r="L84" s="95"/>
    </row>
    <row r="85" spans="1:12" s="63" customFormat="1" ht="8.25" customHeight="1" x14ac:dyDescent="0.2">
      <c r="A85" s="64"/>
      <c r="B85" s="65"/>
      <c r="C85" s="94"/>
      <c r="D85" s="94"/>
      <c r="E85" s="94"/>
      <c r="F85" s="94"/>
      <c r="G85" s="94"/>
      <c r="H85" s="94"/>
      <c r="I85" s="94"/>
      <c r="J85" s="94"/>
      <c r="K85" s="94"/>
      <c r="L85" s="95"/>
    </row>
    <row r="86" spans="1:12" s="63" customFormat="1" ht="15.75" customHeight="1" x14ac:dyDescent="0.2">
      <c r="A86" s="64"/>
      <c r="B86" s="65"/>
      <c r="C86" s="94" t="s">
        <v>58</v>
      </c>
      <c r="D86" s="94"/>
      <c r="E86" s="94"/>
      <c r="F86" s="94"/>
      <c r="G86" s="94"/>
      <c r="H86" s="94"/>
      <c r="I86" s="94"/>
      <c r="J86" s="94"/>
      <c r="K86" s="94"/>
      <c r="L86" s="95"/>
    </row>
    <row r="87" spans="1:12" s="60" customFormat="1" ht="29.1" customHeight="1" x14ac:dyDescent="0.2">
      <c r="A87" s="64"/>
      <c r="B87" s="66"/>
      <c r="C87" s="118" t="s">
        <v>73</v>
      </c>
      <c r="D87" s="118"/>
      <c r="E87" s="118"/>
      <c r="F87" s="118"/>
      <c r="G87" s="118"/>
      <c r="H87" s="118"/>
      <c r="I87" s="118"/>
      <c r="J87" s="118"/>
      <c r="K87" s="118"/>
      <c r="L87" s="119"/>
    </row>
    <row r="88" spans="1:12" s="13" customFormat="1" ht="16.5" customHeight="1" x14ac:dyDescent="0.2">
      <c r="A88" s="27"/>
      <c r="B88" s="27">
        <v>80104</v>
      </c>
      <c r="C88" s="85"/>
      <c r="D88" s="32" t="s">
        <v>9</v>
      </c>
      <c r="E88" s="30" t="s">
        <v>30</v>
      </c>
      <c r="F88" s="34">
        <f>G88+J88</f>
        <v>2242562.67</v>
      </c>
      <c r="G88" s="34">
        <v>2242562.67</v>
      </c>
      <c r="H88" s="34">
        <v>1293991</v>
      </c>
      <c r="I88" s="35"/>
      <c r="J88" s="35"/>
      <c r="K88" s="35"/>
      <c r="L88" s="35"/>
    </row>
    <row r="89" spans="1:12" s="3" customFormat="1" ht="16.5" customHeight="1" x14ac:dyDescent="0.2">
      <c r="A89" s="40"/>
      <c r="B89" s="41"/>
      <c r="C89" s="42"/>
      <c r="D89" s="32"/>
      <c r="E89" s="33" t="s">
        <v>31</v>
      </c>
      <c r="F89" s="34">
        <f>G89+J89</f>
        <v>28000</v>
      </c>
      <c r="G89" s="34">
        <f>G93</f>
        <v>28000</v>
      </c>
      <c r="H89" s="34"/>
      <c r="I89" s="34"/>
      <c r="J89" s="34"/>
      <c r="K89" s="34"/>
      <c r="L89" s="34"/>
    </row>
    <row r="90" spans="1:12" s="3" customFormat="1" ht="16.5" customHeight="1" x14ac:dyDescent="0.2">
      <c r="A90" s="40"/>
      <c r="B90" s="41"/>
      <c r="C90" s="42"/>
      <c r="D90" s="32"/>
      <c r="E90" s="33" t="s">
        <v>32</v>
      </c>
      <c r="F90" s="34"/>
      <c r="G90" s="34"/>
      <c r="H90" s="34"/>
      <c r="I90" s="34"/>
      <c r="J90" s="34"/>
      <c r="K90" s="34"/>
      <c r="L90" s="34"/>
    </row>
    <row r="91" spans="1:12" s="7" customFormat="1" ht="16.5" customHeight="1" x14ac:dyDescent="0.2">
      <c r="A91" s="85"/>
      <c r="B91" s="85"/>
      <c r="C91" s="86"/>
      <c r="D91" s="46"/>
      <c r="E91" s="44" t="s">
        <v>33</v>
      </c>
      <c r="F91" s="39">
        <f>F88-F89+F90</f>
        <v>2214562.67</v>
      </c>
      <c r="G91" s="39">
        <f>G88-G89+G90</f>
        <v>2214562.67</v>
      </c>
      <c r="H91" s="39">
        <f>H88-H89+H90</f>
        <v>1293991</v>
      </c>
      <c r="I91" s="39"/>
      <c r="J91" s="39"/>
      <c r="K91" s="39"/>
      <c r="L91" s="39"/>
    </row>
    <row r="92" spans="1:12" s="13" customFormat="1" ht="16.5" customHeight="1" x14ac:dyDescent="0.2">
      <c r="A92" s="40"/>
      <c r="B92" s="41"/>
      <c r="C92" s="45" t="s">
        <v>40</v>
      </c>
      <c r="D92" s="98" t="s">
        <v>41</v>
      </c>
      <c r="E92" s="30" t="s">
        <v>30</v>
      </c>
      <c r="F92" s="34">
        <f>G92+J92</f>
        <v>541600</v>
      </c>
      <c r="G92" s="34">
        <v>541600</v>
      </c>
      <c r="H92" s="34"/>
      <c r="I92" s="34"/>
      <c r="J92" s="34"/>
      <c r="K92" s="34"/>
      <c r="L92" s="34"/>
    </row>
    <row r="93" spans="1:12" s="3" customFormat="1" ht="16.5" customHeight="1" x14ac:dyDescent="0.2">
      <c r="A93" s="40"/>
      <c r="B93" s="41"/>
      <c r="C93" s="42"/>
      <c r="D93" s="99"/>
      <c r="E93" s="33" t="s">
        <v>31</v>
      </c>
      <c r="F93" s="34">
        <f>G93+J93</f>
        <v>28000</v>
      </c>
      <c r="G93" s="34">
        <v>28000</v>
      </c>
      <c r="H93" s="34"/>
      <c r="I93" s="34"/>
      <c r="J93" s="34"/>
      <c r="K93" s="34"/>
      <c r="L93" s="34"/>
    </row>
    <row r="94" spans="1:12" s="3" customFormat="1" ht="16.5" customHeight="1" x14ac:dyDescent="0.2">
      <c r="A94" s="40"/>
      <c r="B94" s="41"/>
      <c r="C94" s="42"/>
      <c r="D94" s="99"/>
      <c r="E94" s="33" t="s">
        <v>32</v>
      </c>
      <c r="F94" s="34"/>
      <c r="G94" s="34"/>
      <c r="H94" s="34"/>
      <c r="I94" s="34"/>
      <c r="J94" s="34"/>
      <c r="K94" s="34"/>
      <c r="L94" s="34"/>
    </row>
    <row r="95" spans="1:12" s="7" customFormat="1" ht="16.5" customHeight="1" x14ac:dyDescent="0.2">
      <c r="A95" s="85"/>
      <c r="B95" s="85"/>
      <c r="C95" s="86"/>
      <c r="D95" s="100"/>
      <c r="E95" s="44" t="s">
        <v>33</v>
      </c>
      <c r="F95" s="39">
        <f>F92-F93+F94</f>
        <v>513600</v>
      </c>
      <c r="G95" s="39">
        <f>G92-G93+G94</f>
        <v>513600</v>
      </c>
      <c r="H95" s="39"/>
      <c r="I95" s="39"/>
      <c r="J95" s="39"/>
      <c r="K95" s="39"/>
      <c r="L95" s="39"/>
    </row>
    <row r="96" spans="1:12" s="52" customFormat="1" ht="17.25" customHeight="1" x14ac:dyDescent="0.2">
      <c r="A96" s="64"/>
      <c r="B96" s="65"/>
      <c r="C96" s="96" t="s">
        <v>35</v>
      </c>
      <c r="D96" s="96"/>
      <c r="E96" s="96"/>
      <c r="F96" s="96"/>
      <c r="G96" s="96"/>
      <c r="H96" s="96"/>
      <c r="I96" s="96"/>
      <c r="J96" s="96"/>
      <c r="K96" s="96"/>
      <c r="L96" s="97"/>
    </row>
    <row r="97" spans="1:12" s="63" customFormat="1" ht="15.75" customHeight="1" x14ac:dyDescent="0.2">
      <c r="A97" s="64"/>
      <c r="B97" s="65"/>
      <c r="C97" s="94" t="s">
        <v>65</v>
      </c>
      <c r="D97" s="94"/>
      <c r="E97" s="94"/>
      <c r="F97" s="94"/>
      <c r="G97" s="94"/>
      <c r="H97" s="94"/>
      <c r="I97" s="94"/>
      <c r="J97" s="94"/>
      <c r="K97" s="94"/>
      <c r="L97" s="95"/>
    </row>
    <row r="98" spans="1:12" s="60" customFormat="1" ht="29.1" customHeight="1" x14ac:dyDescent="0.2">
      <c r="A98" s="64"/>
      <c r="B98" s="66"/>
      <c r="C98" s="118" t="s">
        <v>68</v>
      </c>
      <c r="D98" s="118"/>
      <c r="E98" s="118"/>
      <c r="F98" s="118"/>
      <c r="G98" s="118"/>
      <c r="H98" s="118"/>
      <c r="I98" s="118"/>
      <c r="J98" s="118"/>
      <c r="K98" s="118"/>
      <c r="L98" s="119"/>
    </row>
    <row r="99" spans="1:12" s="7" customFormat="1" ht="16.5" customHeight="1" x14ac:dyDescent="0.2">
      <c r="A99" s="40"/>
      <c r="B99" s="27">
        <v>80153</v>
      </c>
      <c r="C99" s="85"/>
      <c r="D99" s="102" t="s">
        <v>48</v>
      </c>
      <c r="E99" s="30" t="s">
        <v>30</v>
      </c>
      <c r="F99" s="31">
        <f>G99+J99</f>
        <v>290456</v>
      </c>
      <c r="G99" s="34">
        <f t="shared" ref="G99:H100" si="7">G103</f>
        <v>290456</v>
      </c>
      <c r="H99" s="34">
        <f t="shared" si="7"/>
        <v>290456</v>
      </c>
      <c r="I99" s="35"/>
      <c r="J99" s="35"/>
      <c r="K99" s="35"/>
      <c r="L99" s="35"/>
    </row>
    <row r="100" spans="1:12" s="7" customFormat="1" ht="16.5" customHeight="1" x14ac:dyDescent="0.2">
      <c r="A100" s="40"/>
      <c r="B100" s="41"/>
      <c r="C100" s="42"/>
      <c r="D100" s="102"/>
      <c r="E100" s="33" t="s">
        <v>31</v>
      </c>
      <c r="F100" s="34">
        <f>G100+J100</f>
        <v>8294</v>
      </c>
      <c r="G100" s="34">
        <f t="shared" si="7"/>
        <v>8294</v>
      </c>
      <c r="H100" s="34">
        <f t="shared" si="7"/>
        <v>8294</v>
      </c>
      <c r="I100" s="34"/>
      <c r="J100" s="34"/>
      <c r="K100" s="34"/>
      <c r="L100" s="34"/>
    </row>
    <row r="101" spans="1:12" s="7" customFormat="1" ht="16.5" customHeight="1" x14ac:dyDescent="0.2">
      <c r="A101" s="40"/>
      <c r="B101" s="41"/>
      <c r="C101" s="42"/>
      <c r="D101" s="102"/>
      <c r="E101" s="33" t="s">
        <v>32</v>
      </c>
      <c r="F101" s="34"/>
      <c r="G101" s="34"/>
      <c r="H101" s="34"/>
      <c r="I101" s="34"/>
      <c r="J101" s="34"/>
      <c r="K101" s="34"/>
      <c r="L101" s="34"/>
    </row>
    <row r="102" spans="1:12" s="7" customFormat="1" ht="16.5" customHeight="1" x14ac:dyDescent="0.2">
      <c r="A102" s="85"/>
      <c r="B102" s="85"/>
      <c r="C102" s="86"/>
      <c r="D102" s="103"/>
      <c r="E102" s="44" t="s">
        <v>33</v>
      </c>
      <c r="F102" s="39">
        <f>F99-F100+F101</f>
        <v>282162</v>
      </c>
      <c r="G102" s="39">
        <f>G99-G100+G101</f>
        <v>282162</v>
      </c>
      <c r="H102" s="39">
        <f>H99-H100+H101</f>
        <v>282162</v>
      </c>
      <c r="I102" s="39"/>
      <c r="J102" s="39"/>
      <c r="K102" s="39"/>
      <c r="L102" s="39"/>
    </row>
    <row r="103" spans="1:12" s="7" customFormat="1" ht="18" customHeight="1" x14ac:dyDescent="0.2">
      <c r="A103" s="40"/>
      <c r="B103" s="41"/>
      <c r="C103" s="45">
        <v>2010</v>
      </c>
      <c r="D103" s="98" t="s">
        <v>43</v>
      </c>
      <c r="E103" s="30" t="s">
        <v>30</v>
      </c>
      <c r="F103" s="34">
        <f>G103+J103</f>
        <v>290456</v>
      </c>
      <c r="G103" s="34">
        <f>H103</f>
        <v>290456</v>
      </c>
      <c r="H103" s="34">
        <v>290456</v>
      </c>
      <c r="I103" s="34"/>
      <c r="J103" s="34"/>
      <c r="K103" s="34"/>
      <c r="L103" s="34"/>
    </row>
    <row r="104" spans="1:12" s="7" customFormat="1" ht="18" customHeight="1" x14ac:dyDescent="0.2">
      <c r="A104" s="40"/>
      <c r="B104" s="41"/>
      <c r="C104" s="42"/>
      <c r="D104" s="99"/>
      <c r="E104" s="33" t="s">
        <v>31</v>
      </c>
      <c r="F104" s="34">
        <f>G104+J104</f>
        <v>8294</v>
      </c>
      <c r="G104" s="34">
        <f>H104</f>
        <v>8294</v>
      </c>
      <c r="H104" s="34">
        <v>8294</v>
      </c>
      <c r="I104" s="34"/>
      <c r="J104" s="34"/>
      <c r="K104" s="34"/>
      <c r="L104" s="34"/>
    </row>
    <row r="105" spans="1:12" s="7" customFormat="1" ht="18" customHeight="1" x14ac:dyDescent="0.2">
      <c r="A105" s="40"/>
      <c r="B105" s="41"/>
      <c r="C105" s="42"/>
      <c r="D105" s="99"/>
      <c r="E105" s="33" t="s">
        <v>32</v>
      </c>
      <c r="F105" s="34"/>
      <c r="G105" s="34"/>
      <c r="H105" s="34"/>
      <c r="I105" s="34"/>
      <c r="J105" s="34"/>
      <c r="K105" s="34"/>
      <c r="L105" s="34"/>
    </row>
    <row r="106" spans="1:12" s="7" customFormat="1" ht="18" customHeight="1" x14ac:dyDescent="0.2">
      <c r="A106" s="85"/>
      <c r="B106" s="85"/>
      <c r="C106" s="86"/>
      <c r="D106" s="100"/>
      <c r="E106" s="44" t="s">
        <v>33</v>
      </c>
      <c r="F106" s="39">
        <f>F103-F104+F105</f>
        <v>282162</v>
      </c>
      <c r="G106" s="39">
        <f>G103-G104+G105</f>
        <v>282162</v>
      </c>
      <c r="H106" s="39">
        <f>H103-H104+H105</f>
        <v>282162</v>
      </c>
      <c r="I106" s="39"/>
      <c r="J106" s="39"/>
      <c r="K106" s="39"/>
      <c r="L106" s="39"/>
    </row>
    <row r="107" spans="1:12" s="52" customFormat="1" ht="17.25" customHeight="1" x14ac:dyDescent="0.2">
      <c r="A107" s="64"/>
      <c r="B107" s="41"/>
      <c r="C107" s="96" t="s">
        <v>35</v>
      </c>
      <c r="D107" s="96"/>
      <c r="E107" s="96"/>
      <c r="F107" s="96"/>
      <c r="G107" s="96"/>
      <c r="H107" s="96"/>
      <c r="I107" s="96"/>
      <c r="J107" s="96"/>
      <c r="K107" s="96"/>
      <c r="L107" s="97"/>
    </row>
    <row r="108" spans="1:12" s="63" customFormat="1" ht="15.75" customHeight="1" x14ac:dyDescent="0.2">
      <c r="A108" s="64"/>
      <c r="B108" s="41"/>
      <c r="C108" s="94" t="s">
        <v>53</v>
      </c>
      <c r="D108" s="94"/>
      <c r="E108" s="94"/>
      <c r="F108" s="94"/>
      <c r="G108" s="94"/>
      <c r="H108" s="94"/>
      <c r="I108" s="94"/>
      <c r="J108" s="94"/>
      <c r="K108" s="94"/>
      <c r="L108" s="95"/>
    </row>
    <row r="109" spans="1:12" s="60" customFormat="1" ht="72" customHeight="1" x14ac:dyDescent="0.2">
      <c r="A109" s="64"/>
      <c r="B109" s="66"/>
      <c r="C109" s="118" t="s">
        <v>74</v>
      </c>
      <c r="D109" s="118"/>
      <c r="E109" s="118"/>
      <c r="F109" s="118"/>
      <c r="G109" s="118"/>
      <c r="H109" s="118"/>
      <c r="I109" s="118"/>
      <c r="J109" s="118"/>
      <c r="K109" s="118"/>
      <c r="L109" s="119"/>
    </row>
    <row r="110" spans="1:12" s="4" customFormat="1" ht="16.5" customHeight="1" x14ac:dyDescent="0.2">
      <c r="A110" s="20">
        <v>855</v>
      </c>
      <c r="B110" s="20"/>
      <c r="C110" s="20"/>
      <c r="D110" s="21" t="s">
        <v>44</v>
      </c>
      <c r="E110" s="22" t="s">
        <v>30</v>
      </c>
      <c r="F110" s="23">
        <f>G110+J110</f>
        <v>43549897.159999996</v>
      </c>
      <c r="G110" s="25">
        <v>43549897.159999996</v>
      </c>
      <c r="H110" s="25">
        <v>43138184</v>
      </c>
      <c r="I110" s="25"/>
      <c r="J110" s="25"/>
      <c r="K110" s="25"/>
      <c r="L110" s="25"/>
    </row>
    <row r="111" spans="1:12" s="3" customFormat="1" ht="16.5" customHeight="1" x14ac:dyDescent="0.2">
      <c r="A111" s="48"/>
      <c r="B111" s="49"/>
      <c r="C111" s="50"/>
      <c r="D111" s="24"/>
      <c r="E111" s="16" t="s">
        <v>31</v>
      </c>
      <c r="F111" s="25">
        <f>G111+J111</f>
        <v>54184</v>
      </c>
      <c r="G111" s="25">
        <f t="shared" ref="G111" si="8">G115+G126</f>
        <v>54184</v>
      </c>
      <c r="H111" s="25"/>
      <c r="I111" s="25"/>
      <c r="J111" s="25"/>
      <c r="K111" s="25"/>
      <c r="L111" s="25"/>
    </row>
    <row r="112" spans="1:12" s="3" customFormat="1" ht="16.5" customHeight="1" x14ac:dyDescent="0.2">
      <c r="A112" s="48"/>
      <c r="B112" s="49"/>
      <c r="C112" s="50"/>
      <c r="D112" s="24"/>
      <c r="E112" s="16" t="s">
        <v>32</v>
      </c>
      <c r="F112" s="25">
        <f>G112+J112</f>
        <v>1700</v>
      </c>
      <c r="G112" s="25">
        <f>G116</f>
        <v>1700</v>
      </c>
      <c r="H112" s="25"/>
      <c r="I112" s="25"/>
      <c r="J112" s="25"/>
      <c r="K112" s="25"/>
      <c r="L112" s="25"/>
    </row>
    <row r="113" spans="1:13" s="7" customFormat="1" ht="16.5" customHeight="1" x14ac:dyDescent="0.2">
      <c r="A113" s="19"/>
      <c r="B113" s="47"/>
      <c r="C113" s="47"/>
      <c r="D113" s="51"/>
      <c r="E113" s="17" t="s">
        <v>33</v>
      </c>
      <c r="F113" s="18">
        <f t="shared" ref="F113:H113" si="9">F110-F111+F112</f>
        <v>43497413.159999996</v>
      </c>
      <c r="G113" s="18">
        <f t="shared" si="9"/>
        <v>43497413.159999996</v>
      </c>
      <c r="H113" s="18">
        <f t="shared" si="9"/>
        <v>43138184</v>
      </c>
      <c r="I113" s="18"/>
      <c r="J113" s="18"/>
      <c r="K113" s="18"/>
      <c r="L113" s="18"/>
    </row>
    <row r="114" spans="1:13" s="7" customFormat="1" ht="16.5" customHeight="1" x14ac:dyDescent="0.2">
      <c r="A114" s="27"/>
      <c r="B114" s="28">
        <v>85504</v>
      </c>
      <c r="C114" s="85"/>
      <c r="D114" s="101" t="s">
        <v>38</v>
      </c>
      <c r="E114" s="30" t="s">
        <v>30</v>
      </c>
      <c r="F114" s="34">
        <f>G114+J114</f>
        <v>1075812.75</v>
      </c>
      <c r="G114" s="34">
        <v>1075812.75</v>
      </c>
      <c r="H114" s="34">
        <v>1075170</v>
      </c>
      <c r="I114" s="35"/>
      <c r="J114" s="35"/>
      <c r="K114" s="35"/>
      <c r="L114" s="35"/>
    </row>
    <row r="115" spans="1:13" s="7" customFormat="1" ht="16.5" customHeight="1" x14ac:dyDescent="0.2">
      <c r="A115" s="40"/>
      <c r="B115" s="41"/>
      <c r="C115" s="42"/>
      <c r="D115" s="102"/>
      <c r="E115" s="33" t="s">
        <v>31</v>
      </c>
      <c r="F115" s="34"/>
      <c r="G115" s="34"/>
      <c r="H115" s="34"/>
      <c r="I115" s="34"/>
      <c r="J115" s="34"/>
      <c r="K115" s="34"/>
      <c r="L115" s="34"/>
    </row>
    <row r="116" spans="1:13" s="7" customFormat="1" ht="16.5" customHeight="1" x14ac:dyDescent="0.2">
      <c r="A116" s="40"/>
      <c r="B116" s="41"/>
      <c r="C116" s="42"/>
      <c r="D116" s="102"/>
      <c r="E116" s="33" t="s">
        <v>32</v>
      </c>
      <c r="F116" s="34">
        <f>G116+J116</f>
        <v>1700</v>
      </c>
      <c r="G116" s="34">
        <f>G120</f>
        <v>1700</v>
      </c>
      <c r="H116" s="34"/>
      <c r="I116" s="34"/>
      <c r="J116" s="34"/>
      <c r="K116" s="34"/>
      <c r="L116" s="34"/>
    </row>
    <row r="117" spans="1:13" s="7" customFormat="1" ht="16.5" customHeight="1" x14ac:dyDescent="0.2">
      <c r="A117" s="85"/>
      <c r="B117" s="85"/>
      <c r="C117" s="86"/>
      <c r="D117" s="103"/>
      <c r="E117" s="44" t="s">
        <v>33</v>
      </c>
      <c r="F117" s="39">
        <f>F114-F115+F116</f>
        <v>1077512.75</v>
      </c>
      <c r="G117" s="39">
        <f>G114-G115+G116</f>
        <v>1077512.75</v>
      </c>
      <c r="H117" s="39">
        <f>H114-H115+H116</f>
        <v>1075170</v>
      </c>
      <c r="I117" s="39"/>
      <c r="J117" s="39"/>
      <c r="K117" s="39"/>
      <c r="L117" s="39"/>
    </row>
    <row r="118" spans="1:13" s="7" customFormat="1" ht="16.5" customHeight="1" x14ac:dyDescent="0.2">
      <c r="A118" s="40"/>
      <c r="B118" s="41"/>
      <c r="C118" s="45">
        <v>2690</v>
      </c>
      <c r="D118" s="98" t="s">
        <v>52</v>
      </c>
      <c r="E118" s="30" t="s">
        <v>30</v>
      </c>
      <c r="F118" s="34">
        <f>G118+J118</f>
        <v>0</v>
      </c>
      <c r="G118" s="34">
        <f>H118</f>
        <v>0</v>
      </c>
      <c r="H118" s="34"/>
      <c r="I118" s="34"/>
      <c r="J118" s="34"/>
      <c r="K118" s="34"/>
      <c r="L118" s="34"/>
    </row>
    <row r="119" spans="1:13" s="7" customFormat="1" ht="16.5" customHeight="1" x14ac:dyDescent="0.2">
      <c r="A119" s="40"/>
      <c r="B119" s="41"/>
      <c r="C119" s="42"/>
      <c r="D119" s="99"/>
      <c r="E119" s="33" t="s">
        <v>31</v>
      </c>
      <c r="F119" s="34"/>
      <c r="G119" s="34"/>
      <c r="H119" s="34"/>
      <c r="I119" s="34"/>
      <c r="J119" s="34"/>
      <c r="K119" s="34"/>
      <c r="L119" s="34"/>
    </row>
    <row r="120" spans="1:13" s="7" customFormat="1" ht="16.5" customHeight="1" x14ac:dyDescent="0.2">
      <c r="A120" s="40"/>
      <c r="B120" s="41"/>
      <c r="C120" s="42"/>
      <c r="D120" s="99"/>
      <c r="E120" s="33" t="s">
        <v>32</v>
      </c>
      <c r="F120" s="34">
        <f>G120+J120</f>
        <v>1700</v>
      </c>
      <c r="G120" s="34">
        <v>1700</v>
      </c>
      <c r="H120" s="34"/>
      <c r="I120" s="34"/>
      <c r="J120" s="34"/>
      <c r="K120" s="34"/>
      <c r="L120" s="34"/>
    </row>
    <row r="121" spans="1:13" s="7" customFormat="1" ht="16.5" customHeight="1" x14ac:dyDescent="0.2">
      <c r="A121" s="85"/>
      <c r="B121" s="85"/>
      <c r="C121" s="86"/>
      <c r="D121" s="100"/>
      <c r="E121" s="44" t="s">
        <v>33</v>
      </c>
      <c r="F121" s="39">
        <f>F118-F119+F120</f>
        <v>1700</v>
      </c>
      <c r="G121" s="39">
        <f>G118-G119+G120</f>
        <v>1700</v>
      </c>
      <c r="H121" s="39"/>
      <c r="I121" s="39"/>
      <c r="J121" s="39"/>
      <c r="K121" s="39"/>
      <c r="L121" s="39"/>
    </row>
    <row r="122" spans="1:13" s="52" customFormat="1" ht="17.25" customHeight="1" x14ac:dyDescent="0.2">
      <c r="A122" s="64"/>
      <c r="B122" s="41"/>
      <c r="C122" s="96" t="s">
        <v>35</v>
      </c>
      <c r="D122" s="96"/>
      <c r="E122" s="96"/>
      <c r="F122" s="96"/>
      <c r="G122" s="96"/>
      <c r="H122" s="96"/>
      <c r="I122" s="96"/>
      <c r="J122" s="96"/>
      <c r="K122" s="96"/>
      <c r="L122" s="97"/>
    </row>
    <row r="123" spans="1:13" s="63" customFormat="1" ht="15.75" customHeight="1" x14ac:dyDescent="0.2">
      <c r="A123" s="64"/>
      <c r="B123" s="41"/>
      <c r="C123" s="94" t="s">
        <v>59</v>
      </c>
      <c r="D123" s="94"/>
      <c r="E123" s="94"/>
      <c r="F123" s="94"/>
      <c r="G123" s="94"/>
      <c r="H123" s="94"/>
      <c r="I123" s="94"/>
      <c r="J123" s="94"/>
      <c r="K123" s="94"/>
      <c r="L123" s="95"/>
    </row>
    <row r="124" spans="1:13" s="60" customFormat="1" ht="30" customHeight="1" x14ac:dyDescent="0.2">
      <c r="A124" s="64"/>
      <c r="B124" s="66"/>
      <c r="C124" s="118" t="s">
        <v>77</v>
      </c>
      <c r="D124" s="118"/>
      <c r="E124" s="118"/>
      <c r="F124" s="118"/>
      <c r="G124" s="118"/>
      <c r="H124" s="118"/>
      <c r="I124" s="118"/>
      <c r="J124" s="118"/>
      <c r="K124" s="118"/>
      <c r="L124" s="119"/>
    </row>
    <row r="125" spans="1:13" s="1" customFormat="1" ht="16.5" customHeight="1" x14ac:dyDescent="0.2">
      <c r="A125" s="27"/>
      <c r="B125" s="28">
        <v>85505</v>
      </c>
      <c r="C125" s="28"/>
      <c r="D125" s="82" t="s">
        <v>45</v>
      </c>
      <c r="E125" s="30" t="s">
        <v>30</v>
      </c>
      <c r="F125" s="31">
        <f>G125+J125</f>
        <v>254980</v>
      </c>
      <c r="G125" s="31">
        <v>254980</v>
      </c>
      <c r="H125" s="31">
        <v>38880</v>
      </c>
      <c r="I125" s="31"/>
      <c r="J125" s="31"/>
      <c r="K125" s="31"/>
      <c r="L125" s="31"/>
      <c r="M125" s="2"/>
    </row>
    <row r="126" spans="1:13" s="1" customFormat="1" ht="16.5" customHeight="1" x14ac:dyDescent="0.2">
      <c r="A126" s="27"/>
      <c r="B126" s="27"/>
      <c r="C126" s="27"/>
      <c r="D126" s="83"/>
      <c r="E126" s="33" t="s">
        <v>31</v>
      </c>
      <c r="F126" s="34">
        <f>G126+J126</f>
        <v>54184</v>
      </c>
      <c r="G126" s="34">
        <f>G130+G134</f>
        <v>54184</v>
      </c>
      <c r="H126" s="34"/>
      <c r="I126" s="34"/>
      <c r="J126" s="34"/>
      <c r="K126" s="34"/>
      <c r="L126" s="34"/>
      <c r="M126" s="2"/>
    </row>
    <row r="127" spans="1:13" s="1" customFormat="1" ht="16.5" customHeight="1" x14ac:dyDescent="0.2">
      <c r="A127" s="27"/>
      <c r="B127" s="27"/>
      <c r="C127" s="27"/>
      <c r="D127" s="32"/>
      <c r="E127" s="33" t="s">
        <v>32</v>
      </c>
      <c r="F127" s="34"/>
      <c r="G127" s="34"/>
      <c r="H127" s="34"/>
      <c r="I127" s="34"/>
      <c r="J127" s="34"/>
      <c r="K127" s="34"/>
      <c r="L127" s="34"/>
      <c r="M127" s="2"/>
    </row>
    <row r="128" spans="1:13" s="1" customFormat="1" ht="16.5" customHeight="1" x14ac:dyDescent="0.2">
      <c r="A128" s="27"/>
      <c r="B128" s="27"/>
      <c r="C128" s="36"/>
      <c r="D128" s="37"/>
      <c r="E128" s="38" t="s">
        <v>33</v>
      </c>
      <c r="F128" s="39">
        <f t="shared" ref="F128:H128" si="10">F125-F126+F127</f>
        <v>200796</v>
      </c>
      <c r="G128" s="39">
        <f t="shared" si="10"/>
        <v>200796</v>
      </c>
      <c r="H128" s="39">
        <f t="shared" si="10"/>
        <v>38880</v>
      </c>
      <c r="I128" s="39"/>
      <c r="J128" s="39"/>
      <c r="K128" s="39"/>
      <c r="L128" s="39"/>
      <c r="M128" s="2"/>
    </row>
    <row r="129" spans="1:12" s="13" customFormat="1" ht="16.5" customHeight="1" x14ac:dyDescent="0.2">
      <c r="A129" s="40"/>
      <c r="B129" s="41"/>
      <c r="C129" s="45" t="s">
        <v>12</v>
      </c>
      <c r="D129" s="98" t="s">
        <v>11</v>
      </c>
      <c r="E129" s="30" t="s">
        <v>30</v>
      </c>
      <c r="F129" s="34">
        <f>G129+J129</f>
        <v>214367</v>
      </c>
      <c r="G129" s="34">
        <v>214367</v>
      </c>
      <c r="H129" s="34"/>
      <c r="I129" s="34"/>
      <c r="J129" s="34"/>
      <c r="K129" s="34"/>
      <c r="L129" s="34"/>
    </row>
    <row r="130" spans="1:12" s="3" customFormat="1" ht="16.5" customHeight="1" x14ac:dyDescent="0.2">
      <c r="A130" s="40"/>
      <c r="B130" s="41"/>
      <c r="C130" s="42"/>
      <c r="D130" s="99"/>
      <c r="E130" s="33" t="s">
        <v>31</v>
      </c>
      <c r="F130" s="34">
        <f>G130+J130</f>
        <v>53184</v>
      </c>
      <c r="G130" s="34">
        <v>53184</v>
      </c>
      <c r="H130" s="34"/>
      <c r="I130" s="34"/>
      <c r="J130" s="34"/>
      <c r="K130" s="34"/>
      <c r="L130" s="34"/>
    </row>
    <row r="131" spans="1:12" s="3" customFormat="1" ht="16.5" customHeight="1" x14ac:dyDescent="0.2">
      <c r="A131" s="40"/>
      <c r="B131" s="41"/>
      <c r="C131" s="42"/>
      <c r="D131" s="99"/>
      <c r="E131" s="33" t="s">
        <v>32</v>
      </c>
      <c r="F131" s="34"/>
      <c r="G131" s="34"/>
      <c r="H131" s="34"/>
      <c r="I131" s="34"/>
      <c r="J131" s="34"/>
      <c r="K131" s="34"/>
      <c r="L131" s="34"/>
    </row>
    <row r="132" spans="1:12" s="7" customFormat="1" ht="16.5" customHeight="1" x14ac:dyDescent="0.2">
      <c r="A132" s="85"/>
      <c r="B132" s="85"/>
      <c r="C132" s="86"/>
      <c r="D132" s="100"/>
      <c r="E132" s="44" t="s">
        <v>33</v>
      </c>
      <c r="F132" s="39">
        <f>F129-F130+F131</f>
        <v>161183</v>
      </c>
      <c r="G132" s="39">
        <f>G129-G130+G131</f>
        <v>161183</v>
      </c>
      <c r="H132" s="39"/>
      <c r="I132" s="39"/>
      <c r="J132" s="39"/>
      <c r="K132" s="39"/>
      <c r="L132" s="39"/>
    </row>
    <row r="133" spans="1:12" s="13" customFormat="1" ht="16.5" customHeight="1" x14ac:dyDescent="0.2">
      <c r="A133" s="40"/>
      <c r="B133" s="41"/>
      <c r="C133" s="45" t="s">
        <v>13</v>
      </c>
      <c r="D133" s="84" t="s">
        <v>39</v>
      </c>
      <c r="E133" s="30" t="s">
        <v>30</v>
      </c>
      <c r="F133" s="34">
        <f>G133+J133</f>
        <v>1500</v>
      </c>
      <c r="G133" s="34">
        <v>1500</v>
      </c>
      <c r="H133" s="34"/>
      <c r="I133" s="34"/>
      <c r="J133" s="34"/>
      <c r="K133" s="34"/>
      <c r="L133" s="34"/>
    </row>
    <row r="134" spans="1:12" s="3" customFormat="1" ht="16.5" customHeight="1" x14ac:dyDescent="0.2">
      <c r="A134" s="40"/>
      <c r="B134" s="41"/>
      <c r="C134" s="42"/>
      <c r="D134" s="32"/>
      <c r="E134" s="33" t="s">
        <v>31</v>
      </c>
      <c r="F134" s="34">
        <f>G134+J134</f>
        <v>1000</v>
      </c>
      <c r="G134" s="34">
        <v>1000</v>
      </c>
      <c r="H134" s="34"/>
      <c r="I134" s="34"/>
      <c r="J134" s="34"/>
      <c r="K134" s="34"/>
      <c r="L134" s="34"/>
    </row>
    <row r="135" spans="1:12" s="3" customFormat="1" ht="16.5" customHeight="1" x14ac:dyDescent="0.2">
      <c r="A135" s="40"/>
      <c r="B135" s="41"/>
      <c r="C135" s="42"/>
      <c r="D135" s="32"/>
      <c r="E135" s="33" t="s">
        <v>32</v>
      </c>
      <c r="F135" s="34"/>
      <c r="G135" s="34"/>
      <c r="H135" s="34"/>
      <c r="I135" s="34"/>
      <c r="J135" s="34"/>
      <c r="K135" s="34"/>
      <c r="L135" s="34"/>
    </row>
    <row r="136" spans="1:12" s="7" customFormat="1" ht="16.5" customHeight="1" x14ac:dyDescent="0.2">
      <c r="A136" s="85"/>
      <c r="B136" s="85"/>
      <c r="C136" s="86"/>
      <c r="D136" s="46"/>
      <c r="E136" s="44" t="s">
        <v>33</v>
      </c>
      <c r="F136" s="39">
        <f>F133-F134+F135</f>
        <v>500</v>
      </c>
      <c r="G136" s="39">
        <f>G133-G134+G135</f>
        <v>500</v>
      </c>
      <c r="H136" s="39"/>
      <c r="I136" s="39"/>
      <c r="J136" s="39"/>
      <c r="K136" s="39"/>
      <c r="L136" s="39"/>
    </row>
    <row r="137" spans="1:12" s="52" customFormat="1" ht="17.25" customHeight="1" x14ac:dyDescent="0.2">
      <c r="A137" s="64"/>
      <c r="B137" s="65"/>
      <c r="C137" s="96" t="s">
        <v>35</v>
      </c>
      <c r="D137" s="96"/>
      <c r="E137" s="96"/>
      <c r="F137" s="96"/>
      <c r="G137" s="96"/>
      <c r="H137" s="96"/>
      <c r="I137" s="96"/>
      <c r="J137" s="96"/>
      <c r="K137" s="96"/>
      <c r="L137" s="97"/>
    </row>
    <row r="138" spans="1:12" s="63" customFormat="1" ht="15.75" customHeight="1" x14ac:dyDescent="0.2">
      <c r="A138" s="64"/>
      <c r="B138" s="65"/>
      <c r="C138" s="94" t="s">
        <v>62</v>
      </c>
      <c r="D138" s="94"/>
      <c r="E138" s="94"/>
      <c r="F138" s="94"/>
      <c r="G138" s="94"/>
      <c r="H138" s="94"/>
      <c r="I138" s="94"/>
      <c r="J138" s="94"/>
      <c r="K138" s="94"/>
      <c r="L138" s="95"/>
    </row>
    <row r="139" spans="1:12" s="63" customFormat="1" ht="15.75" customHeight="1" x14ac:dyDescent="0.2">
      <c r="A139" s="64"/>
      <c r="B139" s="65"/>
      <c r="C139" s="94" t="s">
        <v>63</v>
      </c>
      <c r="D139" s="94"/>
      <c r="E139" s="94"/>
      <c r="F139" s="94"/>
      <c r="G139" s="94"/>
      <c r="H139" s="94"/>
      <c r="I139" s="94"/>
      <c r="J139" s="94"/>
      <c r="K139" s="94"/>
      <c r="L139" s="95"/>
    </row>
    <row r="140" spans="1:12" s="60" customFormat="1" ht="16.5" customHeight="1" x14ac:dyDescent="0.2">
      <c r="A140" s="64"/>
      <c r="B140" s="66"/>
      <c r="C140" s="118" t="s">
        <v>64</v>
      </c>
      <c r="D140" s="118"/>
      <c r="E140" s="118"/>
      <c r="F140" s="118"/>
      <c r="G140" s="118"/>
      <c r="H140" s="118"/>
      <c r="I140" s="118"/>
      <c r="J140" s="118"/>
      <c r="K140" s="118"/>
      <c r="L140" s="119"/>
    </row>
    <row r="141" spans="1:12" s="57" customFormat="1" ht="16.5" customHeight="1" x14ac:dyDescent="0.2">
      <c r="A141" s="20">
        <v>926</v>
      </c>
      <c r="B141" s="20"/>
      <c r="C141" s="20"/>
      <c r="D141" s="21" t="s">
        <v>34</v>
      </c>
      <c r="E141" s="22" t="s">
        <v>30</v>
      </c>
      <c r="F141" s="23">
        <f>G141+J141</f>
        <v>2191207</v>
      </c>
      <c r="G141" s="23">
        <v>2191207</v>
      </c>
      <c r="H141" s="23"/>
      <c r="I141" s="23"/>
      <c r="J141" s="23"/>
      <c r="K141" s="23"/>
      <c r="L141" s="23"/>
    </row>
    <row r="142" spans="1:12" s="3" customFormat="1" ht="16.5" customHeight="1" x14ac:dyDescent="0.2">
      <c r="A142" s="48"/>
      <c r="B142" s="49"/>
      <c r="C142" s="50"/>
      <c r="D142" s="24"/>
      <c r="E142" s="16" t="s">
        <v>31</v>
      </c>
      <c r="F142" s="25"/>
      <c r="G142" s="25"/>
      <c r="H142" s="25"/>
      <c r="I142" s="25"/>
      <c r="J142" s="25"/>
      <c r="K142" s="25"/>
      <c r="L142" s="25"/>
    </row>
    <row r="143" spans="1:12" s="3" customFormat="1" ht="16.5" customHeight="1" x14ac:dyDescent="0.2">
      <c r="A143" s="48"/>
      <c r="B143" s="49"/>
      <c r="C143" s="50"/>
      <c r="D143" s="24"/>
      <c r="E143" s="16" t="s">
        <v>32</v>
      </c>
      <c r="F143" s="25">
        <f>G143+J143</f>
        <v>3180</v>
      </c>
      <c r="G143" s="25">
        <f>G147</f>
        <v>3180</v>
      </c>
      <c r="H143" s="25"/>
      <c r="I143" s="25"/>
      <c r="J143" s="25"/>
      <c r="K143" s="25"/>
      <c r="L143" s="25"/>
    </row>
    <row r="144" spans="1:12" s="7" customFormat="1" ht="16.5" customHeight="1" x14ac:dyDescent="0.2">
      <c r="A144" s="19"/>
      <c r="B144" s="47"/>
      <c r="C144" s="47"/>
      <c r="D144" s="51"/>
      <c r="E144" s="17" t="s">
        <v>33</v>
      </c>
      <c r="F144" s="18">
        <f t="shared" ref="F144:G144" si="11">F141-F142+F143</f>
        <v>2194387</v>
      </c>
      <c r="G144" s="18">
        <f t="shared" si="11"/>
        <v>2194387</v>
      </c>
      <c r="H144" s="18"/>
      <c r="I144" s="18"/>
      <c r="J144" s="18"/>
      <c r="K144" s="18"/>
      <c r="L144" s="18"/>
    </row>
    <row r="145" spans="1:13" s="7" customFormat="1" ht="16.5" customHeight="1" x14ac:dyDescent="0.2">
      <c r="A145" s="27"/>
      <c r="B145" s="27">
        <v>92601</v>
      </c>
      <c r="C145" s="85"/>
      <c r="D145" s="32" t="s">
        <v>10</v>
      </c>
      <c r="E145" s="30" t="s">
        <v>30</v>
      </c>
      <c r="F145" s="34">
        <f>G145+J145</f>
        <v>2191103</v>
      </c>
      <c r="G145" s="34">
        <v>2191103</v>
      </c>
      <c r="H145" s="34"/>
      <c r="I145" s="34"/>
      <c r="J145" s="34"/>
      <c r="K145" s="34"/>
      <c r="L145" s="35"/>
      <c r="M145" s="57"/>
    </row>
    <row r="146" spans="1:13" s="7" customFormat="1" ht="16.5" customHeight="1" x14ac:dyDescent="0.2">
      <c r="A146" s="40"/>
      <c r="B146" s="41"/>
      <c r="C146" s="42"/>
      <c r="D146" s="32"/>
      <c r="E146" s="33" t="s">
        <v>31</v>
      </c>
      <c r="F146" s="34"/>
      <c r="G146" s="34"/>
      <c r="H146" s="34"/>
      <c r="I146" s="34"/>
      <c r="J146" s="34"/>
      <c r="K146" s="34"/>
      <c r="L146" s="34"/>
      <c r="M146" s="3"/>
    </row>
    <row r="147" spans="1:13" s="7" customFormat="1" ht="16.5" customHeight="1" x14ac:dyDescent="0.2">
      <c r="A147" s="40"/>
      <c r="B147" s="41"/>
      <c r="C147" s="42"/>
      <c r="D147" s="32"/>
      <c r="E147" s="33" t="s">
        <v>32</v>
      </c>
      <c r="F147" s="34">
        <f>G147+J147</f>
        <v>3180</v>
      </c>
      <c r="G147" s="34">
        <f>G151</f>
        <v>3180</v>
      </c>
      <c r="H147" s="34"/>
      <c r="I147" s="34"/>
      <c r="J147" s="34"/>
      <c r="K147" s="34"/>
      <c r="L147" s="34"/>
      <c r="M147" s="3"/>
    </row>
    <row r="148" spans="1:13" s="7" customFormat="1" ht="16.5" customHeight="1" x14ac:dyDescent="0.2">
      <c r="A148" s="85"/>
      <c r="B148" s="85"/>
      <c r="C148" s="86"/>
      <c r="D148" s="46"/>
      <c r="E148" s="44" t="s">
        <v>33</v>
      </c>
      <c r="F148" s="39">
        <f>F145-F146+F147</f>
        <v>2194283</v>
      </c>
      <c r="G148" s="39">
        <f>G145-G146+G147</f>
        <v>2194283</v>
      </c>
      <c r="H148" s="39"/>
      <c r="I148" s="39"/>
      <c r="J148" s="39"/>
      <c r="K148" s="39"/>
      <c r="L148" s="39"/>
    </row>
    <row r="149" spans="1:13" s="7" customFormat="1" ht="16.5" customHeight="1" x14ac:dyDescent="0.2">
      <c r="A149" s="27"/>
      <c r="B149" s="27"/>
      <c r="C149" s="45" t="s">
        <v>46</v>
      </c>
      <c r="D149" s="98" t="s">
        <v>47</v>
      </c>
      <c r="E149" s="30" t="s">
        <v>30</v>
      </c>
      <c r="F149" s="34">
        <f>G149+J149</f>
        <v>1603</v>
      </c>
      <c r="G149" s="34">
        <v>1603</v>
      </c>
      <c r="H149" s="34"/>
      <c r="I149" s="34"/>
      <c r="J149" s="34"/>
      <c r="K149" s="34"/>
      <c r="L149" s="34"/>
      <c r="M149" s="11"/>
    </row>
    <row r="150" spans="1:13" s="7" customFormat="1" ht="16.5" customHeight="1" x14ac:dyDescent="0.2">
      <c r="A150" s="40"/>
      <c r="B150" s="41"/>
      <c r="C150" s="42"/>
      <c r="D150" s="99"/>
      <c r="E150" s="33" t="s">
        <v>31</v>
      </c>
      <c r="F150" s="34"/>
      <c r="G150" s="34"/>
      <c r="H150" s="34"/>
      <c r="I150" s="34"/>
      <c r="J150" s="34"/>
      <c r="K150" s="34"/>
      <c r="L150" s="34"/>
      <c r="M150" s="3"/>
    </row>
    <row r="151" spans="1:13" s="7" customFormat="1" ht="16.5" customHeight="1" x14ac:dyDescent="0.2">
      <c r="A151" s="40"/>
      <c r="B151" s="41"/>
      <c r="C151" s="42"/>
      <c r="D151" s="99"/>
      <c r="E151" s="33" t="s">
        <v>32</v>
      </c>
      <c r="F151" s="34">
        <f>G151+J151</f>
        <v>3180</v>
      </c>
      <c r="G151" s="34">
        <v>3180</v>
      </c>
      <c r="H151" s="34"/>
      <c r="I151" s="34"/>
      <c r="J151" s="34"/>
      <c r="K151" s="34"/>
      <c r="L151" s="34"/>
      <c r="M151" s="3"/>
    </row>
    <row r="152" spans="1:13" s="7" customFormat="1" ht="16.5" customHeight="1" x14ac:dyDescent="0.2">
      <c r="A152" s="85"/>
      <c r="B152" s="85"/>
      <c r="C152" s="86"/>
      <c r="D152" s="100"/>
      <c r="E152" s="44" t="s">
        <v>33</v>
      </c>
      <c r="F152" s="39">
        <f>F149-F150+F151</f>
        <v>4783</v>
      </c>
      <c r="G152" s="39">
        <f>G149-G150+G151</f>
        <v>4783</v>
      </c>
      <c r="H152" s="39"/>
      <c r="I152" s="39"/>
      <c r="J152" s="39"/>
      <c r="K152" s="39"/>
      <c r="L152" s="39"/>
    </row>
    <row r="153" spans="1:13" s="52" customFormat="1" ht="17.100000000000001" customHeight="1" x14ac:dyDescent="0.2">
      <c r="A153" s="64"/>
      <c r="B153" s="65"/>
      <c r="C153" s="96" t="s">
        <v>35</v>
      </c>
      <c r="D153" s="96"/>
      <c r="E153" s="96"/>
      <c r="F153" s="96"/>
      <c r="G153" s="96"/>
      <c r="H153" s="96"/>
      <c r="I153" s="96"/>
      <c r="J153" s="96"/>
      <c r="K153" s="96"/>
      <c r="L153" s="97"/>
    </row>
    <row r="154" spans="1:13" s="63" customFormat="1" ht="17.100000000000001" customHeight="1" x14ac:dyDescent="0.2">
      <c r="A154" s="64"/>
      <c r="B154" s="65"/>
      <c r="C154" s="94" t="s">
        <v>60</v>
      </c>
      <c r="D154" s="94"/>
      <c r="E154" s="94"/>
      <c r="F154" s="94"/>
      <c r="G154" s="94"/>
      <c r="H154" s="94"/>
      <c r="I154" s="94"/>
      <c r="J154" s="94"/>
      <c r="K154" s="94"/>
      <c r="L154" s="95"/>
    </row>
    <row r="155" spans="1:13" s="60" customFormat="1" ht="17.100000000000001" customHeight="1" x14ac:dyDescent="0.2">
      <c r="A155" s="64"/>
      <c r="B155" s="66"/>
      <c r="C155" s="118" t="s">
        <v>61</v>
      </c>
      <c r="D155" s="118"/>
      <c r="E155" s="118"/>
      <c r="F155" s="118"/>
      <c r="G155" s="118"/>
      <c r="H155" s="118"/>
      <c r="I155" s="118"/>
      <c r="J155" s="118"/>
      <c r="K155" s="118"/>
      <c r="L155" s="119"/>
    </row>
    <row r="156" spans="1:13" ht="18" customHeight="1" x14ac:dyDescent="0.2">
      <c r="A156" s="109" t="s">
        <v>4</v>
      </c>
      <c r="B156" s="110"/>
      <c r="C156" s="110"/>
      <c r="D156" s="111"/>
      <c r="E156" s="16" t="s">
        <v>30</v>
      </c>
      <c r="F156" s="59">
        <f>G156+J156</f>
        <v>209688762.94</v>
      </c>
      <c r="G156" s="59">
        <v>172578964.97</v>
      </c>
      <c r="H156" s="59">
        <v>47478632.789999999</v>
      </c>
      <c r="I156" s="59">
        <v>1079469.46</v>
      </c>
      <c r="J156" s="59">
        <v>37109797.969999999</v>
      </c>
      <c r="K156" s="59">
        <v>1394060.3</v>
      </c>
      <c r="L156" s="59">
        <v>17941653.609999999</v>
      </c>
      <c r="M156" s="61"/>
    </row>
    <row r="157" spans="1:13" ht="18" customHeight="1" x14ac:dyDescent="0.2">
      <c r="A157" s="112"/>
      <c r="B157" s="113"/>
      <c r="C157" s="113"/>
      <c r="D157" s="114"/>
      <c r="E157" s="16" t="s">
        <v>31</v>
      </c>
      <c r="F157" s="59">
        <f>G157+J157</f>
        <v>3554901.6399999997</v>
      </c>
      <c r="G157" s="59">
        <f>G11+G37+G52+G67+G111+G142</f>
        <v>1128074.6399999999</v>
      </c>
      <c r="H157" s="59">
        <f>H11+H37+H52+H67+H111+H142</f>
        <v>8959.64</v>
      </c>
      <c r="I157" s="59"/>
      <c r="J157" s="59">
        <f>J11+J37+J52+J67+J111+J142</f>
        <v>2426827</v>
      </c>
      <c r="K157" s="59"/>
      <c r="L157" s="59">
        <f>L11+L37+L52+L67+L111+L142</f>
        <v>2426827</v>
      </c>
      <c r="M157" s="3"/>
    </row>
    <row r="158" spans="1:13" ht="18" customHeight="1" x14ac:dyDescent="0.2">
      <c r="A158" s="112"/>
      <c r="B158" s="113"/>
      <c r="C158" s="113"/>
      <c r="D158" s="114"/>
      <c r="E158" s="16" t="s">
        <v>32</v>
      </c>
      <c r="F158" s="59">
        <f>G158+J158</f>
        <v>34880</v>
      </c>
      <c r="G158" s="59">
        <f>G12+G38+G53+G68+G112+G143</f>
        <v>34880</v>
      </c>
      <c r="H158" s="59">
        <f>H12+H38+H53+H68+H112+H143</f>
        <v>30000</v>
      </c>
      <c r="I158" s="59"/>
      <c r="J158" s="59"/>
      <c r="K158" s="59"/>
      <c r="L158" s="59"/>
      <c r="M158" s="3"/>
    </row>
    <row r="159" spans="1:13" ht="18" customHeight="1" x14ac:dyDescent="0.2">
      <c r="A159" s="115"/>
      <c r="B159" s="116"/>
      <c r="C159" s="116"/>
      <c r="D159" s="117"/>
      <c r="E159" s="17" t="s">
        <v>33</v>
      </c>
      <c r="F159" s="18">
        <f t="shared" ref="F159:L159" si="12">F156-F157+F158</f>
        <v>206168741.30000001</v>
      </c>
      <c r="G159" s="18">
        <f t="shared" si="12"/>
        <v>171485770.33000001</v>
      </c>
      <c r="H159" s="18">
        <f t="shared" si="12"/>
        <v>47499673.149999999</v>
      </c>
      <c r="I159" s="18">
        <f t="shared" si="12"/>
        <v>1079469.46</v>
      </c>
      <c r="J159" s="18">
        <f t="shared" si="12"/>
        <v>34682970.969999999</v>
      </c>
      <c r="K159" s="18">
        <f t="shared" si="12"/>
        <v>1394060.3</v>
      </c>
      <c r="L159" s="18">
        <f t="shared" si="12"/>
        <v>15514826.609999999</v>
      </c>
      <c r="M159" s="7"/>
    </row>
    <row r="160" spans="1:13" x14ac:dyDescent="0.2">
      <c r="A160" s="93"/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93"/>
    </row>
  </sheetData>
  <mergeCells count="64">
    <mergeCell ref="C122:L122"/>
    <mergeCell ref="C123:L123"/>
    <mergeCell ref="C124:L124"/>
    <mergeCell ref="C85:L85"/>
    <mergeCell ref="C83:L83"/>
    <mergeCell ref="A1:C1"/>
    <mergeCell ref="A4:L4"/>
    <mergeCell ref="E5:E8"/>
    <mergeCell ref="C49:L49"/>
    <mergeCell ref="C50:L50"/>
    <mergeCell ref="D36:D39"/>
    <mergeCell ref="C33:L33"/>
    <mergeCell ref="C34:L34"/>
    <mergeCell ref="C35:L35"/>
    <mergeCell ref="K7:L7"/>
    <mergeCell ref="C5:C8"/>
    <mergeCell ref="F6:F8"/>
    <mergeCell ref="H7:I7"/>
    <mergeCell ref="D29:D32"/>
    <mergeCell ref="C23:L23"/>
    <mergeCell ref="C24:L24"/>
    <mergeCell ref="C154:L154"/>
    <mergeCell ref="C155:L155"/>
    <mergeCell ref="C138:L138"/>
    <mergeCell ref="D59:D60"/>
    <mergeCell ref="D99:D102"/>
    <mergeCell ref="C137:L137"/>
    <mergeCell ref="C139:L139"/>
    <mergeCell ref="C140:L140"/>
    <mergeCell ref="D129:D132"/>
    <mergeCell ref="D118:D121"/>
    <mergeCell ref="D114:D117"/>
    <mergeCell ref="C98:L98"/>
    <mergeCell ref="D78:D81"/>
    <mergeCell ref="B5:B8"/>
    <mergeCell ref="A5:A8"/>
    <mergeCell ref="D18:D21"/>
    <mergeCell ref="D5:D8"/>
    <mergeCell ref="C22:L22"/>
    <mergeCell ref="G6:L6"/>
    <mergeCell ref="G7:G8"/>
    <mergeCell ref="J7:J8"/>
    <mergeCell ref="F5:L5"/>
    <mergeCell ref="C48:L48"/>
    <mergeCell ref="D44:D47"/>
    <mergeCell ref="D51:D54"/>
    <mergeCell ref="A156:D159"/>
    <mergeCell ref="D149:D152"/>
    <mergeCell ref="C153:L153"/>
    <mergeCell ref="C63:L63"/>
    <mergeCell ref="C64:L64"/>
    <mergeCell ref="C65:L65"/>
    <mergeCell ref="C82:L82"/>
    <mergeCell ref="C86:L86"/>
    <mergeCell ref="C87:L87"/>
    <mergeCell ref="D103:D106"/>
    <mergeCell ref="C107:L107"/>
    <mergeCell ref="C108:L108"/>
    <mergeCell ref="C109:L109"/>
    <mergeCell ref="C84:L84"/>
    <mergeCell ref="C96:L96"/>
    <mergeCell ref="C97:L97"/>
    <mergeCell ref="D92:D95"/>
    <mergeCell ref="D55:D58"/>
  </mergeCells>
  <phoneticPr fontId="2" type="noConversion"/>
  <printOptions horizontalCentered="1" gridLines="1"/>
  <pageMargins left="0.35433070866141736" right="0.23622047244094491" top="0.78740157480314965" bottom="0.78740157480314965" header="0.43307086614173229" footer="0.55118110236220474"/>
  <pageSetup paperSize="9" scale="78" orientation="landscape" r:id="rId1"/>
  <headerFooter alignWithMargins="0">
    <oddHeader xml:space="preserve">&amp;C
&amp;R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DOCH</vt:lpstr>
      <vt:lpstr>Drukowany</vt:lpstr>
      <vt:lpstr>DOCH!Obszar_wydruku</vt:lpstr>
      <vt:lpstr>DOCH!Tytuły_wydruku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2020-11-30T09:23:35Z</cp:lastPrinted>
  <dcterms:created xsi:type="dcterms:W3CDTF">2000-11-02T14:08:21Z</dcterms:created>
  <dcterms:modified xsi:type="dcterms:W3CDTF">2020-11-30T09:25:15Z</dcterms:modified>
</cp:coreProperties>
</file>