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0_dokumenty\2020_UCHWALY_ZARZADZENIA\URM_XVI_..._20X2020_ZM_BUDZET 2020-2 -12.10.2020\"/>
    </mc:Choice>
  </mc:AlternateContent>
  <bookViews>
    <workbookView xWindow="-15" yWindow="-15" windowWidth="15120" windowHeight="6375"/>
  </bookViews>
  <sheets>
    <sheet name="DOCH" sheetId="1" r:id="rId1"/>
  </sheets>
  <definedNames>
    <definedName name="Drukowany">DOCH!A1:XEY1</definedName>
    <definedName name="_xlnm.Print_Area" localSheetId="0">DOCH!$A$1:$L$308</definedName>
    <definedName name="_xlnm.Print_Titles" localSheetId="0">DOCH!$5:$9</definedName>
  </definedNames>
  <calcPr calcId="152511"/>
</workbook>
</file>

<file path=xl/calcChain.xml><?xml version="1.0" encoding="utf-8"?>
<calcChain xmlns="http://schemas.openxmlformats.org/spreadsheetml/2006/main">
  <c r="J54" i="1" l="1"/>
  <c r="G296" i="1" l="1"/>
  <c r="G285" i="1"/>
  <c r="G281" i="1" s="1"/>
  <c r="G269" i="1"/>
  <c r="F273" i="1"/>
  <c r="G254" i="1"/>
  <c r="G253" i="1"/>
  <c r="G243" i="1"/>
  <c r="G248" i="1"/>
  <c r="F247" i="1"/>
  <c r="F245" i="1"/>
  <c r="G227" i="1"/>
  <c r="F227" i="1" s="1"/>
  <c r="G236" i="1"/>
  <c r="F235" i="1"/>
  <c r="F233" i="1"/>
  <c r="G226" i="1"/>
  <c r="F226" i="1" s="1"/>
  <c r="F230" i="1"/>
  <c r="G212" i="1"/>
  <c r="G208" i="1" s="1"/>
  <c r="I187" i="1"/>
  <c r="I156" i="1" s="1"/>
  <c r="I306" i="1" s="1"/>
  <c r="H187" i="1"/>
  <c r="H156" i="1" s="1"/>
  <c r="H186" i="1"/>
  <c r="I186" i="1"/>
  <c r="G176" i="1"/>
  <c r="G160" i="1"/>
  <c r="F160" i="1" s="1"/>
  <c r="J146" i="1"/>
  <c r="J131" i="1" s="1"/>
  <c r="J151" i="1"/>
  <c r="F150" i="1"/>
  <c r="F148" i="1"/>
  <c r="G135" i="1"/>
  <c r="F135" i="1" s="1"/>
  <c r="G140" i="1"/>
  <c r="F139" i="1"/>
  <c r="F137" i="1"/>
  <c r="J136" i="1"/>
  <c r="F133" i="1"/>
  <c r="G110" i="1"/>
  <c r="J95" i="1"/>
  <c r="J91" i="1" s="1"/>
  <c r="G80" i="1"/>
  <c r="I66" i="1"/>
  <c r="I62" i="1" s="1"/>
  <c r="I307" i="1" s="1"/>
  <c r="I71" i="1"/>
  <c r="G70" i="1"/>
  <c r="G66" i="1" s="1"/>
  <c r="G68" i="1"/>
  <c r="F68" i="1" s="1"/>
  <c r="J60" i="1"/>
  <c r="J50" i="1"/>
  <c r="J46" i="1" s="1"/>
  <c r="J306" i="1" s="1"/>
  <c r="G45" i="1"/>
  <c r="K45" i="1"/>
  <c r="J45" i="1"/>
  <c r="L45" i="1"/>
  <c r="G31" i="1"/>
  <c r="J25" i="1"/>
  <c r="G16" i="1"/>
  <c r="H306" i="1" l="1"/>
  <c r="J307" i="1"/>
  <c r="F248" i="1"/>
  <c r="G222" i="1"/>
  <c r="G223" i="1"/>
  <c r="F236" i="1"/>
  <c r="G187" i="1"/>
  <c r="G156" i="1" s="1"/>
  <c r="G186" i="1"/>
  <c r="F151" i="1"/>
  <c r="F140" i="1"/>
  <c r="F136" i="1"/>
  <c r="G136" i="1"/>
  <c r="F50" i="1"/>
  <c r="F70" i="1"/>
  <c r="F71" i="1" s="1"/>
  <c r="G71" i="1"/>
  <c r="F46" i="1"/>
  <c r="G306" i="1" l="1"/>
  <c r="F305" i="1" l="1"/>
  <c r="G195" i="1" l="1"/>
  <c r="F195" i="1" s="1"/>
  <c r="G194" i="1"/>
  <c r="F194" i="1" s="1"/>
  <c r="H197" i="1"/>
  <c r="I193" i="1"/>
  <c r="G191" i="1"/>
  <c r="F191" i="1" s="1"/>
  <c r="G190" i="1"/>
  <c r="F190" i="1" s="1"/>
  <c r="F197" i="1" l="1"/>
  <c r="F193" i="1"/>
  <c r="G193" i="1"/>
  <c r="G197" i="1"/>
  <c r="G27" i="1" l="1"/>
  <c r="G40" i="1"/>
  <c r="F39" i="1"/>
  <c r="F37" i="1"/>
  <c r="G36" i="1"/>
  <c r="F35" i="1"/>
  <c r="F33" i="1"/>
  <c r="F36" i="1" l="1"/>
  <c r="F40" i="1"/>
  <c r="G301" i="1" l="1"/>
  <c r="F300" i="1"/>
  <c r="F298" i="1"/>
  <c r="F296" i="1"/>
  <c r="F294" i="1"/>
  <c r="G232" i="1"/>
  <c r="F229" i="1"/>
  <c r="G225" i="1"/>
  <c r="F225" i="1" s="1"/>
  <c r="F212" i="1"/>
  <c r="F210" i="1"/>
  <c r="G217" i="1"/>
  <c r="F216" i="1"/>
  <c r="F214" i="1"/>
  <c r="G290" i="1"/>
  <c r="F289" i="1"/>
  <c r="F287" i="1"/>
  <c r="G259" i="1"/>
  <c r="F258" i="1"/>
  <c r="F256" i="1"/>
  <c r="G10" i="1"/>
  <c r="F10" i="1" s="1"/>
  <c r="G21" i="1"/>
  <c r="F20" i="1"/>
  <c r="F18" i="1"/>
  <c r="F97" i="1"/>
  <c r="J100" i="1"/>
  <c r="F99" i="1"/>
  <c r="F31" i="1"/>
  <c r="F29" i="1"/>
  <c r="G275" i="1"/>
  <c r="F272" i="1"/>
  <c r="F268" i="1"/>
  <c r="G131" i="1"/>
  <c r="F176" i="1"/>
  <c r="F175" i="1"/>
  <c r="G182" i="1"/>
  <c r="F180" i="1"/>
  <c r="F179" i="1"/>
  <c r="G170" i="1"/>
  <c r="F168" i="1"/>
  <c r="F167" i="1"/>
  <c r="G166" i="1"/>
  <c r="F164" i="1"/>
  <c r="F163" i="1"/>
  <c r="F64" i="1"/>
  <c r="F252" i="1"/>
  <c r="G119" i="1"/>
  <c r="F116" i="1"/>
  <c r="F118" i="1"/>
  <c r="F84" i="1"/>
  <c r="G85" i="1"/>
  <c r="F82" i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G263" i="1"/>
  <c r="F261" i="1"/>
  <c r="F260" i="1"/>
  <c r="G115" i="1"/>
  <c r="F114" i="1"/>
  <c r="F112" i="1"/>
  <c r="J56" i="1"/>
  <c r="F54" i="1"/>
  <c r="F53" i="1"/>
  <c r="F110" i="1" l="1"/>
  <c r="G106" i="1"/>
  <c r="F106" i="1" s="1"/>
  <c r="F144" i="1"/>
  <c r="F186" i="1"/>
  <c r="G62" i="1"/>
  <c r="F217" i="1"/>
  <c r="F146" i="1"/>
  <c r="F166" i="1"/>
  <c r="F21" i="1"/>
  <c r="F93" i="1"/>
  <c r="J52" i="1"/>
  <c r="F104" i="1"/>
  <c r="F182" i="1"/>
  <c r="F285" i="1"/>
  <c r="F290" i="1"/>
  <c r="G286" i="1"/>
  <c r="F297" i="1"/>
  <c r="F170" i="1"/>
  <c r="G297" i="1"/>
  <c r="J96" i="1"/>
  <c r="F100" i="1"/>
  <c r="H244" i="1"/>
  <c r="F32" i="1"/>
  <c r="H189" i="1"/>
  <c r="G111" i="1"/>
  <c r="F213" i="1"/>
  <c r="F95" i="1"/>
  <c r="G96" i="1"/>
  <c r="F283" i="1"/>
  <c r="F243" i="1"/>
  <c r="F187" i="1"/>
  <c r="F253" i="1"/>
  <c r="F89" i="1"/>
  <c r="F108" i="1"/>
  <c r="F131" i="1"/>
  <c r="F178" i="1"/>
  <c r="F119" i="1"/>
  <c r="F275" i="1"/>
  <c r="G32" i="1"/>
  <c r="F56" i="1"/>
  <c r="H178" i="1"/>
  <c r="I67" i="1"/>
  <c r="F14" i="1"/>
  <c r="K282" i="1"/>
  <c r="H271" i="1"/>
  <c r="F85" i="1"/>
  <c r="G52" i="1"/>
  <c r="F241" i="1"/>
  <c r="F208" i="1"/>
  <c r="H209" i="1"/>
  <c r="K48" i="1"/>
  <c r="K52" i="1"/>
  <c r="K162" i="1"/>
  <c r="I189" i="1"/>
  <c r="I158" i="1"/>
  <c r="H255" i="1"/>
  <c r="L63" i="1"/>
  <c r="L48" i="1"/>
  <c r="F115" i="1"/>
  <c r="F206" i="1"/>
  <c r="J132" i="1"/>
  <c r="F228" i="1"/>
  <c r="H162" i="1"/>
  <c r="F301" i="1"/>
  <c r="F263" i="1"/>
  <c r="F259" i="1"/>
  <c r="G213" i="1"/>
  <c r="F232" i="1"/>
  <c r="L81" i="1"/>
  <c r="I81" i="1"/>
  <c r="F254" i="1"/>
  <c r="G12" i="1"/>
  <c r="G307" i="1" s="1"/>
  <c r="F16" i="1"/>
  <c r="G228" i="1"/>
  <c r="J147" i="1"/>
  <c r="G17" i="1"/>
  <c r="L52" i="1"/>
  <c r="F111" i="1" l="1"/>
  <c r="F147" i="1"/>
  <c r="F209" i="1"/>
  <c r="J28" i="1"/>
  <c r="F49" i="1"/>
  <c r="F52" i="1" s="1"/>
  <c r="J162" i="1"/>
  <c r="F45" i="1"/>
  <c r="F48" i="1" s="1"/>
  <c r="H282" i="1"/>
  <c r="G48" i="1"/>
  <c r="F96" i="1"/>
  <c r="F286" i="1"/>
  <c r="F223" i="1"/>
  <c r="F159" i="1"/>
  <c r="G178" i="1"/>
  <c r="I282" i="1"/>
  <c r="J81" i="1"/>
  <c r="L282" i="1"/>
  <c r="F17" i="1"/>
  <c r="G189" i="1"/>
  <c r="I63" i="1"/>
  <c r="F189" i="1"/>
  <c r="G255" i="1"/>
  <c r="F80" i="1"/>
  <c r="F255" i="1"/>
  <c r="J63" i="1"/>
  <c r="L28" i="1"/>
  <c r="H224" i="1"/>
  <c r="H28" i="1"/>
  <c r="H158" i="1"/>
  <c r="F269" i="1"/>
  <c r="F271" i="1" s="1"/>
  <c r="G271" i="1"/>
  <c r="F27" i="1"/>
  <c r="H63" i="1"/>
  <c r="K158" i="1"/>
  <c r="G67" i="1"/>
  <c r="F62" i="1"/>
  <c r="F66" i="1"/>
  <c r="F67" i="1" s="1"/>
  <c r="G162" i="1"/>
  <c r="F244" i="1"/>
  <c r="G244" i="1"/>
  <c r="F222" i="1"/>
  <c r="J282" i="1"/>
  <c r="F107" i="1"/>
  <c r="G107" i="1"/>
  <c r="F12" i="1"/>
  <c r="F13" i="1" s="1"/>
  <c r="G13" i="1"/>
  <c r="G81" i="1"/>
  <c r="F78" i="1"/>
  <c r="F281" i="1"/>
  <c r="G132" i="1"/>
  <c r="F129" i="1"/>
  <c r="F132" i="1" s="1"/>
  <c r="G28" i="1"/>
  <c r="G209" i="1" l="1"/>
  <c r="J48" i="1"/>
  <c r="F156" i="1"/>
  <c r="J158" i="1"/>
  <c r="F91" i="1"/>
  <c r="F162" i="1"/>
  <c r="G92" i="1"/>
  <c r="F25" i="1"/>
  <c r="F28" i="1" s="1"/>
  <c r="K308" i="1"/>
  <c r="J92" i="1"/>
  <c r="I308" i="1"/>
  <c r="H308" i="1"/>
  <c r="L308" i="1"/>
  <c r="F221" i="1"/>
  <c r="F224" i="1" s="1"/>
  <c r="G224" i="1"/>
  <c r="G158" i="1"/>
  <c r="F155" i="1"/>
  <c r="G63" i="1"/>
  <c r="F60" i="1"/>
  <c r="G282" i="1"/>
  <c r="F279" i="1"/>
  <c r="F81" i="1"/>
  <c r="F92" i="1" l="1"/>
  <c r="F158" i="1"/>
  <c r="F282" i="1"/>
  <c r="F306" i="1"/>
  <c r="J308" i="1"/>
  <c r="F307" i="1"/>
  <c r="F63" i="1"/>
  <c r="G308" i="1"/>
  <c r="F308" i="1" l="1"/>
</calcChain>
</file>

<file path=xl/sharedStrings.xml><?xml version="1.0" encoding="utf-8"?>
<sst xmlns="http://schemas.openxmlformats.org/spreadsheetml/2006/main" count="388" uniqueCount="123">
  <si>
    <t>§</t>
  </si>
  <si>
    <t>Pozostała działalność</t>
  </si>
  <si>
    <t>Gospodarka gruntami i nieruchomościami</t>
  </si>
  <si>
    <t>Szkoły podstawowe</t>
  </si>
  <si>
    <t>OGÓŁEM  DOCHODY</t>
  </si>
  <si>
    <t xml:space="preserve">Wpływy z usług </t>
  </si>
  <si>
    <t>OŚWIATA I WYCHOWANIE</t>
  </si>
  <si>
    <t>RÓŻNE ROZLICZENIA</t>
  </si>
  <si>
    <t>TRANSPORT I ŁĄCZNOŚĆ</t>
  </si>
  <si>
    <t>GOSPODARKA MIESZKANIOWA</t>
  </si>
  <si>
    <t>ADMINISTRACJA PUBLICZNA</t>
  </si>
  <si>
    <t>BEZPIECZEŃSTWO PUBLICZNE I OCHRONA PRZECIWPOŻAROWA</t>
  </si>
  <si>
    <t>Ośrodki pomocy społecznej</t>
  </si>
  <si>
    <t>GOSPODARKA  KOMUNALNA I OCHRONA ŚRODOWISKA</t>
  </si>
  <si>
    <t>Oświetlenie ulic, placów i dróg</t>
  </si>
  <si>
    <t>HANDEL</t>
  </si>
  <si>
    <t xml:space="preserve">Wpływy z różnych dochodów </t>
  </si>
  <si>
    <t xml:space="preserve">Przedszkola </t>
  </si>
  <si>
    <t>Usługi opiekuńcze i specjalistyczne usługi opiekuńcze</t>
  </si>
  <si>
    <t xml:space="preserve">Wpływy z różnych opłat </t>
  </si>
  <si>
    <t>Wpływy z usług</t>
  </si>
  <si>
    <t xml:space="preserve">Wpływy z innych opłat  stanowiących dochody jednostek samorządu terytorialnego na podstawie ustaw </t>
  </si>
  <si>
    <t>POMOC SPOŁECZNA</t>
  </si>
  <si>
    <t>.0830</t>
  </si>
  <si>
    <t>.0770</t>
  </si>
  <si>
    <t>.0920</t>
  </si>
  <si>
    <t>.0970</t>
  </si>
  <si>
    <t>.0690</t>
  </si>
  <si>
    <t>.0480</t>
  </si>
  <si>
    <t>DOCHODY OD OSÓB PRAWNYCH, OD OSÓB FIZYCZNYCH I INNYCH JEDNOSTEK NIEPOSIADAJĄCYCH OSOBOWOŚCI PRAWNEJ ORAZ WYDATKI ZWIĄZANE  Z ICH POBOREM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</si>
  <si>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</si>
  <si>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</si>
  <si>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</si>
  <si>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</si>
  <si>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</si>
  <si>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</si>
  <si>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</si>
  <si>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</si>
  <si>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</si>
  <si>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</si>
  <si>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Wpływy z opłat za zezwolenia na sprzedaż napojów alkoholowych</t>
  </si>
  <si>
    <t>Rady Miejskiej w Nowym Dworze Mazowieckim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</si>
  <si>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</si>
  <si>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</si>
  <si>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</si>
  <si>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</si>
  <si>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</si>
  <si>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>Straż gminna (miejska)</t>
  </si>
  <si>
    <t>.0960</t>
  </si>
  <si>
    <t xml:space="preserve">Uzasadnienie zmian: </t>
  </si>
  <si>
    <t>OCHRONA ZDROWIA</t>
  </si>
  <si>
    <t>Przeciwdziałanie alkoholizmowi</t>
  </si>
  <si>
    <t>Środki otrzymane od pozostałych jednostek zaliczanych do sektora finansów publicznych na realizację zadań bieżących jednostek zaliczanych do sektora finansów publicznych</t>
  </si>
  <si>
    <t>środki europejskie i inne środki pochodzące ze źródeł zagranicznych, niepodlegające zwrotowi</t>
  </si>
  <si>
    <t>Dodatki mieszkaniowe</t>
  </si>
  <si>
    <t>Wpływy z pozostałych odsetek</t>
  </si>
  <si>
    <t>Wpływy z otrzymanych spadków, zapisów i darowizn w postaci pieniężnej</t>
  </si>
  <si>
    <t xml:space="preserve">Wpłaty z tytułu odpłatnego nabycia prawa własności oraz prawa użytkowania wieczystego  nieruchomości </t>
  </si>
  <si>
    <t>.0660</t>
  </si>
  <si>
    <t>Wpływy z opłat za korzystanie z wychowania przedszkolnego</t>
  </si>
  <si>
    <t>Różne rozliczenia finansowe</t>
  </si>
  <si>
    <t>Środki na dofinansowanie własnych inwestycji gmin, powiatów (związków gmin, związków powiatowo-gminnych, związków powiatów), samorządów województw, pozyskane z innych źródeł</t>
  </si>
  <si>
    <t>Dotacje celowe w ramach programów finansowanych z udziałem środków europejskich oraz środków, o których mowa w art. 5 ust. 3 pkt 5 lit a i b ustawy, lub płatności w ramach budżetu środków europejskich, realizowanych przez jednostki samorządu terytorialnego</t>
  </si>
  <si>
    <t>.0870</t>
  </si>
  <si>
    <t>Wpływy ze sprzedaży składników majątkowych</t>
  </si>
  <si>
    <t>.0640</t>
  </si>
  <si>
    <t>Wpływy z tytułu kosztów egzekucyjnych, opłaty komorniczej i kosztów upomnień</t>
  </si>
  <si>
    <t>.0940</t>
  </si>
  <si>
    <t>.0950</t>
  </si>
  <si>
    <t>Wpływy z rozliczeń/zwrotów z lat ubiegłych</t>
  </si>
  <si>
    <t>Wpływy z tytułu kar i odszkodowań wynikających z umów</t>
  </si>
  <si>
    <t>Domy pomocy społecznej</t>
  </si>
  <si>
    <t>Pozostałe działania związane z gospodarką odpadami</t>
  </si>
  <si>
    <t>Planowane dochody na 2020 r.</t>
  </si>
  <si>
    <t>Centrum Projektów Polska Cyfrowa</t>
  </si>
  <si>
    <t>Wpływy do rozliczenia</t>
  </si>
  <si>
    <t xml:space="preserve">zwiększenie planu dochodów nadzorowanych przez Urząd Miejski - Targowisko Miejskie; </t>
  </si>
  <si>
    <t>w § 0940 zwiększenie o kwotę 7.000,00 zł wprowadzenie dochodów z tytułu rozliczeń /zwrotów z lat ubiegłych (wpływy zaległego podatku VAT- dzierżawa)</t>
  </si>
  <si>
    <t>zwiększenie planu dochodów nadzorowanych przez Urząd Miejski - Wydział Projektów Infrastrukturalnych;</t>
  </si>
  <si>
    <t>w § 0830 zwiększenie o kwotę 10.126,00 zł - wpływy za usługi wynikające z regulaminu systemu wypożyczania rowerów miejskich "Nowodworski Rower Miejski"</t>
  </si>
  <si>
    <t>w § 0950 zwiększenie dochodów o kwotę 44,82 zł - wpływ środków finansowych z tytułu kary umownej (wypożyczania rowerów miejskich "Nowodworski Rower Miejski")</t>
  </si>
  <si>
    <t>zwiększenie planu dochodów nadzorowanych przez Urząd Miejski - Straż Miejska;</t>
  </si>
  <si>
    <t>w § 0690 zwiększenie o kwotę 4.000,00 zł - wpływ dochodów z tytułu dodatkowej opłaty pobieranej od osób zawierających związek małżeński poza Urzędem Stanu Cywilnego</t>
  </si>
  <si>
    <t>w § 0690 zwiększenie o kwotę 34,00 zł - wpływ dochodów z tytułu opłat za wydanie wielojęzycznego formularza</t>
  </si>
  <si>
    <t>zwiększenie planu dochodów nadzorowanych przez Urząd Miejski - Wydział Gospodarki Komunalnej;</t>
  </si>
  <si>
    <t>w § 0830 zwiększenie o kwotę 4.037,00 zł - wpływ dochodów z tytułu opłat za usługi (zwrot za energię elektryczną SM-LW DĄŻNOŚĆ)</t>
  </si>
  <si>
    <t>zwiększenie planu dochodów nadzorowanych przez Urząd Miejski - Wydział Finansowy;</t>
  </si>
  <si>
    <t>w § 0940 zwiększenie o kwotę 1.217.847,30 zł - wprowadzenie dochodów z tytułu rozliczeń /zwrotów z lat ubiegłych (zwrot nadpłaty w związku z umorzeniem pożyczki z NFOŚiGW zaciągniętej w 2015r. na realizację przedsięwzięcia pn. Budowa sali gimnastycznej wraz z widownią w technologii budownictwa wysokoenergooszczędnego przy ul. Młodzieżowej 1 w Nowym Dworze Mazowieckim)</t>
  </si>
  <si>
    <t>zwiększenie planu dochodów nadzowanych przez  Urząd Miejski - Wieloosobowe Stanowisko ds. Społecznych;</t>
  </si>
  <si>
    <t>w § 0920 zwiększenie o kwotę 30,00 zł - wprowadzenie dochodów z tytułu odsetek od nieterminowego zwrotu niewykorzystanej dotacji udzielonej z budżetu miasta w 2020r. na realizację zadań ochrony i promocji zdrowia określonych w miejskim programie profilaktyki i rozwiązywania problemów alkoholowych (Stowarzyszenie „Rozbiegamy Nowy Dwór”)</t>
  </si>
  <si>
    <t>w § 6290 zwiększenie o kwotę 3.383.449,00 zł - wprowadzenie środków pozyskanych z Rządowego Funduszu Inwestycji Lokalnych z przeznaczeniem na wydatki majątkowe</t>
  </si>
  <si>
    <t>korekta planu dochodów realizowanych przez  Urząd Miejski - Wydział Gospodarki Nieruchomościami i Planowania Przestrzennego;</t>
  </si>
  <si>
    <t>zwiększenie planu dochodów nadzorowanych przez  Urząd Miejski - Wydział Gospodarki Komunalnej;</t>
  </si>
  <si>
    <t>w § 2460 zwiększenie o kwotę 204,00 zł - wprowadzenie środków z dofinansowania z Wojewódzkiego Funduszu Ochrony Środowiska i Gospodarki Wodnej w Warszawie na realizację zadania pn. Unieszkodliwiania wyrobów zawierających azbest z terenu miasta Nowy Dwór Mazowiecki  (Umowa dotacji Nr 2536/20/OZ/DA z dnia 28.09.2020r.)</t>
  </si>
  <si>
    <t xml:space="preserve">w § 2057 zmniejszenie o kwotę 84.540,80 zł (płatność ze środków zagranicznych UE) </t>
  </si>
  <si>
    <t>w § 2059 zmniejszenie o kwotę 15.353,80 zł (dotacja celowa pochodząca z publicznych środków krajowych - Budżet Państwa)</t>
  </si>
  <si>
    <t xml:space="preserve">1/ korekta klasyfikacji budżetowej dochodów nadzorowanych przez  Urząd Miejski - Wydział Informatyki dotyczących realizowanego Projektu pn. "Zdalna Szkoła - wsparcie Ogólnopolskiej Sieci Edukacyjnej w systemie kształcenia zdalnego" w ramach Programu Operacyjnego Polska Cyfrowa na lata 2014-2020, Oś Priorytetowa nr I - Powszechny dostęp do szybkiego Internetu", działanie 1.1 - Wyeliminowanie terytorialnych różnic w możliwości dostępu do szerokopasmowego internetu o wysokich przepustowościach z przeznaczeniem na wyposażenie szkół w sprzęt niezbędny do realizacji obowiązku zdalnego nauczania w okresie  czasowego ograniczenia funkcjonowania jednostek systemu oświaty w związku z zapobieganiem, przeciwdziałaniem i zwalczaniem COVID-19 (dostosowanie klasyfikacji budżetowej do zasad finansowania projektu) ; </t>
  </si>
  <si>
    <t xml:space="preserve">w § 2057 zwiększenie o kwotę 99.894,60 zł (płatność ze środków zagranicznych UE) </t>
  </si>
  <si>
    <t xml:space="preserve">w § 2057 zwiększenie o kwotę 94.956,00 zł (płatność ze środków zagranicznych UE) </t>
  </si>
  <si>
    <t xml:space="preserve">w § 2057 zmniejszenie o kwotę 80.398,50 zł (płatność ze środków zagranicznych UE) </t>
  </si>
  <si>
    <t>w § 2059 zmniejszenie o kwotę 14.601,50 zł (dotacja celowa pochodząca z publicznych środków krajowych - Budżet Państwa)</t>
  </si>
  <si>
    <t>zwiększenie planu dochodów nadzorowanych przez Urząd Miejski -Wydział Organizacyjny;</t>
  </si>
  <si>
    <t>w § 0960 zwiększenie dochodów o kwotę 1.368,00 zł - wpływ darowizn na rzecz Miasta z przeznaczeniem na cele kulturalne</t>
  </si>
  <si>
    <t>2/ zwiększenie planu dochodów nadzorowanych przez Urząd Miejski - Urząd Stanu Cywilnego;</t>
  </si>
  <si>
    <t>3/ zwiększenie planu dochodów realizowanych przez Urząd Miejski - Wydział Spraw Obywatelskich;</t>
  </si>
  <si>
    <t>1/ zwiększenie planu dochodów realizowanych przez Wydział Spraw Obywatelskich;</t>
  </si>
  <si>
    <t>w § 0480 zwiększenie o kwotę 167.470,00 zł z tytułu wpływów z opłat za zezwolenia na sprzedaż napojów alkoholowych (zwiększenie wartości sprzedaży napojów alkoholowych w placówkach handlowych)</t>
  </si>
  <si>
    <t>korekta planu dochodów realizowanych przez Ośrodek Pomocy Społecznej;</t>
  </si>
  <si>
    <t>w § 0830 zmniejszenie o kwotę 2.800,00 zł - korekta wysokości wpływów z tytułu usług (częściowa odpłatność za pobyt podopiecznych w Domach Pomocy Społecznej)</t>
  </si>
  <si>
    <t>w § 0940 zwiększenie o kwotę 5.629,00 zł - wpływ dochodów z tytułu rozliczeń /zwrotów z lat ubiegłych (zwrot odpłatności za pobyt podopiecznych w Domach Pomocy Społecznej)</t>
  </si>
  <si>
    <t>w § 0940 zwiększenie o kwotę 1.824,00 zł - wpływ dochodów z tytułu rozliczeń /zwrotów z lat ubiegłych (zwrot nienależnie pobranych dodatków mieszkaniowych)</t>
  </si>
  <si>
    <t>w § 0640 zwiększenie o kwotę 100,00 zł - wpływ dochodów z tytułu zwrotu kosztów komorniczych</t>
  </si>
  <si>
    <t xml:space="preserve">w § 0920 zmniejszenie o kwotę 7.800,00 zł - korekta wysokości wpływów z tytułu odsetek od środków na rachunku bankowym </t>
  </si>
  <si>
    <t>w § 0830 zmniejszenie o kwotę 4.000,00 zł - korekta wysokości wpływów z tytułu usług (częściowa odpłatność za usługi opiekuńcze)</t>
  </si>
  <si>
    <t>korekta planu dochodów realizowanych przez Zespół Szkolno-Przedszkolny Nr 1;</t>
  </si>
  <si>
    <t xml:space="preserve">w § 0920 zmniejszenie o kwotę 2.200,00 zł - korekta wysokości wpływów z tytułu odsetek od środków na rachunku bankowym </t>
  </si>
  <si>
    <t>w § 0970 zmniejszenie o kwotę 700,00 zł - korekta wysokości wpływów z tytułu różnych wpłat (wynagrodzenie płatnika)</t>
  </si>
  <si>
    <t>w § 0660 zmniejszenie o kwotę 35.000,00 zł - korekta wysokości planu dochodów z tytułu opłat od rodziców za korzystanie z wychowania przedszkolnego (mniejsza ilość godzin poza podstawę programową)</t>
  </si>
  <si>
    <t>Załącznik nr 1 do uchwały Nr XVI / ... / 2020</t>
  </si>
  <si>
    <t>z dnia 20 października 2020r.</t>
  </si>
  <si>
    <t xml:space="preserve">2/ korekta klasyfikacji budżetowej oraz wysokości dochodów nadzorowanych przez Urząd Miejski - Wydział Informatyki dotyczących realizowanego Projektu pn. "Zdalna Szkoła + w ramach Ogólnopolskiej Sieci Edukacyjnej" w ramach Programu Operacyjnego Polska Cyfrowa na lata 2014-2020, Oś Priorytetowa nr I - Powszechny dostęp do szybkiego Internetu", działanie 1.1 - Wyeliminowanie terytorialnych różnic w możliwości dostępu do szerokopasmowego internetu o wysokich przepustowościach z przeznaczeniem na wyposażenie szkół w sprzęt niezbędny do realizacji obowiązku zdalnego nauczania w okresie  czasowego ograniczenia funkcjonowania jednostek systemu oświaty w związku z zapobieganiem, przeciwdziałaniem i zwalczaniem COVID-19 (dostosowanie nazwy, wysokości środków oraz klasyfikacji budżetowej do zasad finansowania projektu) ; </t>
  </si>
  <si>
    <t>w § 0870 zwiększenie o kwotę 4.240,00 zł - wpływ ze sprzedaży składników majątkowych Urzędu Miejskiego (sprzedaż środków trwałych -  dwa samochody Straży Miejskiej)</t>
  </si>
  <si>
    <t xml:space="preserve">w § 0770 zmniejszenie o kwotę 5.117.997,69 zł - korekta wpływów z tytułu wykonywania prawa własności -sprzedaży nieruchomości (zmiany ujęte zostały w uchwale w sprawie zmiany Wieloletniej Prognozy Finansowej Miasta Nowy Dwór Mazowiecki);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</si>
</sst>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 CE"/>
      <charset val="238"/>
    </font>
    <font>
      <b/>
      <i/>
      <sz val="10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i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Bookman Old Style"/>
      <family val="1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2"/>
      <name val="Verdana"/>
      <family val="2"/>
      <charset val="238"/>
    </font>
    <font>
      <sz val="10"/>
      <name val="Arial CE"/>
      <charset val="238"/>
    </font>
    <font>
      <i/>
      <sz val="9"/>
      <name val="Arial CE"/>
      <family val="2"/>
      <charset val="238"/>
    </font>
    <font>
      <sz val="10"/>
      <color indexed="20"/>
      <name val="Arial CE"/>
      <charset val="238"/>
    </font>
    <font>
      <sz val="9"/>
      <name val="Arial CE"/>
      <family val="2"/>
      <charset val="238"/>
    </font>
    <font>
      <b/>
      <sz val="8.5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4" fillId="0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0" xfId="0" applyFont="1"/>
    <xf numFmtId="0" fontId="10" fillId="0" borderId="0" xfId="0" applyFont="1" applyAlignment="1">
      <alignment vertical="top"/>
    </xf>
    <xf numFmtId="0" fontId="9" fillId="0" borderId="0" xfId="0" applyFont="1" applyFill="1" applyAlignment="1">
      <alignment vertical="top"/>
    </xf>
    <xf numFmtId="0" fontId="11" fillId="0" borderId="0" xfId="0" applyFont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2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left" vertical="center" shrinkToFit="1"/>
    </xf>
    <xf numFmtId="0" fontId="16" fillId="3" borderId="3" xfId="0" applyFont="1" applyFill="1" applyBorder="1" applyAlignment="1">
      <alignment horizontal="left" vertical="center" shrinkToFit="1"/>
    </xf>
    <xf numFmtId="4" fontId="13" fillId="3" borderId="4" xfId="0" applyNumberFormat="1" applyFont="1" applyFill="1" applyBorder="1" applyAlignment="1">
      <alignment horizontal="right" vertical="center" shrinkToFit="1"/>
    </xf>
    <xf numFmtId="0" fontId="13" fillId="3" borderId="5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shrinkToFit="1"/>
    </xf>
    <xf numFmtId="4" fontId="14" fillId="3" borderId="6" xfId="0" applyNumberFormat="1" applyFont="1" applyFill="1" applyBorder="1" applyAlignment="1">
      <alignment horizontal="right" vertical="center" shrinkToFit="1"/>
    </xf>
    <xf numFmtId="0" fontId="13" fillId="3" borderId="2" xfId="0" applyFont="1" applyFill="1" applyBorder="1" applyAlignment="1">
      <alignment horizontal="left" vertical="center" wrapText="1"/>
    </xf>
    <xf numFmtId="4" fontId="14" fillId="3" borderId="5" xfId="0" applyNumberFormat="1" applyFont="1" applyFill="1" applyBorder="1" applyAlignment="1">
      <alignment horizontal="right" vertical="center" shrinkToFit="1"/>
    </xf>
    <xf numFmtId="0" fontId="13" fillId="3" borderId="3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shrinkToFit="1"/>
    </xf>
    <xf numFmtId="4" fontId="14" fillId="0" borderId="6" xfId="0" applyNumberFormat="1" applyFont="1" applyFill="1" applyBorder="1" applyAlignment="1">
      <alignment horizontal="right" vertical="center" shrinkToFit="1"/>
    </xf>
    <xf numFmtId="0" fontId="13" fillId="2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shrinkToFit="1"/>
    </xf>
    <xf numFmtId="4" fontId="14" fillId="0" borderId="5" xfId="0" applyNumberFormat="1" applyFont="1" applyFill="1" applyBorder="1" applyAlignment="1">
      <alignment horizontal="right" vertical="center" shrinkToFit="1"/>
    </xf>
    <xf numFmtId="4" fontId="13" fillId="0" borderId="5" xfId="0" applyNumberFormat="1" applyFont="1" applyFill="1" applyBorder="1" applyAlignment="1">
      <alignment horizontal="right" vertical="center" shrinkToFit="1"/>
    </xf>
    <xf numFmtId="0" fontId="13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shrinkToFit="1"/>
    </xf>
    <xf numFmtId="4" fontId="13" fillId="0" borderId="4" xfId="0" applyNumberFormat="1" applyFont="1" applyFill="1" applyBorder="1" applyAlignment="1">
      <alignment horizontal="right" vertical="center" shrinkToFit="1"/>
    </xf>
    <xf numFmtId="0" fontId="17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 shrinkToFit="1"/>
    </xf>
    <xf numFmtId="0" fontId="14" fillId="0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0" fontId="20" fillId="0" borderId="0" xfId="0" applyFont="1"/>
    <xf numFmtId="0" fontId="14" fillId="2" borderId="0" xfId="0" applyFont="1" applyFill="1" applyBorder="1" applyAlignment="1">
      <alignment horizontal="right"/>
    </xf>
    <xf numFmtId="0" fontId="20" fillId="2" borderId="0" xfId="0" applyFont="1" applyFill="1" applyBorder="1" applyAlignment="1">
      <alignment horizontal="left" wrapText="1"/>
    </xf>
    <xf numFmtId="0" fontId="20" fillId="2" borderId="0" xfId="0" applyFont="1" applyFill="1" applyBorder="1" applyAlignment="1">
      <alignment horizontal="left" shrinkToFit="1"/>
    </xf>
    <xf numFmtId="0" fontId="15" fillId="0" borderId="0" xfId="0" applyFont="1"/>
    <xf numFmtId="0" fontId="13" fillId="2" borderId="5" xfId="0" applyFont="1" applyFill="1" applyBorder="1" applyAlignment="1">
      <alignment horizontal="center" vertical="center" shrinkToFit="1"/>
    </xf>
    <xf numFmtId="0" fontId="13" fillId="2" borderId="6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23" fillId="0" borderId="0" xfId="0" applyFont="1" applyBorder="1" applyAlignment="1">
      <alignment vertical="top"/>
    </xf>
    <xf numFmtId="0" fontId="24" fillId="0" borderId="0" xfId="0" applyFont="1" applyBorder="1" applyAlignment="1">
      <alignment vertical="top"/>
    </xf>
    <xf numFmtId="0" fontId="23" fillId="0" borderId="0" xfId="0" applyFont="1" applyFill="1" applyBorder="1" applyAlignment="1">
      <alignment vertical="top"/>
    </xf>
    <xf numFmtId="4" fontId="14" fillId="3" borderId="5" xfId="0" applyNumberFormat="1" applyFont="1" applyFill="1" applyBorder="1" applyAlignment="1">
      <alignment vertical="center" shrinkToFit="1"/>
    </xf>
    <xf numFmtId="0" fontId="21" fillId="0" borderId="0" xfId="0" applyFont="1"/>
    <xf numFmtId="0" fontId="25" fillId="0" borderId="0" xfId="0" applyFont="1"/>
    <xf numFmtId="4" fontId="13" fillId="0" borderId="6" xfId="0" applyNumberFormat="1" applyFont="1" applyFill="1" applyBorder="1" applyAlignment="1">
      <alignment horizontal="right" vertical="center" shrinkToFit="1"/>
    </xf>
    <xf numFmtId="4" fontId="14" fillId="0" borderId="4" xfId="0" applyNumberFormat="1" applyFont="1" applyFill="1" applyBorder="1" applyAlignment="1">
      <alignment horizontal="right" vertical="center" shrinkToFit="1"/>
    </xf>
    <xf numFmtId="4" fontId="13" fillId="3" borderId="6" xfId="0" applyNumberFormat="1" applyFont="1" applyFill="1" applyBorder="1" applyAlignment="1">
      <alignment horizontal="right" vertical="center" shrinkToFit="1"/>
    </xf>
    <xf numFmtId="4" fontId="13" fillId="3" borderId="5" xfId="0" applyNumberFormat="1" applyFont="1" applyFill="1" applyBorder="1" applyAlignment="1">
      <alignment horizontal="right" vertical="center" shrinkToFit="1"/>
    </xf>
    <xf numFmtId="0" fontId="21" fillId="0" borderId="0" xfId="0" applyFont="1" applyBorder="1"/>
    <xf numFmtId="0" fontId="13" fillId="2" borderId="5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6" fillId="2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left" vertical="center" shrinkToFit="1"/>
    </xf>
    <xf numFmtId="0" fontId="26" fillId="0" borderId="0" xfId="0" applyFont="1" applyFill="1" applyBorder="1" applyAlignment="1">
      <alignment horizontal="justify" vertical="center"/>
    </xf>
    <xf numFmtId="3" fontId="26" fillId="0" borderId="0" xfId="0" applyNumberFormat="1" applyFont="1" applyFill="1" applyBorder="1" applyAlignment="1">
      <alignment horizontal="right"/>
    </xf>
    <xf numFmtId="0" fontId="27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4" fontId="20" fillId="0" borderId="0" xfId="0" applyNumberFormat="1" applyFont="1"/>
    <xf numFmtId="0" fontId="14" fillId="2" borderId="6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left" vertical="top" wrapText="1"/>
    </xf>
    <xf numFmtId="0" fontId="13" fillId="3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center" vertical="center"/>
    </xf>
    <xf numFmtId="3" fontId="20" fillId="2" borderId="0" xfId="0" applyNumberFormat="1" applyFont="1" applyFill="1" applyBorder="1" applyAlignment="1">
      <alignment horizontal="right"/>
    </xf>
    <xf numFmtId="3" fontId="20" fillId="2" borderId="0" xfId="0" applyNumberFormat="1" applyFont="1" applyFill="1" applyBorder="1" applyAlignment="1">
      <alignment horizontal="right" vertical="center"/>
    </xf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0" fillId="2" borderId="0" xfId="0" applyFont="1" applyFill="1" applyBorder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0" fontId="0" fillId="0" borderId="0" xfId="0" applyFont="1"/>
    <xf numFmtId="0" fontId="18" fillId="0" borderId="0" xfId="0" applyFont="1" applyFill="1" applyBorder="1" applyAlignment="1">
      <alignment horizontal="justify" vertical="center" wrapText="1"/>
    </xf>
    <xf numFmtId="0" fontId="18" fillId="0" borderId="14" xfId="0" applyFont="1" applyFill="1" applyBorder="1" applyAlignment="1">
      <alignment horizontal="justify" vertical="center" wrapText="1"/>
    </xf>
    <xf numFmtId="0" fontId="18" fillId="0" borderId="8" xfId="0" applyFont="1" applyFill="1" applyBorder="1" applyAlignment="1">
      <alignment horizontal="justify" vertical="center" wrapText="1"/>
    </xf>
    <xf numFmtId="0" fontId="18" fillId="0" borderId="15" xfId="0" applyFont="1" applyFill="1" applyBorder="1" applyAlignment="1">
      <alignment horizontal="justify" vertical="center" wrapText="1"/>
    </xf>
    <xf numFmtId="0" fontId="18" fillId="0" borderId="12" xfId="0" applyFont="1" applyFill="1" applyBorder="1" applyAlignment="1">
      <alignment horizontal="justify" vertical="center"/>
    </xf>
    <xf numFmtId="0" fontId="18" fillId="0" borderId="13" xfId="0" applyFont="1" applyFill="1" applyBorder="1" applyAlignment="1">
      <alignment horizontal="justify" vertical="center"/>
    </xf>
    <xf numFmtId="0" fontId="18" fillId="0" borderId="3" xfId="0" applyFont="1" applyFill="1" applyBorder="1" applyAlignment="1">
      <alignment horizontal="justify" vertical="center" wrapText="1"/>
    </xf>
    <xf numFmtId="0" fontId="18" fillId="0" borderId="7" xfId="0" applyFont="1" applyFill="1" applyBorder="1" applyAlignment="1">
      <alignment horizontal="justify" vertical="center"/>
    </xf>
    <xf numFmtId="0" fontId="18" fillId="0" borderId="2" xfId="0" applyFont="1" applyFill="1" applyBorder="1" applyAlignment="1">
      <alignment horizontal="justify" vertical="center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13" fillId="3" borderId="6" xfId="0" applyFont="1" applyFill="1" applyBorder="1" applyAlignment="1">
      <alignment horizontal="left" vertical="top" wrapText="1"/>
    </xf>
    <xf numFmtId="0" fontId="13" fillId="3" borderId="5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22" fillId="2" borderId="8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textRotation="45" shrinkToFit="1"/>
    </xf>
    <xf numFmtId="0" fontId="13" fillId="0" borderId="5" xfId="0" applyFont="1" applyFill="1" applyBorder="1" applyAlignment="1">
      <alignment horizontal="left" vertical="center" textRotation="45" shrinkToFit="1"/>
    </xf>
    <xf numFmtId="0" fontId="13" fillId="0" borderId="4" xfId="0" applyFont="1" applyFill="1" applyBorder="1" applyAlignment="1">
      <alignment horizontal="left" vertical="center" textRotation="45" shrinkToFit="1"/>
    </xf>
    <xf numFmtId="0" fontId="13" fillId="2" borderId="6" xfId="0" applyFont="1" applyFill="1" applyBorder="1" applyAlignment="1">
      <alignment horizontal="center" vertical="center" textRotation="45"/>
    </xf>
    <xf numFmtId="0" fontId="13" fillId="2" borderId="5" xfId="0" applyFont="1" applyFill="1" applyBorder="1" applyAlignment="1">
      <alignment horizontal="center" vertical="center" textRotation="45"/>
    </xf>
    <xf numFmtId="0" fontId="13" fillId="2" borderId="4" xfId="0" applyFont="1" applyFill="1" applyBorder="1" applyAlignment="1">
      <alignment horizontal="center" vertical="center" textRotation="45"/>
    </xf>
    <xf numFmtId="0" fontId="19" fillId="2" borderId="6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9"/>
  <sheetViews>
    <sheetView tabSelected="1" zoomScale="70" zoomScaleNormal="70" workbookViewId="0">
      <pane xSplit="7" ySplit="9" topLeftCell="H291" activePane="bottomRight" state="frozen"/>
      <selection pane="topRight" activeCell="G1" sqref="G1"/>
      <selection pane="bottomLeft" activeCell="A11" sqref="A11"/>
      <selection pane="bottomRight" activeCell="F307" sqref="F307"/>
    </sheetView>
  </sheetViews>
  <sheetFormatPr defaultRowHeight="12.75" x14ac:dyDescent="0.2"/>
  <cols>
    <col min="1" max="1" width="4.7109375" style="79" customWidth="1"/>
    <col min="2" max="2" width="7.5703125" style="80" customWidth="1"/>
    <col min="3" max="3" width="6.42578125" style="81" customWidth="1"/>
    <col min="4" max="4" width="37.85546875" style="82" customWidth="1"/>
    <col min="5" max="5" width="17.85546875" style="83" customWidth="1"/>
    <col min="6" max="6" width="16.42578125" style="84" customWidth="1"/>
    <col min="7" max="7" width="16.28515625" style="84" customWidth="1"/>
    <col min="8" max="8" width="15.5703125" style="84" customWidth="1"/>
    <col min="9" max="9" width="15.28515625" style="84" customWidth="1"/>
    <col min="10" max="10" width="15" style="85" customWidth="1"/>
    <col min="11" max="11" width="13.7109375" style="84" customWidth="1"/>
    <col min="12" max="12" width="15.42578125" style="84" customWidth="1"/>
    <col min="13" max="13" width="11.28515625" customWidth="1"/>
    <col min="14" max="16" width="7.28515625" customWidth="1"/>
    <col min="17" max="18" width="7.5703125" customWidth="1"/>
  </cols>
  <sheetData>
    <row r="1" spans="1:14" s="56" customFormat="1" ht="15.75" customHeight="1" x14ac:dyDescent="0.2">
      <c r="A1" s="133"/>
      <c r="B1" s="133"/>
      <c r="C1" s="133"/>
      <c r="D1" s="58"/>
      <c r="E1" s="59"/>
      <c r="F1" s="100"/>
      <c r="G1" s="100"/>
      <c r="H1" s="97"/>
      <c r="I1" s="100"/>
      <c r="J1" s="101"/>
      <c r="K1" s="101"/>
      <c r="L1" s="97" t="s">
        <v>118</v>
      </c>
    </row>
    <row r="2" spans="1:14" s="56" customFormat="1" ht="15.75" customHeight="1" x14ac:dyDescent="0.2">
      <c r="A2" s="57"/>
      <c r="B2" s="57"/>
      <c r="C2" s="57"/>
      <c r="D2" s="58"/>
      <c r="E2" s="59"/>
      <c r="F2" s="100"/>
      <c r="G2" s="100"/>
      <c r="H2" s="98"/>
      <c r="I2" s="100"/>
      <c r="J2" s="101"/>
      <c r="K2" s="101"/>
      <c r="L2" s="98" t="s">
        <v>41</v>
      </c>
    </row>
    <row r="3" spans="1:14" s="56" customFormat="1" ht="15.75" customHeight="1" x14ac:dyDescent="0.2">
      <c r="A3" s="57"/>
      <c r="B3" s="57"/>
      <c r="C3" s="57"/>
      <c r="D3" s="58"/>
      <c r="E3" s="59"/>
      <c r="F3" s="100"/>
      <c r="G3" s="100"/>
      <c r="H3" s="102"/>
      <c r="I3" s="100"/>
      <c r="J3" s="101"/>
      <c r="K3" s="101"/>
      <c r="L3" s="99" t="s">
        <v>119</v>
      </c>
    </row>
    <row r="4" spans="1:14" s="56" customFormat="1" ht="25.5" customHeight="1" x14ac:dyDescent="0.2">
      <c r="A4" s="134" t="s">
        <v>38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1:14" s="60" customFormat="1" ht="15" customHeight="1" x14ac:dyDescent="0.15">
      <c r="A5" s="138" t="s">
        <v>30</v>
      </c>
      <c r="B5" s="138" t="s">
        <v>31</v>
      </c>
      <c r="C5" s="127" t="s">
        <v>0</v>
      </c>
      <c r="D5" s="141" t="s">
        <v>32</v>
      </c>
      <c r="E5" s="135" t="s">
        <v>42</v>
      </c>
      <c r="F5" s="144" t="s">
        <v>73</v>
      </c>
      <c r="G5" s="145"/>
      <c r="H5" s="145"/>
      <c r="I5" s="145"/>
      <c r="J5" s="145"/>
      <c r="K5" s="145"/>
      <c r="L5" s="146"/>
    </row>
    <row r="6" spans="1:14" s="60" customFormat="1" ht="15" customHeight="1" x14ac:dyDescent="0.15">
      <c r="A6" s="139"/>
      <c r="B6" s="139"/>
      <c r="C6" s="128"/>
      <c r="D6" s="142"/>
      <c r="E6" s="136"/>
      <c r="F6" s="127" t="s">
        <v>33</v>
      </c>
      <c r="G6" s="130" t="s">
        <v>39</v>
      </c>
      <c r="H6" s="130"/>
      <c r="I6" s="130"/>
      <c r="J6" s="130"/>
      <c r="K6" s="130"/>
      <c r="L6" s="126"/>
    </row>
    <row r="7" spans="1:14" s="60" customFormat="1" ht="15" customHeight="1" x14ac:dyDescent="0.2">
      <c r="A7" s="139"/>
      <c r="B7" s="139"/>
      <c r="C7" s="128"/>
      <c r="D7" s="142"/>
      <c r="E7" s="136"/>
      <c r="F7" s="128"/>
      <c r="G7" s="131" t="s">
        <v>35</v>
      </c>
      <c r="H7" s="130" t="s">
        <v>34</v>
      </c>
      <c r="I7" s="130"/>
      <c r="J7" s="131" t="s">
        <v>36</v>
      </c>
      <c r="K7" s="125" t="s">
        <v>34</v>
      </c>
      <c r="L7" s="126"/>
      <c r="M7"/>
    </row>
    <row r="8" spans="1:14" s="60" customFormat="1" ht="99.95" customHeight="1" x14ac:dyDescent="0.2">
      <c r="A8" s="140"/>
      <c r="B8" s="140"/>
      <c r="C8" s="129"/>
      <c r="D8" s="143"/>
      <c r="E8" s="137"/>
      <c r="F8" s="129"/>
      <c r="G8" s="132"/>
      <c r="H8" s="86" t="s">
        <v>37</v>
      </c>
      <c r="I8" s="87" t="s">
        <v>53</v>
      </c>
      <c r="J8" s="132"/>
      <c r="K8" s="86" t="s">
        <v>37</v>
      </c>
      <c r="L8" s="87" t="s">
        <v>53</v>
      </c>
      <c r="M8"/>
    </row>
    <row r="9" spans="1:14" s="5" customFormat="1" ht="15" customHeight="1" x14ac:dyDescent="0.2">
      <c r="A9" s="10">
        <v>1</v>
      </c>
      <c r="B9" s="10">
        <f t="shared" ref="B9:L9" si="0">A9+1</f>
        <v>2</v>
      </c>
      <c r="C9" s="9">
        <f t="shared" si="0"/>
        <v>3</v>
      </c>
      <c r="D9" s="18">
        <f t="shared" si="0"/>
        <v>4</v>
      </c>
      <c r="E9" s="17">
        <f t="shared" si="0"/>
        <v>5</v>
      </c>
      <c r="F9" s="10">
        <f t="shared" si="0"/>
        <v>6</v>
      </c>
      <c r="G9" s="10">
        <f t="shared" si="0"/>
        <v>7</v>
      </c>
      <c r="H9" s="9">
        <f t="shared" si="0"/>
        <v>8</v>
      </c>
      <c r="I9" s="9">
        <f t="shared" si="0"/>
        <v>9</v>
      </c>
      <c r="J9" s="9">
        <f t="shared" si="0"/>
        <v>10</v>
      </c>
      <c r="K9" s="9">
        <f t="shared" si="0"/>
        <v>11</v>
      </c>
      <c r="L9" s="9">
        <f t="shared" si="0"/>
        <v>12</v>
      </c>
      <c r="M9"/>
      <c r="N9" s="88"/>
    </row>
    <row r="10" spans="1:14" s="7" customFormat="1" ht="18" customHeight="1" x14ac:dyDescent="0.2">
      <c r="A10" s="22">
        <v>500</v>
      </c>
      <c r="B10" s="22"/>
      <c r="C10" s="22"/>
      <c r="D10" s="27" t="s">
        <v>15</v>
      </c>
      <c r="E10" s="19" t="s">
        <v>43</v>
      </c>
      <c r="F10" s="26">
        <f>G10+J10</f>
        <v>615000</v>
      </c>
      <c r="G10" s="26">
        <f>G14</f>
        <v>615000</v>
      </c>
      <c r="H10" s="74"/>
      <c r="I10" s="74"/>
      <c r="J10" s="74"/>
      <c r="K10" s="74"/>
      <c r="L10" s="74"/>
    </row>
    <row r="11" spans="1:14" s="11" customFormat="1" ht="18" customHeight="1" x14ac:dyDescent="0.2">
      <c r="A11" s="22"/>
      <c r="B11" s="22"/>
      <c r="C11" s="22"/>
      <c r="D11" s="27"/>
      <c r="E11" s="19" t="s">
        <v>44</v>
      </c>
      <c r="F11" s="28"/>
      <c r="G11" s="28"/>
      <c r="H11" s="74"/>
      <c r="I11" s="74"/>
      <c r="J11" s="74"/>
      <c r="K11" s="74"/>
      <c r="L11" s="74"/>
    </row>
    <row r="12" spans="1:14" s="7" customFormat="1" ht="18" customHeight="1" x14ac:dyDescent="0.2">
      <c r="A12" s="22"/>
      <c r="B12" s="22"/>
      <c r="C12" s="22"/>
      <c r="D12" s="27"/>
      <c r="E12" s="19" t="s">
        <v>45</v>
      </c>
      <c r="F12" s="28">
        <f>G12+J12</f>
        <v>7000</v>
      </c>
      <c r="G12" s="28">
        <f>G16</f>
        <v>7000</v>
      </c>
      <c r="H12" s="74"/>
      <c r="I12" s="74"/>
      <c r="J12" s="74"/>
      <c r="K12" s="74"/>
      <c r="L12" s="74"/>
    </row>
    <row r="13" spans="1:14" s="7" customFormat="1" ht="18" customHeight="1" x14ac:dyDescent="0.2">
      <c r="A13" s="22"/>
      <c r="B13" s="22"/>
      <c r="C13" s="22"/>
      <c r="D13" s="27"/>
      <c r="E13" s="20" t="s">
        <v>46</v>
      </c>
      <c r="F13" s="21">
        <f>F10-F11+F12</f>
        <v>622000</v>
      </c>
      <c r="G13" s="21">
        <f>G10-G11+G12</f>
        <v>622000</v>
      </c>
      <c r="H13" s="74"/>
      <c r="I13" s="74"/>
      <c r="J13" s="74"/>
      <c r="K13" s="74"/>
      <c r="L13" s="74"/>
    </row>
    <row r="14" spans="1:14" s="8" customFormat="1" ht="16.5" customHeight="1" x14ac:dyDescent="0.2">
      <c r="A14" s="30"/>
      <c r="B14" s="31">
        <v>50095</v>
      </c>
      <c r="C14" s="92"/>
      <c r="D14" s="32" t="s">
        <v>1</v>
      </c>
      <c r="E14" s="36" t="s">
        <v>43</v>
      </c>
      <c r="F14" s="34">
        <f>G14+J14</f>
        <v>615000</v>
      </c>
      <c r="G14" s="34">
        <v>615000</v>
      </c>
      <c r="H14" s="71"/>
      <c r="I14" s="71"/>
      <c r="J14" s="71"/>
      <c r="K14" s="71"/>
      <c r="L14" s="71"/>
    </row>
    <row r="15" spans="1:14" s="6" customFormat="1" ht="16.5" customHeight="1" x14ac:dyDescent="0.2">
      <c r="A15" s="43"/>
      <c r="B15" s="44"/>
      <c r="C15" s="45"/>
      <c r="D15" s="35"/>
      <c r="E15" s="36" t="s">
        <v>44</v>
      </c>
      <c r="F15" s="37"/>
      <c r="G15" s="37"/>
      <c r="H15" s="37"/>
      <c r="I15" s="37"/>
      <c r="J15" s="37"/>
      <c r="K15" s="37"/>
      <c r="L15" s="37"/>
    </row>
    <row r="16" spans="1:14" s="6" customFormat="1" ht="16.5" customHeight="1" x14ac:dyDescent="0.2">
      <c r="A16" s="43"/>
      <c r="B16" s="44"/>
      <c r="C16" s="45"/>
      <c r="D16" s="35"/>
      <c r="E16" s="36" t="s">
        <v>45</v>
      </c>
      <c r="F16" s="37">
        <f>G16+J16</f>
        <v>7000</v>
      </c>
      <c r="G16" s="37">
        <f>G20</f>
        <v>7000</v>
      </c>
      <c r="H16" s="37"/>
      <c r="I16" s="37"/>
      <c r="J16" s="37"/>
      <c r="K16" s="37"/>
      <c r="L16" s="37"/>
    </row>
    <row r="17" spans="1:13" s="6" customFormat="1" ht="16.5" customHeight="1" x14ac:dyDescent="0.2">
      <c r="A17" s="43"/>
      <c r="B17" s="44"/>
      <c r="C17" s="46"/>
      <c r="D17" s="49"/>
      <c r="E17" s="47" t="s">
        <v>46</v>
      </c>
      <c r="F17" s="42">
        <f>F14-F15+F16</f>
        <v>622000</v>
      </c>
      <c r="G17" s="42">
        <f>G14-G15+G16</f>
        <v>622000</v>
      </c>
      <c r="H17" s="72"/>
      <c r="I17" s="72"/>
      <c r="J17" s="72"/>
      <c r="K17" s="72"/>
      <c r="L17" s="72"/>
    </row>
    <row r="18" spans="1:13" s="7" customFormat="1" ht="16.5" customHeight="1" x14ac:dyDescent="0.2">
      <c r="A18" s="43"/>
      <c r="B18" s="44"/>
      <c r="C18" s="48" t="s">
        <v>67</v>
      </c>
      <c r="D18" s="119" t="s">
        <v>69</v>
      </c>
      <c r="E18" s="36" t="s">
        <v>43</v>
      </c>
      <c r="F18" s="37">
        <f>G18+J18</f>
        <v>7000</v>
      </c>
      <c r="G18" s="37">
        <v>7000</v>
      </c>
      <c r="H18" s="37"/>
      <c r="I18" s="37"/>
      <c r="J18" s="37"/>
      <c r="K18" s="37"/>
      <c r="L18" s="37"/>
    </row>
    <row r="19" spans="1:13" s="7" customFormat="1" ht="16.5" customHeight="1" x14ac:dyDescent="0.2">
      <c r="A19" s="43"/>
      <c r="B19" s="44"/>
      <c r="C19" s="45"/>
      <c r="D19" s="120"/>
      <c r="E19" s="36" t="s">
        <v>44</v>
      </c>
      <c r="F19" s="37"/>
      <c r="G19" s="37"/>
      <c r="H19" s="37"/>
      <c r="I19" s="37"/>
      <c r="J19" s="37"/>
      <c r="K19" s="37"/>
      <c r="L19" s="37"/>
    </row>
    <row r="20" spans="1:13" s="7" customFormat="1" ht="16.5" customHeight="1" x14ac:dyDescent="0.2">
      <c r="A20" s="43"/>
      <c r="B20" s="44"/>
      <c r="C20" s="45"/>
      <c r="D20" s="120"/>
      <c r="E20" s="36" t="s">
        <v>45</v>
      </c>
      <c r="F20" s="37">
        <f>G20+J20</f>
        <v>7000</v>
      </c>
      <c r="G20" s="37">
        <v>7000</v>
      </c>
      <c r="H20" s="37"/>
      <c r="I20" s="37"/>
      <c r="J20" s="37"/>
      <c r="K20" s="37"/>
      <c r="L20" s="37"/>
    </row>
    <row r="21" spans="1:13" s="7" customFormat="1" ht="16.5" customHeight="1" x14ac:dyDescent="0.2">
      <c r="A21" s="93"/>
      <c r="B21" s="93"/>
      <c r="C21" s="94"/>
      <c r="D21" s="121"/>
      <c r="E21" s="47" t="s">
        <v>46</v>
      </c>
      <c r="F21" s="42">
        <f>F18-F19+F20</f>
        <v>14000</v>
      </c>
      <c r="G21" s="42">
        <f>G18-G19+G20</f>
        <v>14000</v>
      </c>
      <c r="H21" s="42"/>
      <c r="I21" s="42"/>
      <c r="J21" s="42"/>
      <c r="K21" s="42"/>
      <c r="L21" s="42"/>
    </row>
    <row r="22" spans="1:13" s="56" customFormat="1" ht="17.25" customHeight="1" x14ac:dyDescent="0.2">
      <c r="A22" s="76"/>
      <c r="B22" s="77"/>
      <c r="C22" s="108" t="s">
        <v>49</v>
      </c>
      <c r="D22" s="108"/>
      <c r="E22" s="108"/>
      <c r="F22" s="108"/>
      <c r="G22" s="108"/>
      <c r="H22" s="108"/>
      <c r="I22" s="108"/>
      <c r="J22" s="108"/>
      <c r="K22" s="108"/>
      <c r="L22" s="109"/>
    </row>
    <row r="23" spans="1:13" s="75" customFormat="1" ht="15.75" customHeight="1" x14ac:dyDescent="0.2">
      <c r="A23" s="76"/>
      <c r="B23" s="77"/>
      <c r="C23" s="104" t="s">
        <v>76</v>
      </c>
      <c r="D23" s="104"/>
      <c r="E23" s="104"/>
      <c r="F23" s="104"/>
      <c r="G23" s="104"/>
      <c r="H23" s="104"/>
      <c r="I23" s="104"/>
      <c r="J23" s="104"/>
      <c r="K23" s="104"/>
      <c r="L23" s="105"/>
    </row>
    <row r="24" spans="1:13" s="69" customFormat="1" ht="16.5" customHeight="1" x14ac:dyDescent="0.2">
      <c r="A24" s="76"/>
      <c r="B24" s="78"/>
      <c r="C24" s="106" t="s">
        <v>77</v>
      </c>
      <c r="D24" s="106"/>
      <c r="E24" s="106"/>
      <c r="F24" s="106"/>
      <c r="G24" s="106"/>
      <c r="H24" s="106"/>
      <c r="I24" s="106"/>
      <c r="J24" s="106"/>
      <c r="K24" s="106"/>
      <c r="L24" s="107"/>
    </row>
    <row r="25" spans="1:13" s="11" customFormat="1" ht="18" customHeight="1" x14ac:dyDescent="0.2">
      <c r="A25" s="23">
        <v>600</v>
      </c>
      <c r="B25" s="23"/>
      <c r="C25" s="23"/>
      <c r="D25" s="24" t="s">
        <v>8</v>
      </c>
      <c r="E25" s="19" t="s">
        <v>43</v>
      </c>
      <c r="F25" s="26">
        <f>G25+J25</f>
        <v>3657022.81</v>
      </c>
      <c r="G25" s="26">
        <v>40712.699999999997</v>
      </c>
      <c r="H25" s="26">
        <v>17000</v>
      </c>
      <c r="I25" s="26"/>
      <c r="J25" s="26">
        <f>L25</f>
        <v>3616310.11</v>
      </c>
      <c r="K25" s="26"/>
      <c r="L25" s="26">
        <v>3616310.11</v>
      </c>
    </row>
    <row r="26" spans="1:13" s="7" customFormat="1" ht="18" customHeight="1" x14ac:dyDescent="0.2">
      <c r="A26" s="22"/>
      <c r="B26" s="22"/>
      <c r="C26" s="22"/>
      <c r="D26" s="27"/>
      <c r="E26" s="19" t="s">
        <v>44</v>
      </c>
      <c r="F26" s="28"/>
      <c r="G26" s="28"/>
      <c r="H26" s="28"/>
      <c r="I26" s="28"/>
      <c r="J26" s="28"/>
      <c r="K26" s="28"/>
      <c r="L26" s="28"/>
    </row>
    <row r="27" spans="1:13" s="7" customFormat="1" ht="18" customHeight="1" x14ac:dyDescent="0.2">
      <c r="A27" s="22"/>
      <c r="B27" s="22"/>
      <c r="C27" s="22"/>
      <c r="D27" s="27"/>
      <c r="E27" s="19" t="s">
        <v>45</v>
      </c>
      <c r="F27" s="28">
        <f>G27+J27</f>
        <v>10170.82</v>
      </c>
      <c r="G27" s="28">
        <f>G31</f>
        <v>10170.82</v>
      </c>
      <c r="H27" s="28"/>
      <c r="I27" s="28"/>
      <c r="J27" s="28"/>
      <c r="K27" s="28"/>
      <c r="L27" s="28"/>
    </row>
    <row r="28" spans="1:13" s="7" customFormat="1" ht="18" customHeight="1" x14ac:dyDescent="0.2">
      <c r="A28" s="22"/>
      <c r="B28" s="51"/>
      <c r="C28" s="51"/>
      <c r="D28" s="29"/>
      <c r="E28" s="20" t="s">
        <v>46</v>
      </c>
      <c r="F28" s="21">
        <f t="shared" ref="F28:L28" si="1">F25-F26+F27</f>
        <v>3667193.63</v>
      </c>
      <c r="G28" s="21">
        <f t="shared" si="1"/>
        <v>50883.519999999997</v>
      </c>
      <c r="H28" s="21">
        <f t="shared" si="1"/>
        <v>17000</v>
      </c>
      <c r="I28" s="21"/>
      <c r="J28" s="21">
        <f t="shared" si="1"/>
        <v>3616310.11</v>
      </c>
      <c r="K28" s="21"/>
      <c r="L28" s="21">
        <f t="shared" si="1"/>
        <v>3616310.11</v>
      </c>
    </row>
    <row r="29" spans="1:13" s="7" customFormat="1" ht="16.5" customHeight="1" x14ac:dyDescent="0.2">
      <c r="A29" s="30"/>
      <c r="B29" s="30">
        <v>60095</v>
      </c>
      <c r="C29" s="30"/>
      <c r="D29" s="32" t="s">
        <v>1</v>
      </c>
      <c r="E29" s="36" t="s">
        <v>43</v>
      </c>
      <c r="F29" s="37">
        <f>G29+J29</f>
        <v>612.70000000000005</v>
      </c>
      <c r="G29" s="37">
        <v>612.70000000000005</v>
      </c>
      <c r="H29" s="37"/>
      <c r="I29" s="38"/>
      <c r="J29" s="38"/>
      <c r="K29" s="38"/>
      <c r="L29" s="38"/>
      <c r="M29" s="2"/>
    </row>
    <row r="30" spans="1:13" s="7" customFormat="1" ht="16.5" customHeight="1" x14ac:dyDescent="0.2">
      <c r="A30" s="43"/>
      <c r="B30" s="44"/>
      <c r="C30" s="45"/>
      <c r="D30" s="35"/>
      <c r="E30" s="36" t="s">
        <v>44</v>
      </c>
      <c r="F30" s="37"/>
      <c r="G30" s="37"/>
      <c r="H30" s="37"/>
      <c r="I30" s="38"/>
      <c r="J30" s="38"/>
      <c r="K30" s="38"/>
      <c r="L30" s="38"/>
      <c r="M30" s="6"/>
    </row>
    <row r="31" spans="1:13" s="7" customFormat="1" ht="16.5" customHeight="1" x14ac:dyDescent="0.2">
      <c r="A31" s="43"/>
      <c r="B31" s="44"/>
      <c r="C31" s="45"/>
      <c r="D31" s="35"/>
      <c r="E31" s="36" t="s">
        <v>45</v>
      </c>
      <c r="F31" s="37">
        <f>G31+J31</f>
        <v>10170.82</v>
      </c>
      <c r="G31" s="37">
        <f>G35+G39</f>
        <v>10170.82</v>
      </c>
      <c r="H31" s="37"/>
      <c r="I31" s="38"/>
      <c r="J31" s="38"/>
      <c r="K31" s="38"/>
      <c r="L31" s="38"/>
      <c r="M31" s="6"/>
    </row>
    <row r="32" spans="1:13" s="7" customFormat="1" ht="16.5" customHeight="1" x14ac:dyDescent="0.2">
      <c r="A32" s="43"/>
      <c r="B32" s="44"/>
      <c r="C32" s="46"/>
      <c r="D32" s="49"/>
      <c r="E32" s="47" t="s">
        <v>46</v>
      </c>
      <c r="F32" s="42">
        <f>F29-F30+F31</f>
        <v>10783.52</v>
      </c>
      <c r="G32" s="42">
        <f>G29-G30+G31</f>
        <v>10783.52</v>
      </c>
      <c r="H32" s="42"/>
      <c r="I32" s="42"/>
      <c r="J32" s="42"/>
      <c r="K32" s="42"/>
      <c r="L32" s="42"/>
      <c r="M32" s="6"/>
    </row>
    <row r="33" spans="1:13" s="7" customFormat="1" ht="16.5" customHeight="1" x14ac:dyDescent="0.2">
      <c r="A33" s="43"/>
      <c r="B33" s="44"/>
      <c r="C33" s="48" t="s">
        <v>23</v>
      </c>
      <c r="D33" s="50" t="s">
        <v>20</v>
      </c>
      <c r="E33" s="33" t="s">
        <v>43</v>
      </c>
      <c r="F33" s="37">
        <f>G33+J33</f>
        <v>598</v>
      </c>
      <c r="G33" s="37">
        <v>598</v>
      </c>
      <c r="H33" s="37"/>
      <c r="I33" s="37"/>
      <c r="J33" s="37"/>
      <c r="K33" s="37"/>
      <c r="L33" s="37"/>
      <c r="M33" s="4"/>
    </row>
    <row r="34" spans="1:13" s="7" customFormat="1" ht="16.5" customHeight="1" x14ac:dyDescent="0.2">
      <c r="A34" s="43"/>
      <c r="B34" s="44"/>
      <c r="C34" s="45"/>
      <c r="D34" s="35"/>
      <c r="E34" s="36" t="s">
        <v>44</v>
      </c>
      <c r="F34" s="37"/>
      <c r="G34" s="37"/>
      <c r="H34" s="37"/>
      <c r="I34" s="37"/>
      <c r="J34" s="37"/>
      <c r="K34" s="37"/>
      <c r="L34" s="37"/>
      <c r="M34" s="3"/>
    </row>
    <row r="35" spans="1:13" s="7" customFormat="1" ht="16.5" customHeight="1" x14ac:dyDescent="0.2">
      <c r="A35" s="43"/>
      <c r="B35" s="44"/>
      <c r="C35" s="45"/>
      <c r="D35" s="35"/>
      <c r="E35" s="36" t="s">
        <v>45</v>
      </c>
      <c r="F35" s="37">
        <f>G35+J35</f>
        <v>10126</v>
      </c>
      <c r="G35" s="37">
        <v>10126</v>
      </c>
      <c r="H35" s="37"/>
      <c r="I35" s="37"/>
      <c r="J35" s="37"/>
      <c r="K35" s="37"/>
      <c r="L35" s="37"/>
      <c r="M35" s="3"/>
    </row>
    <row r="36" spans="1:13" s="7" customFormat="1" ht="16.5" customHeight="1" x14ac:dyDescent="0.2">
      <c r="A36" s="43"/>
      <c r="B36" s="93"/>
      <c r="C36" s="94"/>
      <c r="D36" s="90"/>
      <c r="E36" s="47"/>
      <c r="F36" s="42">
        <f>F33-F34+F35</f>
        <v>10724</v>
      </c>
      <c r="G36" s="42">
        <f>G33-G34+G35</f>
        <v>10724</v>
      </c>
      <c r="H36" s="42"/>
      <c r="I36" s="42"/>
      <c r="J36" s="42"/>
      <c r="K36" s="42"/>
      <c r="L36" s="42"/>
    </row>
    <row r="37" spans="1:13" s="7" customFormat="1" ht="16.5" customHeight="1" x14ac:dyDescent="0.2">
      <c r="A37" s="43"/>
      <c r="B37" s="44"/>
      <c r="C37" s="48" t="s">
        <v>68</v>
      </c>
      <c r="D37" s="119" t="s">
        <v>70</v>
      </c>
      <c r="E37" s="36" t="s">
        <v>43</v>
      </c>
      <c r="F37" s="37">
        <f>G37+J37</f>
        <v>14.7</v>
      </c>
      <c r="G37" s="37">
        <v>14.7</v>
      </c>
      <c r="H37" s="37"/>
      <c r="I37" s="37"/>
      <c r="J37" s="37"/>
      <c r="K37" s="37"/>
      <c r="L37" s="37"/>
      <c r="M37" s="4"/>
    </row>
    <row r="38" spans="1:13" s="7" customFormat="1" ht="16.5" customHeight="1" x14ac:dyDescent="0.2">
      <c r="A38" s="43"/>
      <c r="B38" s="44"/>
      <c r="C38" s="45"/>
      <c r="D38" s="120"/>
      <c r="E38" s="36" t="s">
        <v>44</v>
      </c>
      <c r="F38" s="37"/>
      <c r="G38" s="37"/>
      <c r="H38" s="37"/>
      <c r="I38" s="37"/>
      <c r="J38" s="37"/>
      <c r="K38" s="37"/>
      <c r="L38" s="37"/>
      <c r="M38" s="3"/>
    </row>
    <row r="39" spans="1:13" s="7" customFormat="1" ht="16.5" customHeight="1" x14ac:dyDescent="0.2">
      <c r="A39" s="43"/>
      <c r="B39" s="44"/>
      <c r="C39" s="45"/>
      <c r="D39" s="120"/>
      <c r="E39" s="36" t="s">
        <v>45</v>
      </c>
      <c r="F39" s="37">
        <f>G39+J39</f>
        <v>44.82</v>
      </c>
      <c r="G39" s="37">
        <v>44.82</v>
      </c>
      <c r="H39" s="37"/>
      <c r="I39" s="37"/>
      <c r="J39" s="37"/>
      <c r="K39" s="37"/>
      <c r="L39" s="37"/>
      <c r="M39" s="3"/>
    </row>
    <row r="40" spans="1:13" s="7" customFormat="1" ht="16.5" customHeight="1" x14ac:dyDescent="0.2">
      <c r="A40" s="43"/>
      <c r="B40" s="93"/>
      <c r="C40" s="94"/>
      <c r="D40" s="121"/>
      <c r="E40" s="47"/>
      <c r="F40" s="42">
        <f>F37-F38+F39</f>
        <v>59.519999999999996</v>
      </c>
      <c r="G40" s="42">
        <f>G37-G38+G39</f>
        <v>59.519999999999996</v>
      </c>
      <c r="H40" s="42"/>
      <c r="I40" s="42"/>
      <c r="J40" s="42"/>
      <c r="K40" s="42"/>
      <c r="L40" s="42"/>
    </row>
    <row r="41" spans="1:13" s="56" customFormat="1" ht="17.25" customHeight="1" x14ac:dyDescent="0.2">
      <c r="A41" s="76"/>
      <c r="B41" s="77"/>
      <c r="C41" s="108" t="s">
        <v>49</v>
      </c>
      <c r="D41" s="108"/>
      <c r="E41" s="108"/>
      <c r="F41" s="108"/>
      <c r="G41" s="108"/>
      <c r="H41" s="108"/>
      <c r="I41" s="108"/>
      <c r="J41" s="108"/>
      <c r="K41" s="108"/>
      <c r="L41" s="109"/>
    </row>
    <row r="42" spans="1:13" s="75" customFormat="1" ht="15.75" customHeight="1" x14ac:dyDescent="0.2">
      <c r="A42" s="76"/>
      <c r="B42" s="77"/>
      <c r="C42" s="104" t="s">
        <v>78</v>
      </c>
      <c r="D42" s="104"/>
      <c r="E42" s="104"/>
      <c r="F42" s="104"/>
      <c r="G42" s="104"/>
      <c r="H42" s="104"/>
      <c r="I42" s="104"/>
      <c r="J42" s="104"/>
      <c r="K42" s="104"/>
      <c r="L42" s="105"/>
    </row>
    <row r="43" spans="1:13" s="75" customFormat="1" ht="15.75" customHeight="1" x14ac:dyDescent="0.2">
      <c r="A43" s="76"/>
      <c r="B43" s="77"/>
      <c r="C43" s="104" t="s">
        <v>79</v>
      </c>
      <c r="D43" s="104"/>
      <c r="E43" s="104"/>
      <c r="F43" s="104"/>
      <c r="G43" s="104"/>
      <c r="H43" s="104"/>
      <c r="I43" s="104"/>
      <c r="J43" s="104"/>
      <c r="K43" s="104"/>
      <c r="L43" s="105"/>
    </row>
    <row r="44" spans="1:13" s="69" customFormat="1" ht="16.5" customHeight="1" x14ac:dyDescent="0.2">
      <c r="A44" s="76"/>
      <c r="B44" s="78"/>
      <c r="C44" s="106" t="s">
        <v>80</v>
      </c>
      <c r="D44" s="106"/>
      <c r="E44" s="106"/>
      <c r="F44" s="106"/>
      <c r="G44" s="106"/>
      <c r="H44" s="106"/>
      <c r="I44" s="106"/>
      <c r="J44" s="106"/>
      <c r="K44" s="106"/>
      <c r="L44" s="107"/>
    </row>
    <row r="45" spans="1:13" s="1" customFormat="1" ht="16.5" customHeight="1" x14ac:dyDescent="0.2">
      <c r="A45" s="23">
        <v>700</v>
      </c>
      <c r="B45" s="23"/>
      <c r="C45" s="23"/>
      <c r="D45" s="91" t="s">
        <v>9</v>
      </c>
      <c r="E45" s="25" t="s">
        <v>43</v>
      </c>
      <c r="F45" s="28">
        <f>G45+J45</f>
        <v>28766705.449999999</v>
      </c>
      <c r="G45" s="26">
        <f>G49</f>
        <v>6582100</v>
      </c>
      <c r="H45" s="26"/>
      <c r="I45" s="26"/>
      <c r="J45" s="26">
        <f t="shared" ref="J45:K45" si="2">J49</f>
        <v>22184605.449999999</v>
      </c>
      <c r="K45" s="26">
        <f t="shared" si="2"/>
        <v>481571.55</v>
      </c>
      <c r="L45" s="26">
        <f>L49</f>
        <v>2247333.9</v>
      </c>
    </row>
    <row r="46" spans="1:13" s="12" customFormat="1" ht="16.5" customHeight="1" x14ac:dyDescent="0.2">
      <c r="A46" s="22"/>
      <c r="B46" s="22"/>
      <c r="C46" s="22"/>
      <c r="D46" s="27"/>
      <c r="E46" s="19" t="s">
        <v>44</v>
      </c>
      <c r="F46" s="28">
        <f>G46+J46</f>
        <v>5117997.6899999995</v>
      </c>
      <c r="G46" s="28"/>
      <c r="H46" s="28"/>
      <c r="I46" s="28"/>
      <c r="J46" s="28">
        <f>J50</f>
        <v>5117997.6899999995</v>
      </c>
      <c r="K46" s="28"/>
      <c r="L46" s="28"/>
    </row>
    <row r="47" spans="1:13" s="1" customFormat="1" ht="16.5" customHeight="1" x14ac:dyDescent="0.2">
      <c r="A47" s="22"/>
      <c r="B47" s="22"/>
      <c r="C47" s="22"/>
      <c r="D47" s="27"/>
      <c r="E47" s="19" t="s">
        <v>45</v>
      </c>
      <c r="F47" s="28"/>
      <c r="G47" s="28"/>
      <c r="H47" s="28"/>
      <c r="I47" s="28"/>
      <c r="J47" s="28"/>
      <c r="K47" s="28"/>
      <c r="L47" s="28"/>
    </row>
    <row r="48" spans="1:13" s="7" customFormat="1" ht="16.5" customHeight="1" x14ac:dyDescent="0.2">
      <c r="A48" s="22"/>
      <c r="B48" s="51"/>
      <c r="C48" s="51"/>
      <c r="D48" s="29"/>
      <c r="E48" s="20" t="s">
        <v>46</v>
      </c>
      <c r="F48" s="21">
        <f>F45-F46+F47</f>
        <v>23648707.759999998</v>
      </c>
      <c r="G48" s="21">
        <f>G45-G46+G47</f>
        <v>6582100</v>
      </c>
      <c r="H48" s="21"/>
      <c r="I48" s="21"/>
      <c r="J48" s="21">
        <f>J45-J46+J47</f>
        <v>17066607.759999998</v>
      </c>
      <c r="K48" s="21">
        <f>K45-K46+K47</f>
        <v>481571.55</v>
      </c>
      <c r="L48" s="21">
        <f>L45-L46+L47</f>
        <v>2247333.9</v>
      </c>
    </row>
    <row r="49" spans="1:12" s="3" customFormat="1" ht="16.5" customHeight="1" x14ac:dyDescent="0.2">
      <c r="A49" s="30"/>
      <c r="B49" s="30">
        <v>70005</v>
      </c>
      <c r="C49" s="30"/>
      <c r="D49" s="113" t="s">
        <v>2</v>
      </c>
      <c r="E49" s="36" t="s">
        <v>43</v>
      </c>
      <c r="F49" s="37">
        <f>G49+J49</f>
        <v>28766705.449999999</v>
      </c>
      <c r="G49" s="37">
        <v>6582100</v>
      </c>
      <c r="H49" s="37"/>
      <c r="I49" s="37"/>
      <c r="J49" s="37">
        <v>22184605.449999999</v>
      </c>
      <c r="K49" s="37">
        <v>481571.55</v>
      </c>
      <c r="L49" s="37">
        <v>2247333.9</v>
      </c>
    </row>
    <row r="50" spans="1:12" s="4" customFormat="1" ht="16.5" customHeight="1" x14ac:dyDescent="0.2">
      <c r="A50" s="30"/>
      <c r="B50" s="30"/>
      <c r="C50" s="30"/>
      <c r="D50" s="114"/>
      <c r="E50" s="36" t="s">
        <v>44</v>
      </c>
      <c r="F50" s="37">
        <f>G50+J50</f>
        <v>5117997.6899999995</v>
      </c>
      <c r="G50" s="37"/>
      <c r="H50" s="37"/>
      <c r="I50" s="37"/>
      <c r="J50" s="37">
        <f>J54</f>
        <v>5117997.6899999995</v>
      </c>
      <c r="K50" s="37"/>
      <c r="L50" s="37"/>
    </row>
    <row r="51" spans="1:12" s="4" customFormat="1" ht="16.5" customHeight="1" x14ac:dyDescent="0.2">
      <c r="A51" s="30"/>
      <c r="B51" s="30"/>
      <c r="C51" s="30"/>
      <c r="D51" s="35"/>
      <c r="E51" s="36" t="s">
        <v>45</v>
      </c>
      <c r="F51" s="37"/>
      <c r="G51" s="37"/>
      <c r="H51" s="37"/>
      <c r="I51" s="37"/>
      <c r="J51" s="37"/>
      <c r="K51" s="37"/>
      <c r="L51" s="37"/>
    </row>
    <row r="52" spans="1:12" s="7" customFormat="1" ht="16.5" customHeight="1" x14ac:dyDescent="0.2">
      <c r="A52" s="93"/>
      <c r="B52" s="93"/>
      <c r="C52" s="94"/>
      <c r="D52" s="40"/>
      <c r="E52" s="47" t="s">
        <v>46</v>
      </c>
      <c r="F52" s="42">
        <f>F49-F50+F51</f>
        <v>23648707.759999998</v>
      </c>
      <c r="G52" s="42">
        <f>G49-G50+G51</f>
        <v>6582100</v>
      </c>
      <c r="H52" s="42"/>
      <c r="I52" s="42"/>
      <c r="J52" s="42">
        <f>J49-J50+J51</f>
        <v>17066607.759999998</v>
      </c>
      <c r="K52" s="42">
        <f>K49-K50+K51</f>
        <v>481571.55</v>
      </c>
      <c r="L52" s="42">
        <f>L49-L50+L51</f>
        <v>2247333.9</v>
      </c>
    </row>
    <row r="53" spans="1:12" s="4" customFormat="1" ht="16.5" customHeight="1" x14ac:dyDescent="0.2">
      <c r="A53" s="43"/>
      <c r="B53" s="44"/>
      <c r="C53" s="89" t="s">
        <v>24</v>
      </c>
      <c r="D53" s="116" t="s">
        <v>57</v>
      </c>
      <c r="E53" s="36" t="s">
        <v>43</v>
      </c>
      <c r="F53" s="34">
        <f>G53+J53</f>
        <v>18355700</v>
      </c>
      <c r="G53" s="34"/>
      <c r="H53" s="34"/>
      <c r="I53" s="34"/>
      <c r="J53" s="34">
        <v>18355700</v>
      </c>
      <c r="K53" s="34"/>
      <c r="L53" s="34"/>
    </row>
    <row r="54" spans="1:12" s="4" customFormat="1" ht="16.5" customHeight="1" x14ac:dyDescent="0.2">
      <c r="A54" s="43"/>
      <c r="B54" s="44"/>
      <c r="C54" s="45"/>
      <c r="D54" s="117"/>
      <c r="E54" s="36" t="s">
        <v>44</v>
      </c>
      <c r="F54" s="37">
        <f>G54+J54</f>
        <v>5117997.6899999995</v>
      </c>
      <c r="G54" s="37"/>
      <c r="H54" s="37"/>
      <c r="I54" s="37"/>
      <c r="J54" s="37">
        <f>5671841-553843.31</f>
        <v>5117997.6899999995</v>
      </c>
      <c r="K54" s="37"/>
      <c r="L54" s="37"/>
    </row>
    <row r="55" spans="1:12" s="4" customFormat="1" ht="16.5" customHeight="1" x14ac:dyDescent="0.2">
      <c r="A55" s="43"/>
      <c r="B55" s="44"/>
      <c r="C55" s="45"/>
      <c r="D55" s="117"/>
      <c r="E55" s="36" t="s">
        <v>45</v>
      </c>
      <c r="F55" s="37"/>
      <c r="G55" s="37"/>
      <c r="H55" s="37"/>
      <c r="I55" s="37"/>
      <c r="J55" s="37"/>
      <c r="K55" s="37"/>
      <c r="L55" s="37"/>
    </row>
    <row r="56" spans="1:12" s="7" customFormat="1" ht="16.5" customHeight="1" x14ac:dyDescent="0.2">
      <c r="A56" s="93"/>
      <c r="B56" s="93"/>
      <c r="C56" s="94"/>
      <c r="D56" s="118"/>
      <c r="E56" s="47" t="s">
        <v>46</v>
      </c>
      <c r="F56" s="42">
        <f>F53-F54+F55</f>
        <v>13237702.310000001</v>
      </c>
      <c r="G56" s="42"/>
      <c r="H56" s="42"/>
      <c r="I56" s="42"/>
      <c r="J56" s="42">
        <f>J53-J54+J55</f>
        <v>13237702.310000001</v>
      </c>
      <c r="K56" s="42"/>
      <c r="L56" s="42"/>
    </row>
    <row r="57" spans="1:12" s="56" customFormat="1" ht="17.25" customHeight="1" x14ac:dyDescent="0.2">
      <c r="A57" s="76"/>
      <c r="B57" s="77"/>
      <c r="C57" s="108" t="s">
        <v>49</v>
      </c>
      <c r="D57" s="108"/>
      <c r="E57" s="108"/>
      <c r="F57" s="108"/>
      <c r="G57" s="108"/>
      <c r="H57" s="108"/>
      <c r="I57" s="108"/>
      <c r="J57" s="108"/>
      <c r="K57" s="108"/>
      <c r="L57" s="109"/>
    </row>
    <row r="58" spans="1:12" s="75" customFormat="1" ht="15.75" customHeight="1" x14ac:dyDescent="0.2">
      <c r="A58" s="76"/>
      <c r="B58" s="77"/>
      <c r="C58" s="104" t="s">
        <v>91</v>
      </c>
      <c r="D58" s="104"/>
      <c r="E58" s="104"/>
      <c r="F58" s="104"/>
      <c r="G58" s="104"/>
      <c r="H58" s="104"/>
      <c r="I58" s="104"/>
      <c r="J58" s="104"/>
      <c r="K58" s="104"/>
      <c r="L58" s="105"/>
    </row>
    <row r="59" spans="1:12" s="69" customFormat="1" ht="28.5" customHeight="1" x14ac:dyDescent="0.2">
      <c r="A59" s="76"/>
      <c r="B59" s="78"/>
      <c r="C59" s="106" t="s">
        <v>122</v>
      </c>
      <c r="D59" s="106"/>
      <c r="E59" s="106"/>
      <c r="F59" s="106"/>
      <c r="G59" s="106"/>
      <c r="H59" s="106"/>
      <c r="I59" s="106"/>
      <c r="J59" s="106"/>
      <c r="K59" s="106"/>
      <c r="L59" s="107"/>
    </row>
    <row r="60" spans="1:12" s="4" customFormat="1" ht="16.5" customHeight="1" x14ac:dyDescent="0.2">
      <c r="A60" s="23">
        <v>750</v>
      </c>
      <c r="B60" s="22"/>
      <c r="C60" s="22"/>
      <c r="D60" s="27" t="s">
        <v>10</v>
      </c>
      <c r="E60" s="25" t="s">
        <v>43</v>
      </c>
      <c r="F60" s="28">
        <f>G60+J60</f>
        <v>2410930.4900000002</v>
      </c>
      <c r="G60" s="28">
        <v>1487900.49</v>
      </c>
      <c r="H60" s="28">
        <v>384162</v>
      </c>
      <c r="I60" s="28">
        <v>754551.21</v>
      </c>
      <c r="J60" s="28">
        <f>L60</f>
        <v>923030</v>
      </c>
      <c r="K60" s="28"/>
      <c r="L60" s="28">
        <v>923030</v>
      </c>
    </row>
    <row r="61" spans="1:12" s="4" customFormat="1" ht="16.5" customHeight="1" x14ac:dyDescent="0.2">
      <c r="A61" s="22"/>
      <c r="B61" s="22"/>
      <c r="C61" s="22"/>
      <c r="D61" s="27"/>
      <c r="E61" s="19" t="s">
        <v>44</v>
      </c>
      <c r="F61" s="28"/>
      <c r="G61" s="28"/>
      <c r="H61" s="28"/>
      <c r="I61" s="28"/>
      <c r="J61" s="28"/>
      <c r="K61" s="28"/>
      <c r="L61" s="28"/>
    </row>
    <row r="62" spans="1:12" s="4" customFormat="1" ht="16.5" customHeight="1" x14ac:dyDescent="0.2">
      <c r="A62" s="22"/>
      <c r="B62" s="22"/>
      <c r="C62" s="22"/>
      <c r="D62" s="27"/>
      <c r="E62" s="19" t="s">
        <v>45</v>
      </c>
      <c r="F62" s="28">
        <f>G62+J62</f>
        <v>196218.6</v>
      </c>
      <c r="G62" s="28">
        <f>G66+G80</f>
        <v>196218.6</v>
      </c>
      <c r="H62" s="28"/>
      <c r="I62" s="28">
        <f>I66+I80</f>
        <v>194850.6</v>
      </c>
      <c r="J62" s="28"/>
      <c r="K62" s="28"/>
      <c r="L62" s="28"/>
    </row>
    <row r="63" spans="1:12" s="7" customFormat="1" ht="16.5" customHeight="1" x14ac:dyDescent="0.2">
      <c r="A63" s="22"/>
      <c r="B63" s="51"/>
      <c r="C63" s="51"/>
      <c r="D63" s="29"/>
      <c r="E63" s="20" t="s">
        <v>46</v>
      </c>
      <c r="F63" s="21">
        <f t="shared" ref="F63:L63" si="3">F60-F61+F62</f>
        <v>2607149.0900000003</v>
      </c>
      <c r="G63" s="21">
        <f t="shared" si="3"/>
        <v>1684119.09</v>
      </c>
      <c r="H63" s="21">
        <f t="shared" si="3"/>
        <v>384162</v>
      </c>
      <c r="I63" s="21">
        <f t="shared" si="3"/>
        <v>949401.80999999994</v>
      </c>
      <c r="J63" s="21">
        <f t="shared" si="3"/>
        <v>923030</v>
      </c>
      <c r="K63" s="21"/>
      <c r="L63" s="21">
        <f t="shared" si="3"/>
        <v>923030</v>
      </c>
    </row>
    <row r="64" spans="1:12" s="4" customFormat="1" ht="16.5" customHeight="1" x14ac:dyDescent="0.2">
      <c r="A64" s="30"/>
      <c r="B64" s="30">
        <v>75077</v>
      </c>
      <c r="C64" s="93"/>
      <c r="D64" s="113" t="s">
        <v>74</v>
      </c>
      <c r="E64" s="33" t="s">
        <v>43</v>
      </c>
      <c r="F64" s="37">
        <f>G64+J64</f>
        <v>0</v>
      </c>
      <c r="G64" s="37">
        <v>0</v>
      </c>
      <c r="H64" s="37"/>
      <c r="I64" s="37">
        <v>0</v>
      </c>
      <c r="J64" s="38"/>
      <c r="K64" s="38"/>
      <c r="L64" s="38"/>
    </row>
    <row r="65" spans="1:13" s="3" customFormat="1" ht="14.25" customHeight="1" x14ac:dyDescent="0.2">
      <c r="A65" s="43"/>
      <c r="B65" s="44"/>
      <c r="C65" s="45"/>
      <c r="D65" s="114"/>
      <c r="E65" s="36" t="s">
        <v>44</v>
      </c>
      <c r="F65" s="37"/>
      <c r="G65" s="37"/>
      <c r="H65" s="37"/>
      <c r="I65" s="37"/>
      <c r="J65" s="37"/>
      <c r="K65" s="37"/>
      <c r="L65" s="37"/>
    </row>
    <row r="66" spans="1:13" s="3" customFormat="1" ht="16.5" customHeight="1" x14ac:dyDescent="0.2">
      <c r="A66" s="43"/>
      <c r="B66" s="44"/>
      <c r="C66" s="45"/>
      <c r="D66" s="114"/>
      <c r="E66" s="36" t="s">
        <v>45</v>
      </c>
      <c r="F66" s="37">
        <f>G66+J66</f>
        <v>194850.6</v>
      </c>
      <c r="G66" s="37">
        <f>G70</f>
        <v>194850.6</v>
      </c>
      <c r="H66" s="37"/>
      <c r="I66" s="37">
        <f>I70</f>
        <v>194850.6</v>
      </c>
      <c r="J66" s="37"/>
      <c r="K66" s="37"/>
      <c r="L66" s="37"/>
    </row>
    <row r="67" spans="1:13" s="7" customFormat="1" ht="16.5" customHeight="1" x14ac:dyDescent="0.2">
      <c r="A67" s="93"/>
      <c r="B67" s="93"/>
      <c r="C67" s="94"/>
      <c r="D67" s="115"/>
      <c r="E67" s="47" t="s">
        <v>46</v>
      </c>
      <c r="F67" s="42">
        <f>F64-F65+F66</f>
        <v>194850.6</v>
      </c>
      <c r="G67" s="42">
        <f>G64-G65+G66</f>
        <v>194850.6</v>
      </c>
      <c r="H67" s="42"/>
      <c r="I67" s="42">
        <f>I64-I65+I66</f>
        <v>194850.6</v>
      </c>
      <c r="J67" s="42"/>
      <c r="K67" s="42"/>
      <c r="L67" s="42"/>
    </row>
    <row r="68" spans="1:13" s="7" customFormat="1" ht="23.1" customHeight="1" x14ac:dyDescent="0.2">
      <c r="A68" s="43"/>
      <c r="B68" s="44"/>
      <c r="C68" s="48">
        <v>2057</v>
      </c>
      <c r="D68" s="116" t="s">
        <v>62</v>
      </c>
      <c r="E68" s="33" t="s">
        <v>43</v>
      </c>
      <c r="F68" s="37">
        <f>G68+J68</f>
        <v>0</v>
      </c>
      <c r="G68" s="37">
        <f>I68</f>
        <v>0</v>
      </c>
      <c r="H68" s="37"/>
      <c r="I68" s="37">
        <v>0</v>
      </c>
      <c r="J68" s="37"/>
      <c r="K68" s="37"/>
      <c r="L68" s="37"/>
      <c r="M68" s="4"/>
    </row>
    <row r="69" spans="1:13" s="7" customFormat="1" ht="23.1" customHeight="1" x14ac:dyDescent="0.2">
      <c r="A69" s="43"/>
      <c r="B69" s="44"/>
      <c r="C69" s="45"/>
      <c r="D69" s="117"/>
      <c r="E69" s="36" t="s">
        <v>44</v>
      </c>
      <c r="F69" s="37"/>
      <c r="G69" s="37"/>
      <c r="H69" s="37"/>
      <c r="I69" s="37"/>
      <c r="J69" s="37"/>
      <c r="K69" s="37"/>
      <c r="L69" s="37"/>
      <c r="M69" s="3"/>
    </row>
    <row r="70" spans="1:13" s="7" customFormat="1" ht="23.1" customHeight="1" x14ac:dyDescent="0.2">
      <c r="A70" s="43"/>
      <c r="B70" s="44"/>
      <c r="C70" s="45"/>
      <c r="D70" s="117"/>
      <c r="E70" s="36" t="s">
        <v>45</v>
      </c>
      <c r="F70" s="37">
        <f>G70+J70</f>
        <v>194850.6</v>
      </c>
      <c r="G70" s="37">
        <f>I70</f>
        <v>194850.6</v>
      </c>
      <c r="H70" s="37"/>
      <c r="I70" s="37">
        <v>194850.6</v>
      </c>
      <c r="J70" s="37"/>
      <c r="K70" s="37"/>
      <c r="L70" s="37"/>
      <c r="M70" s="3"/>
    </row>
    <row r="71" spans="1:13" s="7" customFormat="1" ht="23.1" customHeight="1" x14ac:dyDescent="0.2">
      <c r="A71" s="93"/>
      <c r="B71" s="93"/>
      <c r="C71" s="94"/>
      <c r="D71" s="118"/>
      <c r="E71" s="47" t="s">
        <v>46</v>
      </c>
      <c r="F71" s="42">
        <f>F68-F69+F70</f>
        <v>194850.6</v>
      </c>
      <c r="G71" s="42">
        <f>G68-G69+G70</f>
        <v>194850.6</v>
      </c>
      <c r="H71" s="42"/>
      <c r="I71" s="42">
        <f>I68-I69+I70</f>
        <v>194850.6</v>
      </c>
      <c r="J71" s="42"/>
      <c r="K71" s="42"/>
      <c r="L71" s="42"/>
    </row>
    <row r="72" spans="1:13" s="56" customFormat="1" ht="17.25" customHeight="1" x14ac:dyDescent="0.2">
      <c r="A72" s="76"/>
      <c r="B72" s="77"/>
      <c r="C72" s="108" t="s">
        <v>49</v>
      </c>
      <c r="D72" s="108"/>
      <c r="E72" s="108"/>
      <c r="F72" s="108"/>
      <c r="G72" s="108"/>
      <c r="H72" s="108"/>
      <c r="I72" s="108"/>
      <c r="J72" s="108"/>
      <c r="K72" s="108"/>
      <c r="L72" s="109"/>
    </row>
    <row r="73" spans="1:13" s="75" customFormat="1" ht="64.5" customHeight="1" x14ac:dyDescent="0.2">
      <c r="A73" s="76"/>
      <c r="B73" s="77"/>
      <c r="C73" s="104" t="s">
        <v>96</v>
      </c>
      <c r="D73" s="104"/>
      <c r="E73" s="104"/>
      <c r="F73" s="104"/>
      <c r="G73" s="104"/>
      <c r="H73" s="104"/>
      <c r="I73" s="104"/>
      <c r="J73" s="104"/>
      <c r="K73" s="104"/>
      <c r="L73" s="105"/>
    </row>
    <row r="74" spans="1:13" s="75" customFormat="1" ht="15.75" customHeight="1" x14ac:dyDescent="0.2">
      <c r="A74" s="76"/>
      <c r="B74" s="77"/>
      <c r="C74" s="104" t="s">
        <v>97</v>
      </c>
      <c r="D74" s="104"/>
      <c r="E74" s="104"/>
      <c r="F74" s="104"/>
      <c r="G74" s="104"/>
      <c r="H74" s="104"/>
      <c r="I74" s="104"/>
      <c r="J74" s="104"/>
      <c r="K74" s="104"/>
      <c r="L74" s="105"/>
    </row>
    <row r="75" spans="1:13" s="75" customFormat="1" ht="6" customHeight="1" x14ac:dyDescent="0.2">
      <c r="A75" s="76"/>
      <c r="B75" s="77"/>
      <c r="C75" s="104"/>
      <c r="D75" s="104"/>
      <c r="E75" s="104"/>
      <c r="F75" s="104"/>
      <c r="G75" s="104"/>
      <c r="H75" s="104"/>
      <c r="I75" s="104"/>
      <c r="J75" s="104"/>
      <c r="K75" s="104"/>
      <c r="L75" s="105"/>
    </row>
    <row r="76" spans="1:13" s="75" customFormat="1" ht="63" customHeight="1" x14ac:dyDescent="0.2">
      <c r="A76" s="76"/>
      <c r="B76" s="77"/>
      <c r="C76" s="104" t="s">
        <v>120</v>
      </c>
      <c r="D76" s="104"/>
      <c r="E76" s="104"/>
      <c r="F76" s="104"/>
      <c r="G76" s="104"/>
      <c r="H76" s="104"/>
      <c r="I76" s="104"/>
      <c r="J76" s="104"/>
      <c r="K76" s="104"/>
      <c r="L76" s="105"/>
    </row>
    <row r="77" spans="1:13" s="75" customFormat="1" ht="15.75" customHeight="1" x14ac:dyDescent="0.2">
      <c r="A77" s="76"/>
      <c r="B77" s="77"/>
      <c r="C77" s="110" t="s">
        <v>98</v>
      </c>
      <c r="D77" s="106"/>
      <c r="E77" s="106"/>
      <c r="F77" s="106"/>
      <c r="G77" s="106"/>
      <c r="H77" s="106"/>
      <c r="I77" s="106"/>
      <c r="J77" s="106"/>
      <c r="K77" s="106"/>
      <c r="L77" s="107"/>
    </row>
    <row r="78" spans="1:13" s="7" customFormat="1" ht="16.5" customHeight="1" x14ac:dyDescent="0.2">
      <c r="A78" s="30"/>
      <c r="B78" s="31">
        <v>75095</v>
      </c>
      <c r="C78" s="93"/>
      <c r="D78" s="35" t="s">
        <v>1</v>
      </c>
      <c r="E78" s="36" t="s">
        <v>43</v>
      </c>
      <c r="F78" s="37">
        <f>G78+J78</f>
        <v>1844822.0899999999</v>
      </c>
      <c r="G78" s="37">
        <v>921792.09</v>
      </c>
      <c r="H78" s="37"/>
      <c r="I78" s="37">
        <v>754551.21</v>
      </c>
      <c r="J78" s="37">
        <v>923030</v>
      </c>
      <c r="K78" s="37"/>
      <c r="L78" s="37">
        <v>923030</v>
      </c>
    </row>
    <row r="79" spans="1:13" s="7" customFormat="1" ht="16.5" customHeight="1" x14ac:dyDescent="0.2">
      <c r="A79" s="43"/>
      <c r="B79" s="44"/>
      <c r="C79" s="45"/>
      <c r="D79" s="35"/>
      <c r="E79" s="36" t="s">
        <v>44</v>
      </c>
      <c r="F79" s="37"/>
      <c r="G79" s="37"/>
      <c r="H79" s="37"/>
      <c r="I79" s="37"/>
      <c r="J79" s="37"/>
      <c r="K79" s="37"/>
      <c r="L79" s="37"/>
    </row>
    <row r="80" spans="1:13" s="7" customFormat="1" ht="16.5" customHeight="1" x14ac:dyDescent="0.2">
      <c r="A80" s="43"/>
      <c r="B80" s="44"/>
      <c r="C80" s="45"/>
      <c r="D80" s="35"/>
      <c r="E80" s="36" t="s">
        <v>45</v>
      </c>
      <c r="F80" s="37">
        <f>G80+J80</f>
        <v>1368</v>
      </c>
      <c r="G80" s="37">
        <f>G84</f>
        <v>1368</v>
      </c>
      <c r="H80" s="37"/>
      <c r="I80" s="37"/>
      <c r="J80" s="37"/>
      <c r="K80" s="37"/>
      <c r="L80" s="37"/>
    </row>
    <row r="81" spans="1:12" s="7" customFormat="1" ht="16.5" customHeight="1" x14ac:dyDescent="0.2">
      <c r="A81" s="93"/>
      <c r="B81" s="93"/>
      <c r="C81" s="94"/>
      <c r="D81" s="49"/>
      <c r="E81" s="47" t="s">
        <v>46</v>
      </c>
      <c r="F81" s="42">
        <f t="shared" ref="F81:G81" si="4">F78-F79+F80</f>
        <v>1846190.0899999999</v>
      </c>
      <c r="G81" s="42">
        <f t="shared" si="4"/>
        <v>923160.09</v>
      </c>
      <c r="H81" s="42"/>
      <c r="I81" s="42">
        <f>I78-I79+I80</f>
        <v>754551.21</v>
      </c>
      <c r="J81" s="42">
        <f>J78-J79+J80</f>
        <v>923030</v>
      </c>
      <c r="K81" s="42"/>
      <c r="L81" s="42">
        <f>L78-L79+L80</f>
        <v>923030</v>
      </c>
    </row>
    <row r="82" spans="1:12" s="7" customFormat="1" ht="18" customHeight="1" x14ac:dyDescent="0.2">
      <c r="A82" s="43"/>
      <c r="B82" s="44"/>
      <c r="C82" s="48" t="s">
        <v>48</v>
      </c>
      <c r="D82" s="116" t="s">
        <v>56</v>
      </c>
      <c r="E82" s="36" t="s">
        <v>43</v>
      </c>
      <c r="F82" s="37">
        <f>G82+J82</f>
        <v>2736</v>
      </c>
      <c r="G82" s="37">
        <v>2736</v>
      </c>
      <c r="H82" s="37"/>
      <c r="I82" s="37"/>
      <c r="J82" s="37"/>
      <c r="K82" s="37"/>
      <c r="L82" s="37"/>
    </row>
    <row r="83" spans="1:12" s="7" customFormat="1" ht="18" customHeight="1" x14ac:dyDescent="0.2">
      <c r="A83" s="43"/>
      <c r="B83" s="44"/>
      <c r="C83" s="45"/>
      <c r="D83" s="117"/>
      <c r="E83" s="36" t="s">
        <v>44</v>
      </c>
      <c r="F83" s="37"/>
      <c r="G83" s="37"/>
      <c r="H83" s="37"/>
      <c r="I83" s="37"/>
      <c r="J83" s="37"/>
      <c r="K83" s="37"/>
      <c r="L83" s="37"/>
    </row>
    <row r="84" spans="1:12" s="7" customFormat="1" ht="18" customHeight="1" x14ac:dyDescent="0.2">
      <c r="A84" s="43"/>
      <c r="B84" s="44"/>
      <c r="C84" s="45"/>
      <c r="D84" s="117"/>
      <c r="E84" s="36" t="s">
        <v>45</v>
      </c>
      <c r="F84" s="37">
        <f>G84+J84</f>
        <v>1368</v>
      </c>
      <c r="G84" s="37">
        <v>1368</v>
      </c>
      <c r="H84" s="37"/>
      <c r="I84" s="37"/>
      <c r="J84" s="37"/>
      <c r="K84" s="37"/>
      <c r="L84" s="37"/>
    </row>
    <row r="85" spans="1:12" s="7" customFormat="1" ht="18" customHeight="1" x14ac:dyDescent="0.2">
      <c r="A85" s="93"/>
      <c r="B85" s="93"/>
      <c r="C85" s="94"/>
      <c r="D85" s="118"/>
      <c r="E85" s="47" t="s">
        <v>46</v>
      </c>
      <c r="F85" s="42">
        <f>F82-F83+F84</f>
        <v>4104</v>
      </c>
      <c r="G85" s="42">
        <f>G82-G83+G84</f>
        <v>4104</v>
      </c>
      <c r="H85" s="42"/>
      <c r="I85" s="42"/>
      <c r="J85" s="42"/>
      <c r="K85" s="42"/>
      <c r="L85" s="42"/>
    </row>
    <row r="86" spans="1:12" s="56" customFormat="1" ht="18" customHeight="1" x14ac:dyDescent="0.2">
      <c r="A86" s="76"/>
      <c r="B86" s="77"/>
      <c r="C86" s="108" t="s">
        <v>49</v>
      </c>
      <c r="D86" s="108"/>
      <c r="E86" s="108"/>
      <c r="F86" s="108"/>
      <c r="G86" s="108"/>
      <c r="H86" s="108"/>
      <c r="I86" s="108"/>
      <c r="J86" s="108"/>
      <c r="K86" s="108"/>
      <c r="L86" s="109"/>
    </row>
    <row r="87" spans="1:12" s="75" customFormat="1" ht="18" customHeight="1" x14ac:dyDescent="0.2">
      <c r="A87" s="76"/>
      <c r="B87" s="77"/>
      <c r="C87" s="104" t="s">
        <v>101</v>
      </c>
      <c r="D87" s="104"/>
      <c r="E87" s="104"/>
      <c r="F87" s="104"/>
      <c r="G87" s="104"/>
      <c r="H87" s="104"/>
      <c r="I87" s="104"/>
      <c r="J87" s="104"/>
      <c r="K87" s="104"/>
      <c r="L87" s="105"/>
    </row>
    <row r="88" spans="1:12" s="69" customFormat="1" ht="18" customHeight="1" x14ac:dyDescent="0.2">
      <c r="A88" s="76"/>
      <c r="B88" s="78"/>
      <c r="C88" s="106" t="s">
        <v>102</v>
      </c>
      <c r="D88" s="106"/>
      <c r="E88" s="106"/>
      <c r="F88" s="106"/>
      <c r="G88" s="106"/>
      <c r="H88" s="106"/>
      <c r="I88" s="106"/>
      <c r="J88" s="106"/>
      <c r="K88" s="106"/>
      <c r="L88" s="107"/>
    </row>
    <row r="89" spans="1:12" s="4" customFormat="1" ht="18" customHeight="1" x14ac:dyDescent="0.2">
      <c r="A89" s="23">
        <v>754</v>
      </c>
      <c r="B89" s="22"/>
      <c r="C89" s="22"/>
      <c r="D89" s="122" t="s">
        <v>11</v>
      </c>
      <c r="E89" s="25" t="s">
        <v>43</v>
      </c>
      <c r="F89" s="28">
        <f>G89+J89</f>
        <v>43251</v>
      </c>
      <c r="G89" s="28">
        <v>43251</v>
      </c>
      <c r="H89" s="28"/>
      <c r="I89" s="28"/>
      <c r="J89" s="28">
        <v>0</v>
      </c>
      <c r="K89" s="28"/>
      <c r="L89" s="28"/>
    </row>
    <row r="90" spans="1:12" s="3" customFormat="1" ht="18" customHeight="1" x14ac:dyDescent="0.2">
      <c r="A90" s="52"/>
      <c r="B90" s="53"/>
      <c r="C90" s="54"/>
      <c r="D90" s="123"/>
      <c r="E90" s="19" t="s">
        <v>44</v>
      </c>
      <c r="F90" s="28"/>
      <c r="G90" s="28"/>
      <c r="H90" s="28"/>
      <c r="I90" s="28"/>
      <c r="J90" s="28"/>
      <c r="K90" s="28"/>
      <c r="L90" s="28"/>
    </row>
    <row r="91" spans="1:12" s="3" customFormat="1" ht="18" customHeight="1" x14ac:dyDescent="0.2">
      <c r="A91" s="52"/>
      <c r="B91" s="53"/>
      <c r="C91" s="54"/>
      <c r="D91" s="123"/>
      <c r="E91" s="19" t="s">
        <v>45</v>
      </c>
      <c r="F91" s="28">
        <f>G91+J91</f>
        <v>4240</v>
      </c>
      <c r="G91" s="28"/>
      <c r="H91" s="28"/>
      <c r="I91" s="28"/>
      <c r="J91" s="28">
        <f>J95</f>
        <v>4240</v>
      </c>
      <c r="K91" s="28"/>
      <c r="L91" s="28"/>
    </row>
    <row r="92" spans="1:12" s="7" customFormat="1" ht="18" customHeight="1" x14ac:dyDescent="0.2">
      <c r="A92" s="22"/>
      <c r="B92" s="51"/>
      <c r="C92" s="51"/>
      <c r="D92" s="124"/>
      <c r="E92" s="20" t="s">
        <v>46</v>
      </c>
      <c r="F92" s="21">
        <f>F89-F90+F91</f>
        <v>47491</v>
      </c>
      <c r="G92" s="21">
        <f>G89-G90+G91</f>
        <v>43251</v>
      </c>
      <c r="H92" s="21"/>
      <c r="I92" s="21"/>
      <c r="J92" s="21">
        <f>J89-J90+J91</f>
        <v>4240</v>
      </c>
      <c r="K92" s="21"/>
      <c r="L92" s="21"/>
    </row>
    <row r="93" spans="1:12" s="14" customFormat="1" ht="18" customHeight="1" x14ac:dyDescent="0.2">
      <c r="A93" s="43"/>
      <c r="B93" s="30">
        <v>75416</v>
      </c>
      <c r="C93" s="93"/>
      <c r="D93" s="35" t="s">
        <v>47</v>
      </c>
      <c r="E93" s="33" t="s">
        <v>43</v>
      </c>
      <c r="F93" s="37">
        <f>G93+J93</f>
        <v>41200</v>
      </c>
      <c r="G93" s="37">
        <v>41200</v>
      </c>
      <c r="H93" s="38"/>
      <c r="I93" s="38"/>
      <c r="J93" s="37">
        <v>0</v>
      </c>
      <c r="K93" s="38"/>
      <c r="L93" s="38"/>
    </row>
    <row r="94" spans="1:12" s="3" customFormat="1" ht="18" customHeight="1" x14ac:dyDescent="0.2">
      <c r="A94" s="43"/>
      <c r="B94" s="44"/>
      <c r="C94" s="45"/>
      <c r="D94" s="35"/>
      <c r="E94" s="36" t="s">
        <v>44</v>
      </c>
      <c r="F94" s="37"/>
      <c r="G94" s="37"/>
      <c r="H94" s="37"/>
      <c r="I94" s="37"/>
      <c r="J94" s="37"/>
      <c r="K94" s="37"/>
      <c r="L94" s="37"/>
    </row>
    <row r="95" spans="1:12" s="3" customFormat="1" ht="18" customHeight="1" x14ac:dyDescent="0.2">
      <c r="A95" s="43"/>
      <c r="B95" s="44"/>
      <c r="C95" s="45"/>
      <c r="D95" s="35"/>
      <c r="E95" s="36" t="s">
        <v>45</v>
      </c>
      <c r="F95" s="37">
        <f>G95+J95</f>
        <v>4240</v>
      </c>
      <c r="G95" s="37"/>
      <c r="H95" s="37"/>
      <c r="I95" s="37"/>
      <c r="J95" s="37">
        <f>J99</f>
        <v>4240</v>
      </c>
      <c r="K95" s="37"/>
      <c r="L95" s="37"/>
    </row>
    <row r="96" spans="1:12" s="7" customFormat="1" ht="18" customHeight="1" x14ac:dyDescent="0.2">
      <c r="A96" s="93"/>
      <c r="B96" s="93"/>
      <c r="C96" s="94"/>
      <c r="D96" s="49"/>
      <c r="E96" s="47" t="s">
        <v>46</v>
      </c>
      <c r="F96" s="42">
        <f>F93-F94+F95</f>
        <v>45440</v>
      </c>
      <c r="G96" s="42">
        <f>G93-G94+G95</f>
        <v>41200</v>
      </c>
      <c r="H96" s="42"/>
      <c r="I96" s="42"/>
      <c r="J96" s="42">
        <f>J93-J94+J95</f>
        <v>4240</v>
      </c>
      <c r="K96" s="42"/>
      <c r="L96" s="42"/>
    </row>
    <row r="97" spans="1:12" s="7" customFormat="1" ht="18" customHeight="1" x14ac:dyDescent="0.2">
      <c r="A97" s="43"/>
      <c r="B97" s="44"/>
      <c r="C97" s="48" t="s">
        <v>63</v>
      </c>
      <c r="D97" s="116" t="s">
        <v>64</v>
      </c>
      <c r="E97" s="33" t="s">
        <v>43</v>
      </c>
      <c r="F97" s="37">
        <f>G97+J97</f>
        <v>0</v>
      </c>
      <c r="G97" s="37"/>
      <c r="H97" s="37"/>
      <c r="I97" s="37"/>
      <c r="J97" s="37">
        <v>0</v>
      </c>
      <c r="K97" s="37"/>
      <c r="L97" s="37"/>
    </row>
    <row r="98" spans="1:12" s="7" customFormat="1" ht="18" customHeight="1" x14ac:dyDescent="0.2">
      <c r="A98" s="43"/>
      <c r="B98" s="44"/>
      <c r="C98" s="45"/>
      <c r="D98" s="117"/>
      <c r="E98" s="36" t="s">
        <v>44</v>
      </c>
      <c r="F98" s="37"/>
      <c r="G98" s="37"/>
      <c r="H98" s="37"/>
      <c r="I98" s="37"/>
      <c r="J98" s="37"/>
      <c r="K98" s="37"/>
      <c r="L98" s="37"/>
    </row>
    <row r="99" spans="1:12" s="7" customFormat="1" ht="18" customHeight="1" x14ac:dyDescent="0.2">
      <c r="A99" s="43"/>
      <c r="B99" s="44"/>
      <c r="C99" s="45"/>
      <c r="D99" s="117"/>
      <c r="E99" s="36" t="s">
        <v>45</v>
      </c>
      <c r="F99" s="37">
        <f>G99+J99</f>
        <v>4240</v>
      </c>
      <c r="G99" s="37"/>
      <c r="H99" s="37"/>
      <c r="I99" s="37"/>
      <c r="J99" s="37">
        <v>4240</v>
      </c>
      <c r="K99" s="37"/>
      <c r="L99" s="37"/>
    </row>
    <row r="100" spans="1:12" s="7" customFormat="1" ht="18" customHeight="1" x14ac:dyDescent="0.2">
      <c r="A100" s="93"/>
      <c r="B100" s="44"/>
      <c r="C100" s="94"/>
      <c r="D100" s="118"/>
      <c r="E100" s="47" t="s">
        <v>46</v>
      </c>
      <c r="F100" s="42">
        <f>F97-F98+F99</f>
        <v>4240</v>
      </c>
      <c r="G100" s="42"/>
      <c r="H100" s="42"/>
      <c r="I100" s="42"/>
      <c r="J100" s="42">
        <f>J97-J98+J99</f>
        <v>4240</v>
      </c>
      <c r="K100" s="42"/>
      <c r="L100" s="42"/>
    </row>
    <row r="101" spans="1:12" s="56" customFormat="1" ht="18" customHeight="1" x14ac:dyDescent="0.2">
      <c r="A101" s="76"/>
      <c r="B101" s="77"/>
      <c r="C101" s="108" t="s">
        <v>49</v>
      </c>
      <c r="D101" s="108"/>
      <c r="E101" s="108"/>
      <c r="F101" s="108"/>
      <c r="G101" s="108"/>
      <c r="H101" s="108"/>
      <c r="I101" s="108"/>
      <c r="J101" s="108"/>
      <c r="K101" s="108"/>
      <c r="L101" s="109"/>
    </row>
    <row r="102" spans="1:12" s="75" customFormat="1" ht="18" customHeight="1" x14ac:dyDescent="0.2">
      <c r="A102" s="76"/>
      <c r="B102" s="77"/>
      <c r="C102" s="104" t="s">
        <v>81</v>
      </c>
      <c r="D102" s="104"/>
      <c r="E102" s="104"/>
      <c r="F102" s="104"/>
      <c r="G102" s="104"/>
      <c r="H102" s="104"/>
      <c r="I102" s="104"/>
      <c r="J102" s="104"/>
      <c r="K102" s="104"/>
      <c r="L102" s="105"/>
    </row>
    <row r="103" spans="1:12" s="69" customFormat="1" ht="18" customHeight="1" x14ac:dyDescent="0.2">
      <c r="A103" s="76"/>
      <c r="B103" s="78"/>
      <c r="C103" s="106" t="s">
        <v>121</v>
      </c>
      <c r="D103" s="106"/>
      <c r="E103" s="106"/>
      <c r="F103" s="106"/>
      <c r="G103" s="106"/>
      <c r="H103" s="106"/>
      <c r="I103" s="106"/>
      <c r="J103" s="106"/>
      <c r="K103" s="106"/>
      <c r="L103" s="107"/>
    </row>
    <row r="104" spans="1:12" s="4" customFormat="1" ht="18" customHeight="1" x14ac:dyDescent="0.2">
      <c r="A104" s="23">
        <v>756</v>
      </c>
      <c r="B104" s="22"/>
      <c r="C104" s="22"/>
      <c r="D104" s="123" t="s">
        <v>29</v>
      </c>
      <c r="E104" s="19" t="s">
        <v>43</v>
      </c>
      <c r="F104" s="28">
        <f>G104+J104</f>
        <v>78566452.890000001</v>
      </c>
      <c r="G104" s="28">
        <v>78566452.890000001</v>
      </c>
      <c r="H104" s="74"/>
      <c r="I104" s="74"/>
      <c r="J104" s="74"/>
      <c r="K104" s="74"/>
      <c r="L104" s="74"/>
    </row>
    <row r="105" spans="1:12" s="3" customFormat="1" ht="18" customHeight="1" x14ac:dyDescent="0.2">
      <c r="A105" s="52"/>
      <c r="B105" s="53"/>
      <c r="C105" s="54"/>
      <c r="D105" s="123"/>
      <c r="E105" s="19" t="s">
        <v>44</v>
      </c>
      <c r="F105" s="28"/>
      <c r="G105" s="28"/>
      <c r="H105" s="28"/>
      <c r="I105" s="28"/>
      <c r="J105" s="28"/>
      <c r="K105" s="28"/>
      <c r="L105" s="28"/>
    </row>
    <row r="106" spans="1:12" s="3" customFormat="1" ht="18" customHeight="1" x14ac:dyDescent="0.2">
      <c r="A106" s="52"/>
      <c r="B106" s="53"/>
      <c r="C106" s="54"/>
      <c r="D106" s="123"/>
      <c r="E106" s="19" t="s">
        <v>45</v>
      </c>
      <c r="F106" s="28">
        <f>G106+J106</f>
        <v>171504</v>
      </c>
      <c r="G106" s="28">
        <f>G110</f>
        <v>171504</v>
      </c>
      <c r="H106" s="28"/>
      <c r="I106" s="28"/>
      <c r="J106" s="28"/>
      <c r="K106" s="28"/>
      <c r="L106" s="28"/>
    </row>
    <row r="107" spans="1:12" s="7" customFormat="1" ht="18" customHeight="1" x14ac:dyDescent="0.2">
      <c r="A107" s="22"/>
      <c r="B107" s="51"/>
      <c r="C107" s="51"/>
      <c r="D107" s="124"/>
      <c r="E107" s="20" t="s">
        <v>46</v>
      </c>
      <c r="F107" s="21">
        <f>F104-F105+F106</f>
        <v>78737956.890000001</v>
      </c>
      <c r="G107" s="21">
        <f>G104-G105+G106</f>
        <v>78737956.890000001</v>
      </c>
      <c r="H107" s="21"/>
      <c r="I107" s="21"/>
      <c r="J107" s="21"/>
      <c r="K107" s="21"/>
      <c r="L107" s="21"/>
    </row>
    <row r="108" spans="1:12" s="4" customFormat="1" ht="16.5" customHeight="1" x14ac:dyDescent="0.2">
      <c r="A108" s="30"/>
      <c r="B108" s="30">
        <v>75618</v>
      </c>
      <c r="C108" s="93"/>
      <c r="D108" s="113" t="s">
        <v>21</v>
      </c>
      <c r="E108" s="33" t="s">
        <v>43</v>
      </c>
      <c r="F108" s="37">
        <f>G108+J108</f>
        <v>1741500</v>
      </c>
      <c r="G108" s="37">
        <v>1741500</v>
      </c>
      <c r="H108" s="38"/>
      <c r="I108" s="38"/>
      <c r="J108" s="38"/>
      <c r="K108" s="38"/>
      <c r="L108" s="38"/>
    </row>
    <row r="109" spans="1:12" s="3" customFormat="1" ht="16.5" customHeight="1" x14ac:dyDescent="0.2">
      <c r="A109" s="43"/>
      <c r="B109" s="44"/>
      <c r="C109" s="45"/>
      <c r="D109" s="114"/>
      <c r="E109" s="36" t="s">
        <v>44</v>
      </c>
      <c r="F109" s="37"/>
      <c r="G109" s="37"/>
      <c r="H109" s="37"/>
      <c r="I109" s="37"/>
      <c r="J109" s="37"/>
      <c r="K109" s="37"/>
      <c r="L109" s="37"/>
    </row>
    <row r="110" spans="1:12" s="3" customFormat="1" ht="16.5" customHeight="1" x14ac:dyDescent="0.2">
      <c r="A110" s="43"/>
      <c r="B110" s="44"/>
      <c r="C110" s="45"/>
      <c r="D110" s="114"/>
      <c r="E110" s="36" t="s">
        <v>45</v>
      </c>
      <c r="F110" s="37">
        <f>G110+J110</f>
        <v>171504</v>
      </c>
      <c r="G110" s="37">
        <f>G114+G118</f>
        <v>171504</v>
      </c>
      <c r="H110" s="37"/>
      <c r="I110" s="37"/>
      <c r="J110" s="37"/>
      <c r="K110" s="37"/>
      <c r="L110" s="37"/>
    </row>
    <row r="111" spans="1:12" s="7" customFormat="1" ht="16.5" customHeight="1" x14ac:dyDescent="0.2">
      <c r="A111" s="93"/>
      <c r="B111" s="93"/>
      <c r="C111" s="94"/>
      <c r="D111" s="115"/>
      <c r="E111" s="47" t="s">
        <v>46</v>
      </c>
      <c r="F111" s="42">
        <f>F108-F109+F110</f>
        <v>1913004</v>
      </c>
      <c r="G111" s="42">
        <f>G108-G109+G110</f>
        <v>1913004</v>
      </c>
      <c r="H111" s="42"/>
      <c r="I111" s="42"/>
      <c r="J111" s="42"/>
      <c r="K111" s="42"/>
      <c r="L111" s="42"/>
    </row>
    <row r="112" spans="1:12" s="4" customFormat="1" ht="16.5" customHeight="1" x14ac:dyDescent="0.2">
      <c r="A112" s="43"/>
      <c r="B112" s="44"/>
      <c r="C112" s="48" t="s">
        <v>28</v>
      </c>
      <c r="D112" s="116" t="s">
        <v>40</v>
      </c>
      <c r="E112" s="33" t="s">
        <v>43</v>
      </c>
      <c r="F112" s="37">
        <f>G112+J112</f>
        <v>1000000</v>
      </c>
      <c r="G112" s="37">
        <v>1000000</v>
      </c>
      <c r="H112" s="37"/>
      <c r="I112" s="37"/>
      <c r="J112" s="37"/>
      <c r="K112" s="37"/>
      <c r="L112" s="37"/>
    </row>
    <row r="113" spans="1:12" s="3" customFormat="1" ht="16.5" customHeight="1" x14ac:dyDescent="0.2">
      <c r="A113" s="43"/>
      <c r="B113" s="44"/>
      <c r="C113" s="45"/>
      <c r="D113" s="117"/>
      <c r="E113" s="36" t="s">
        <v>44</v>
      </c>
      <c r="F113" s="37"/>
      <c r="G113" s="37"/>
      <c r="H113" s="37"/>
      <c r="I113" s="37"/>
      <c r="J113" s="37"/>
      <c r="K113" s="37"/>
      <c r="L113" s="37"/>
    </row>
    <row r="114" spans="1:12" s="3" customFormat="1" ht="16.5" customHeight="1" x14ac:dyDescent="0.2">
      <c r="A114" s="43"/>
      <c r="B114" s="44"/>
      <c r="C114" s="45"/>
      <c r="D114" s="117"/>
      <c r="E114" s="36" t="s">
        <v>45</v>
      </c>
      <c r="F114" s="37">
        <f>G114+J114</f>
        <v>167470</v>
      </c>
      <c r="G114" s="37">
        <v>167470</v>
      </c>
      <c r="H114" s="37"/>
      <c r="I114" s="37"/>
      <c r="J114" s="37"/>
      <c r="K114" s="37"/>
      <c r="L114" s="37"/>
    </row>
    <row r="115" spans="1:12" s="7" customFormat="1" ht="16.5" customHeight="1" x14ac:dyDescent="0.2">
      <c r="A115" s="93"/>
      <c r="B115" s="93"/>
      <c r="C115" s="94"/>
      <c r="D115" s="118"/>
      <c r="E115" s="47" t="s">
        <v>46</v>
      </c>
      <c r="F115" s="42">
        <f>F112-F113+F114</f>
        <v>1167470</v>
      </c>
      <c r="G115" s="42">
        <f>G112-G113+G114</f>
        <v>1167470</v>
      </c>
      <c r="H115" s="42"/>
      <c r="I115" s="42"/>
      <c r="J115" s="42"/>
      <c r="K115" s="42"/>
      <c r="L115" s="42"/>
    </row>
    <row r="116" spans="1:12" s="4" customFormat="1" ht="16.5" customHeight="1" x14ac:dyDescent="0.2">
      <c r="A116" s="43"/>
      <c r="B116" s="44"/>
      <c r="C116" s="48" t="s">
        <v>27</v>
      </c>
      <c r="D116" s="50" t="s">
        <v>19</v>
      </c>
      <c r="E116" s="33" t="s">
        <v>43</v>
      </c>
      <c r="F116" s="37">
        <f>G116+J116</f>
        <v>0</v>
      </c>
      <c r="G116" s="37">
        <v>0</v>
      </c>
      <c r="H116" s="37"/>
      <c r="I116" s="37"/>
      <c r="J116" s="37"/>
      <c r="K116" s="37"/>
      <c r="L116" s="37"/>
    </row>
    <row r="117" spans="1:12" s="3" customFormat="1" ht="16.5" customHeight="1" x14ac:dyDescent="0.2">
      <c r="A117" s="43"/>
      <c r="B117" s="44"/>
      <c r="C117" s="45"/>
      <c r="D117" s="35"/>
      <c r="E117" s="36" t="s">
        <v>44</v>
      </c>
      <c r="F117" s="37"/>
      <c r="G117" s="37"/>
      <c r="H117" s="37"/>
      <c r="I117" s="37"/>
      <c r="J117" s="37"/>
      <c r="K117" s="37"/>
      <c r="L117" s="37"/>
    </row>
    <row r="118" spans="1:12" s="3" customFormat="1" ht="16.5" customHeight="1" x14ac:dyDescent="0.2">
      <c r="A118" s="43"/>
      <c r="B118" s="44"/>
      <c r="C118" s="45"/>
      <c r="D118" s="35"/>
      <c r="E118" s="36" t="s">
        <v>45</v>
      </c>
      <c r="F118" s="37">
        <f>G118+J118</f>
        <v>4034</v>
      </c>
      <c r="G118" s="37">
        <v>4034</v>
      </c>
      <c r="H118" s="37"/>
      <c r="I118" s="37"/>
      <c r="J118" s="37"/>
      <c r="K118" s="37"/>
      <c r="L118" s="37"/>
    </row>
    <row r="119" spans="1:12" s="7" customFormat="1" ht="16.5" customHeight="1" x14ac:dyDescent="0.2">
      <c r="A119" s="93"/>
      <c r="B119" s="93"/>
      <c r="C119" s="94"/>
      <c r="D119" s="49"/>
      <c r="E119" s="47" t="s">
        <v>46</v>
      </c>
      <c r="F119" s="42">
        <f>F116-F117+F118</f>
        <v>4034</v>
      </c>
      <c r="G119" s="42">
        <f>G116-G117+G118</f>
        <v>4034</v>
      </c>
      <c r="H119" s="42"/>
      <c r="I119" s="42"/>
      <c r="J119" s="42"/>
      <c r="K119" s="42"/>
      <c r="L119" s="42"/>
    </row>
    <row r="120" spans="1:12" s="56" customFormat="1" ht="17.25" customHeight="1" x14ac:dyDescent="0.2">
      <c r="A120" s="76"/>
      <c r="B120" s="77"/>
      <c r="C120" s="108" t="s">
        <v>49</v>
      </c>
      <c r="D120" s="108"/>
      <c r="E120" s="108"/>
      <c r="F120" s="108"/>
      <c r="G120" s="108"/>
      <c r="H120" s="108"/>
      <c r="I120" s="108"/>
      <c r="J120" s="108"/>
      <c r="K120" s="108"/>
      <c r="L120" s="109"/>
    </row>
    <row r="121" spans="1:12" s="75" customFormat="1" ht="15.75" customHeight="1" x14ac:dyDescent="0.2">
      <c r="A121" s="76"/>
      <c r="B121" s="77"/>
      <c r="C121" s="104" t="s">
        <v>105</v>
      </c>
      <c r="D121" s="104"/>
      <c r="E121" s="104"/>
      <c r="F121" s="104"/>
      <c r="G121" s="104"/>
      <c r="H121" s="104"/>
      <c r="I121" s="104"/>
      <c r="J121" s="104"/>
      <c r="K121" s="104"/>
      <c r="L121" s="105"/>
    </row>
    <row r="122" spans="1:12" s="75" customFormat="1" ht="23.25" customHeight="1" x14ac:dyDescent="0.2">
      <c r="A122" s="76"/>
      <c r="B122" s="77"/>
      <c r="C122" s="104" t="s">
        <v>106</v>
      </c>
      <c r="D122" s="104"/>
      <c r="E122" s="104"/>
      <c r="F122" s="104"/>
      <c r="G122" s="104"/>
      <c r="H122" s="104"/>
      <c r="I122" s="104"/>
      <c r="J122" s="104"/>
      <c r="K122" s="104"/>
      <c r="L122" s="105"/>
    </row>
    <row r="123" spans="1:12" s="75" customFormat="1" ht="9.75" customHeight="1" x14ac:dyDescent="0.2">
      <c r="A123" s="76"/>
      <c r="B123" s="77"/>
      <c r="C123" s="104"/>
      <c r="D123" s="104"/>
      <c r="E123" s="104"/>
      <c r="F123" s="104"/>
      <c r="G123" s="104"/>
      <c r="H123" s="104"/>
      <c r="I123" s="104"/>
      <c r="J123" s="104"/>
      <c r="K123" s="104"/>
      <c r="L123" s="105"/>
    </row>
    <row r="124" spans="1:12" s="75" customFormat="1" ht="15.75" customHeight="1" x14ac:dyDescent="0.2">
      <c r="A124" s="76"/>
      <c r="B124" s="77"/>
      <c r="C124" s="104" t="s">
        <v>103</v>
      </c>
      <c r="D124" s="104"/>
      <c r="E124" s="104"/>
      <c r="F124" s="104"/>
      <c r="G124" s="104"/>
      <c r="H124" s="104"/>
      <c r="I124" s="104"/>
      <c r="J124" s="104"/>
      <c r="K124" s="104"/>
      <c r="L124" s="105"/>
    </row>
    <row r="125" spans="1:12" s="75" customFormat="1" ht="15.75" customHeight="1" x14ac:dyDescent="0.2">
      <c r="A125" s="76"/>
      <c r="B125" s="77"/>
      <c r="C125" s="104" t="s">
        <v>82</v>
      </c>
      <c r="D125" s="104"/>
      <c r="E125" s="104"/>
      <c r="F125" s="104"/>
      <c r="G125" s="104"/>
      <c r="H125" s="104"/>
      <c r="I125" s="104"/>
      <c r="J125" s="104"/>
      <c r="K125" s="104"/>
      <c r="L125" s="105"/>
    </row>
    <row r="126" spans="1:12" s="75" customFormat="1" ht="5.25" customHeight="1" x14ac:dyDescent="0.2">
      <c r="A126" s="76"/>
      <c r="B126" s="77"/>
      <c r="C126" s="104"/>
      <c r="D126" s="104"/>
      <c r="E126" s="104"/>
      <c r="F126" s="104"/>
      <c r="G126" s="104"/>
      <c r="H126" s="104"/>
      <c r="I126" s="104"/>
      <c r="J126" s="104"/>
      <c r="K126" s="104"/>
      <c r="L126" s="105"/>
    </row>
    <row r="127" spans="1:12" s="75" customFormat="1" ht="15.75" customHeight="1" x14ac:dyDescent="0.2">
      <c r="A127" s="76"/>
      <c r="B127" s="77"/>
      <c r="C127" s="104" t="s">
        <v>104</v>
      </c>
      <c r="D127" s="104"/>
      <c r="E127" s="104"/>
      <c r="F127" s="104"/>
      <c r="G127" s="104"/>
      <c r="H127" s="104"/>
      <c r="I127" s="104"/>
      <c r="J127" s="104"/>
      <c r="K127" s="104"/>
      <c r="L127" s="105"/>
    </row>
    <row r="128" spans="1:12" s="69" customFormat="1" ht="16.5" customHeight="1" x14ac:dyDescent="0.2">
      <c r="A128" s="76"/>
      <c r="B128" s="78"/>
      <c r="C128" s="106" t="s">
        <v>83</v>
      </c>
      <c r="D128" s="106"/>
      <c r="E128" s="106"/>
      <c r="F128" s="106"/>
      <c r="G128" s="106"/>
      <c r="H128" s="106"/>
      <c r="I128" s="106"/>
      <c r="J128" s="106"/>
      <c r="K128" s="106"/>
      <c r="L128" s="107"/>
    </row>
    <row r="129" spans="1:13" s="4" customFormat="1" ht="16.5" customHeight="1" x14ac:dyDescent="0.2">
      <c r="A129" s="23">
        <v>758</v>
      </c>
      <c r="B129" s="22"/>
      <c r="C129" s="22"/>
      <c r="D129" s="27" t="s">
        <v>7</v>
      </c>
      <c r="E129" s="25" t="s">
        <v>43</v>
      </c>
      <c r="F129" s="28">
        <f>G129+J129</f>
        <v>24671726.75</v>
      </c>
      <c r="G129" s="28">
        <v>24623034</v>
      </c>
      <c r="H129" s="74"/>
      <c r="I129" s="74"/>
      <c r="J129" s="28">
        <v>48692.75</v>
      </c>
      <c r="K129" s="74"/>
      <c r="L129" s="74"/>
    </row>
    <row r="130" spans="1:13" s="3" customFormat="1" ht="16.5" customHeight="1" x14ac:dyDescent="0.2">
      <c r="A130" s="52"/>
      <c r="B130" s="53"/>
      <c r="C130" s="54"/>
      <c r="D130" s="27"/>
      <c r="E130" s="19" t="s">
        <v>44</v>
      </c>
      <c r="F130" s="28"/>
      <c r="G130" s="28"/>
      <c r="H130" s="28"/>
      <c r="I130" s="28"/>
      <c r="J130" s="28"/>
      <c r="K130" s="28"/>
      <c r="L130" s="28"/>
    </row>
    <row r="131" spans="1:13" s="3" customFormat="1" ht="16.5" customHeight="1" x14ac:dyDescent="0.2">
      <c r="A131" s="52"/>
      <c r="B131" s="53"/>
      <c r="C131" s="54"/>
      <c r="D131" s="27"/>
      <c r="E131" s="19" t="s">
        <v>45</v>
      </c>
      <c r="F131" s="28">
        <f>G131+J131</f>
        <v>4601296.3</v>
      </c>
      <c r="G131" s="28">
        <f>G135+G146</f>
        <v>1217847.3</v>
      </c>
      <c r="H131" s="28"/>
      <c r="I131" s="28"/>
      <c r="J131" s="28">
        <f>J135+J146</f>
        <v>3383449</v>
      </c>
      <c r="K131" s="28"/>
      <c r="L131" s="28"/>
    </row>
    <row r="132" spans="1:13" s="7" customFormat="1" ht="16.5" customHeight="1" x14ac:dyDescent="0.2">
      <c r="A132" s="22"/>
      <c r="B132" s="51"/>
      <c r="C132" s="51"/>
      <c r="D132" s="55"/>
      <c r="E132" s="20" t="s">
        <v>46</v>
      </c>
      <c r="F132" s="21">
        <f>F129-F130+F131</f>
        <v>29273023.050000001</v>
      </c>
      <c r="G132" s="21">
        <f>G129-G130+G131</f>
        <v>25840881.300000001</v>
      </c>
      <c r="H132" s="21"/>
      <c r="I132" s="21"/>
      <c r="J132" s="21">
        <f>J129-J130+J131</f>
        <v>3432141.75</v>
      </c>
      <c r="K132" s="21"/>
      <c r="L132" s="21"/>
    </row>
    <row r="133" spans="1:13" s="7" customFormat="1" ht="16.5" customHeight="1" x14ac:dyDescent="0.2">
      <c r="A133" s="30"/>
      <c r="B133" s="62">
        <v>75814</v>
      </c>
      <c r="C133" s="62"/>
      <c r="D133" s="113" t="s">
        <v>60</v>
      </c>
      <c r="E133" s="33" t="s">
        <v>43</v>
      </c>
      <c r="F133" s="37">
        <f>G133+J133</f>
        <v>50481.75</v>
      </c>
      <c r="G133" s="37">
        <v>1789</v>
      </c>
      <c r="H133" s="38"/>
      <c r="I133" s="38"/>
      <c r="J133" s="37">
        <v>48692.75</v>
      </c>
      <c r="K133" s="38"/>
      <c r="L133" s="38"/>
      <c r="M133" s="4"/>
    </row>
    <row r="134" spans="1:13" s="7" customFormat="1" ht="16.5" customHeight="1" x14ac:dyDescent="0.2">
      <c r="A134" s="43"/>
      <c r="B134" s="61"/>
      <c r="C134" s="61"/>
      <c r="D134" s="114"/>
      <c r="E134" s="36" t="s">
        <v>44</v>
      </c>
      <c r="F134" s="37"/>
      <c r="G134" s="37"/>
      <c r="H134" s="37"/>
      <c r="I134" s="37"/>
      <c r="J134" s="37"/>
      <c r="K134" s="37"/>
      <c r="L134" s="37"/>
      <c r="M134" s="3"/>
    </row>
    <row r="135" spans="1:13" s="7" customFormat="1" ht="16.5" customHeight="1" x14ac:dyDescent="0.2">
      <c r="A135" s="43"/>
      <c r="B135" s="61"/>
      <c r="C135" s="61"/>
      <c r="D135" s="114"/>
      <c r="E135" s="36" t="s">
        <v>45</v>
      </c>
      <c r="F135" s="37">
        <f>G135+J135</f>
        <v>1217847.3</v>
      </c>
      <c r="G135" s="37">
        <f>G139</f>
        <v>1217847.3</v>
      </c>
      <c r="H135" s="37"/>
      <c r="I135" s="37"/>
      <c r="J135" s="37"/>
      <c r="K135" s="37"/>
      <c r="L135" s="37"/>
      <c r="M135" s="3"/>
    </row>
    <row r="136" spans="1:13" s="7" customFormat="1" ht="16.5" customHeight="1" x14ac:dyDescent="0.2">
      <c r="A136" s="93"/>
      <c r="B136" s="63"/>
      <c r="C136" s="64"/>
      <c r="D136" s="115"/>
      <c r="E136" s="47" t="s">
        <v>46</v>
      </c>
      <c r="F136" s="42">
        <f>F133-F134+F135</f>
        <v>1268329.05</v>
      </c>
      <c r="G136" s="42">
        <f>G133-G134+G135</f>
        <v>1219636.3</v>
      </c>
      <c r="H136" s="42"/>
      <c r="I136" s="42"/>
      <c r="J136" s="42">
        <f>J133-J134+J135</f>
        <v>48692.75</v>
      </c>
      <c r="K136" s="42"/>
      <c r="L136" s="42"/>
    </row>
    <row r="137" spans="1:13" s="7" customFormat="1" ht="16.5" customHeight="1" x14ac:dyDescent="0.2">
      <c r="A137" s="43"/>
      <c r="B137" s="44"/>
      <c r="C137" s="48" t="s">
        <v>67</v>
      </c>
      <c r="D137" s="116" t="s">
        <v>69</v>
      </c>
      <c r="E137" s="33" t="s">
        <v>43</v>
      </c>
      <c r="F137" s="37">
        <f>G137+J137</f>
        <v>1789</v>
      </c>
      <c r="G137" s="37">
        <v>1789</v>
      </c>
      <c r="H137" s="37"/>
      <c r="I137" s="37"/>
      <c r="J137" s="37"/>
      <c r="K137" s="37"/>
      <c r="L137" s="37"/>
      <c r="M137" s="13"/>
    </row>
    <row r="138" spans="1:13" s="7" customFormat="1" ht="16.5" customHeight="1" x14ac:dyDescent="0.2">
      <c r="A138" s="43"/>
      <c r="B138" s="44"/>
      <c r="C138" s="45"/>
      <c r="D138" s="117"/>
      <c r="E138" s="36" t="s">
        <v>44</v>
      </c>
      <c r="F138" s="37"/>
      <c r="G138" s="37"/>
      <c r="H138" s="37"/>
      <c r="I138" s="37"/>
      <c r="J138" s="37"/>
      <c r="K138" s="37"/>
      <c r="L138" s="37"/>
      <c r="M138" s="3"/>
    </row>
    <row r="139" spans="1:13" s="7" customFormat="1" ht="16.5" customHeight="1" x14ac:dyDescent="0.2">
      <c r="A139" s="43"/>
      <c r="B139" s="44"/>
      <c r="C139" s="45"/>
      <c r="D139" s="117"/>
      <c r="E139" s="36" t="s">
        <v>45</v>
      </c>
      <c r="F139" s="37">
        <f>G139+J139</f>
        <v>1217847.3</v>
      </c>
      <c r="G139" s="37">
        <v>1217847.3</v>
      </c>
      <c r="H139" s="37"/>
      <c r="I139" s="37"/>
      <c r="J139" s="37"/>
      <c r="K139" s="37"/>
      <c r="L139" s="37"/>
      <c r="M139" s="3"/>
    </row>
    <row r="140" spans="1:13" s="7" customFormat="1" ht="16.5" customHeight="1" x14ac:dyDescent="0.2">
      <c r="A140" s="93"/>
      <c r="B140" s="93"/>
      <c r="C140" s="94"/>
      <c r="D140" s="118"/>
      <c r="E140" s="47" t="s">
        <v>46</v>
      </c>
      <c r="F140" s="42">
        <f>F137-F138+F139</f>
        <v>1219636.3</v>
      </c>
      <c r="G140" s="42">
        <f>G137-G138+G139</f>
        <v>1219636.3</v>
      </c>
      <c r="H140" s="42"/>
      <c r="I140" s="42"/>
      <c r="J140" s="42"/>
      <c r="K140" s="42"/>
      <c r="L140" s="42"/>
    </row>
    <row r="141" spans="1:13" s="56" customFormat="1" ht="17.25" customHeight="1" x14ac:dyDescent="0.2">
      <c r="A141" s="76"/>
      <c r="B141" s="77"/>
      <c r="C141" s="108" t="s">
        <v>49</v>
      </c>
      <c r="D141" s="108"/>
      <c r="E141" s="108"/>
      <c r="F141" s="108"/>
      <c r="G141" s="108"/>
      <c r="H141" s="108"/>
      <c r="I141" s="108"/>
      <c r="J141" s="108"/>
      <c r="K141" s="108"/>
      <c r="L141" s="109"/>
    </row>
    <row r="142" spans="1:13" s="75" customFormat="1" ht="15.75" customHeight="1" x14ac:dyDescent="0.2">
      <c r="A142" s="76"/>
      <c r="B142" s="77"/>
      <c r="C142" s="104" t="s">
        <v>86</v>
      </c>
      <c r="D142" s="104"/>
      <c r="E142" s="104"/>
      <c r="F142" s="104"/>
      <c r="G142" s="104"/>
      <c r="H142" s="104"/>
      <c r="I142" s="104"/>
      <c r="J142" s="104"/>
      <c r="K142" s="104"/>
      <c r="L142" s="105"/>
    </row>
    <row r="143" spans="1:13" s="69" customFormat="1" ht="40.5" customHeight="1" x14ac:dyDescent="0.2">
      <c r="A143" s="76"/>
      <c r="B143" s="78"/>
      <c r="C143" s="106" t="s">
        <v>87</v>
      </c>
      <c r="D143" s="106"/>
      <c r="E143" s="106"/>
      <c r="F143" s="106"/>
      <c r="G143" s="106"/>
      <c r="H143" s="106"/>
      <c r="I143" s="106"/>
      <c r="J143" s="106"/>
      <c r="K143" s="106"/>
      <c r="L143" s="107"/>
    </row>
    <row r="144" spans="1:13" s="7" customFormat="1" ht="16.5" customHeight="1" x14ac:dyDescent="0.2">
      <c r="A144" s="30"/>
      <c r="B144" s="62">
        <v>75816</v>
      </c>
      <c r="C144" s="62"/>
      <c r="D144" s="113" t="s">
        <v>75</v>
      </c>
      <c r="E144" s="33" t="s">
        <v>43</v>
      </c>
      <c r="F144" s="37">
        <f>G144+J144</f>
        <v>0</v>
      </c>
      <c r="G144" s="37"/>
      <c r="H144" s="38"/>
      <c r="I144" s="38"/>
      <c r="J144" s="37">
        <v>0</v>
      </c>
      <c r="K144" s="38"/>
      <c r="L144" s="38"/>
      <c r="M144" s="4"/>
    </row>
    <row r="145" spans="1:13" s="7" customFormat="1" ht="16.5" customHeight="1" x14ac:dyDescent="0.2">
      <c r="A145" s="43"/>
      <c r="B145" s="61"/>
      <c r="C145" s="61"/>
      <c r="D145" s="114"/>
      <c r="E145" s="36" t="s">
        <v>44</v>
      </c>
      <c r="F145" s="37"/>
      <c r="G145" s="37"/>
      <c r="H145" s="37"/>
      <c r="I145" s="37"/>
      <c r="J145" s="37"/>
      <c r="K145" s="37"/>
      <c r="L145" s="37"/>
      <c r="M145" s="3"/>
    </row>
    <row r="146" spans="1:13" s="7" customFormat="1" ht="16.5" customHeight="1" x14ac:dyDescent="0.2">
      <c r="A146" s="43"/>
      <c r="B146" s="61"/>
      <c r="C146" s="61"/>
      <c r="D146" s="114"/>
      <c r="E146" s="36" t="s">
        <v>45</v>
      </c>
      <c r="F146" s="37">
        <f>G146+J146</f>
        <v>3383449</v>
      </c>
      <c r="G146" s="37"/>
      <c r="H146" s="37"/>
      <c r="I146" s="37"/>
      <c r="J146" s="37">
        <f>J150</f>
        <v>3383449</v>
      </c>
      <c r="K146" s="37"/>
      <c r="L146" s="37"/>
      <c r="M146" s="3"/>
    </row>
    <row r="147" spans="1:13" s="7" customFormat="1" ht="16.5" customHeight="1" x14ac:dyDescent="0.2">
      <c r="A147" s="93"/>
      <c r="B147" s="63"/>
      <c r="C147" s="64"/>
      <c r="D147" s="115"/>
      <c r="E147" s="47" t="s">
        <v>46</v>
      </c>
      <c r="F147" s="42">
        <f>F144-F145+F146</f>
        <v>3383449</v>
      </c>
      <c r="G147" s="42"/>
      <c r="H147" s="42"/>
      <c r="I147" s="42"/>
      <c r="J147" s="42">
        <f>J144-J145+J146</f>
        <v>3383449</v>
      </c>
      <c r="K147" s="42"/>
      <c r="L147" s="42"/>
    </row>
    <row r="148" spans="1:13" s="65" customFormat="1" ht="18" customHeight="1" x14ac:dyDescent="0.2">
      <c r="A148" s="43"/>
      <c r="B148" s="44"/>
      <c r="C148" s="48">
        <v>6290</v>
      </c>
      <c r="D148" s="116" t="s">
        <v>61</v>
      </c>
      <c r="E148" s="33" t="s">
        <v>43</v>
      </c>
      <c r="F148" s="37">
        <f>G148+J148</f>
        <v>0</v>
      </c>
      <c r="G148" s="37"/>
      <c r="H148" s="37"/>
      <c r="I148" s="37"/>
      <c r="J148" s="37">
        <v>0</v>
      </c>
      <c r="K148" s="37"/>
      <c r="L148" s="37"/>
    </row>
    <row r="149" spans="1:13" s="3" customFormat="1" ht="18" customHeight="1" x14ac:dyDescent="0.2">
      <c r="A149" s="43"/>
      <c r="B149" s="44"/>
      <c r="C149" s="45"/>
      <c r="D149" s="117"/>
      <c r="E149" s="36" t="s">
        <v>44</v>
      </c>
      <c r="F149" s="37"/>
      <c r="G149" s="37"/>
      <c r="H149" s="37"/>
      <c r="I149" s="37"/>
      <c r="J149" s="37"/>
      <c r="K149" s="37"/>
      <c r="L149" s="37"/>
    </row>
    <row r="150" spans="1:13" s="3" customFormat="1" ht="18" customHeight="1" x14ac:dyDescent="0.2">
      <c r="A150" s="43"/>
      <c r="B150" s="44"/>
      <c r="C150" s="45"/>
      <c r="D150" s="117"/>
      <c r="E150" s="36" t="s">
        <v>45</v>
      </c>
      <c r="F150" s="37">
        <f>G150+J150</f>
        <v>3383449</v>
      </c>
      <c r="G150" s="37"/>
      <c r="H150" s="37"/>
      <c r="I150" s="37"/>
      <c r="J150" s="37">
        <v>3383449</v>
      </c>
      <c r="K150" s="37"/>
      <c r="L150" s="37"/>
    </row>
    <row r="151" spans="1:13" s="7" customFormat="1" ht="18" customHeight="1" x14ac:dyDescent="0.2">
      <c r="A151" s="93"/>
      <c r="B151" s="44"/>
      <c r="C151" s="94"/>
      <c r="D151" s="118"/>
      <c r="E151" s="47" t="s">
        <v>46</v>
      </c>
      <c r="F151" s="42">
        <f>F148-F149+F150</f>
        <v>3383449</v>
      </c>
      <c r="G151" s="42"/>
      <c r="H151" s="42"/>
      <c r="I151" s="42"/>
      <c r="J151" s="42">
        <f>J148-J149+J150</f>
        <v>3383449</v>
      </c>
      <c r="K151" s="42"/>
      <c r="L151" s="42"/>
    </row>
    <row r="152" spans="1:13" s="56" customFormat="1" ht="17.25" customHeight="1" x14ac:dyDescent="0.2">
      <c r="A152" s="76"/>
      <c r="B152" s="44"/>
      <c r="C152" s="108" t="s">
        <v>49</v>
      </c>
      <c r="D152" s="108"/>
      <c r="E152" s="108"/>
      <c r="F152" s="108"/>
      <c r="G152" s="108"/>
      <c r="H152" s="108"/>
      <c r="I152" s="108"/>
      <c r="J152" s="108"/>
      <c r="K152" s="108"/>
      <c r="L152" s="109"/>
    </row>
    <row r="153" spans="1:13" s="75" customFormat="1" ht="15.75" customHeight="1" x14ac:dyDescent="0.2">
      <c r="A153" s="76"/>
      <c r="B153" s="77"/>
      <c r="C153" s="104" t="s">
        <v>78</v>
      </c>
      <c r="D153" s="104"/>
      <c r="E153" s="104"/>
      <c r="F153" s="104"/>
      <c r="G153" s="104"/>
      <c r="H153" s="104"/>
      <c r="I153" s="104"/>
      <c r="J153" s="104"/>
      <c r="K153" s="104"/>
      <c r="L153" s="105"/>
    </row>
    <row r="154" spans="1:13" s="69" customFormat="1" ht="16.5" customHeight="1" x14ac:dyDescent="0.2">
      <c r="A154" s="76"/>
      <c r="B154" s="78"/>
      <c r="C154" s="106" t="s">
        <v>90</v>
      </c>
      <c r="D154" s="106"/>
      <c r="E154" s="106"/>
      <c r="F154" s="106"/>
      <c r="G154" s="106"/>
      <c r="H154" s="106"/>
      <c r="I154" s="106"/>
      <c r="J154" s="106"/>
      <c r="K154" s="106"/>
      <c r="L154" s="107"/>
    </row>
    <row r="155" spans="1:13" s="4" customFormat="1" ht="16.5" customHeight="1" x14ac:dyDescent="0.2">
      <c r="A155" s="23">
        <v>801</v>
      </c>
      <c r="B155" s="22"/>
      <c r="C155" s="22"/>
      <c r="D155" s="27" t="s">
        <v>6</v>
      </c>
      <c r="E155" s="19" t="s">
        <v>43</v>
      </c>
      <c r="F155" s="28">
        <f>G155+J155</f>
        <v>2930397.31</v>
      </c>
      <c r="G155" s="28">
        <v>2830397.31</v>
      </c>
      <c r="H155" s="28">
        <v>1618320.46</v>
      </c>
      <c r="I155" s="28">
        <v>164939.29999999999</v>
      </c>
      <c r="J155" s="28">
        <v>100000</v>
      </c>
      <c r="K155" s="28">
        <v>100000</v>
      </c>
      <c r="L155" s="74"/>
    </row>
    <row r="156" spans="1:13" s="3" customFormat="1" ht="16.5" customHeight="1" x14ac:dyDescent="0.2">
      <c r="A156" s="52"/>
      <c r="B156" s="53"/>
      <c r="C156" s="54"/>
      <c r="D156" s="27"/>
      <c r="E156" s="19" t="s">
        <v>44</v>
      </c>
      <c r="F156" s="28">
        <f>G156+J156</f>
        <v>232794.59999999998</v>
      </c>
      <c r="G156" s="28">
        <f>G160+G176+G187</f>
        <v>232794.59999999998</v>
      </c>
      <c r="H156" s="28">
        <f>H160+H176+H187</f>
        <v>29955.3</v>
      </c>
      <c r="I156" s="28">
        <f>I160+I176+I187</f>
        <v>164939.29999999999</v>
      </c>
      <c r="J156" s="28"/>
      <c r="K156" s="28"/>
      <c r="L156" s="28"/>
    </row>
    <row r="157" spans="1:13" s="3" customFormat="1" ht="16.5" customHeight="1" x14ac:dyDescent="0.2">
      <c r="A157" s="52"/>
      <c r="B157" s="53"/>
      <c r="C157" s="54"/>
      <c r="D157" s="27"/>
      <c r="E157" s="19" t="s">
        <v>45</v>
      </c>
      <c r="F157" s="28"/>
      <c r="G157" s="28"/>
      <c r="H157" s="28"/>
      <c r="I157" s="28"/>
      <c r="J157" s="28"/>
      <c r="K157" s="28"/>
      <c r="L157" s="28"/>
    </row>
    <row r="158" spans="1:13" s="7" customFormat="1" ht="16.5" customHeight="1" x14ac:dyDescent="0.2">
      <c r="A158" s="22"/>
      <c r="B158" s="51"/>
      <c r="C158" s="51"/>
      <c r="D158" s="55"/>
      <c r="E158" s="20" t="s">
        <v>46</v>
      </c>
      <c r="F158" s="21">
        <f t="shared" ref="F158:K158" si="5">F155-F156+F157</f>
        <v>2697602.71</v>
      </c>
      <c r="G158" s="21">
        <f t="shared" si="5"/>
        <v>2597602.71</v>
      </c>
      <c r="H158" s="21">
        <f>H155-H156+H157</f>
        <v>1588365.16</v>
      </c>
      <c r="I158" s="21">
        <f>I155-I156+I157</f>
        <v>0</v>
      </c>
      <c r="J158" s="21">
        <f>J155-J156+J157</f>
        <v>100000</v>
      </c>
      <c r="K158" s="21">
        <f t="shared" si="5"/>
        <v>100000</v>
      </c>
      <c r="L158" s="21"/>
    </row>
    <row r="159" spans="1:13" s="4" customFormat="1" ht="16.5" customHeight="1" x14ac:dyDescent="0.2">
      <c r="A159" s="30"/>
      <c r="B159" s="30">
        <v>80101</v>
      </c>
      <c r="C159" s="93"/>
      <c r="D159" s="35" t="s">
        <v>3</v>
      </c>
      <c r="E159" s="33" t="s">
        <v>43</v>
      </c>
      <c r="F159" s="37">
        <f>G159+J159</f>
        <v>145404.94</v>
      </c>
      <c r="G159" s="37">
        <v>45404.94</v>
      </c>
      <c r="H159" s="37">
        <v>3918.16</v>
      </c>
      <c r="I159" s="38"/>
      <c r="J159" s="37">
        <v>100000</v>
      </c>
      <c r="K159" s="37">
        <v>100000</v>
      </c>
      <c r="L159" s="37"/>
    </row>
    <row r="160" spans="1:13" s="3" customFormat="1" ht="16.5" customHeight="1" x14ac:dyDescent="0.2">
      <c r="A160" s="43"/>
      <c r="B160" s="44"/>
      <c r="C160" s="45"/>
      <c r="D160" s="35"/>
      <c r="E160" s="36" t="s">
        <v>44</v>
      </c>
      <c r="F160" s="37">
        <f>G160+J160</f>
        <v>2900</v>
      </c>
      <c r="G160" s="37">
        <f>G164+G168</f>
        <v>2900</v>
      </c>
      <c r="H160" s="37"/>
      <c r="I160" s="37"/>
      <c r="J160" s="37"/>
      <c r="K160" s="37"/>
      <c r="L160" s="37"/>
    </row>
    <row r="161" spans="1:12" s="3" customFormat="1" ht="16.5" customHeight="1" x14ac:dyDescent="0.2">
      <c r="A161" s="43"/>
      <c r="B161" s="44"/>
      <c r="C161" s="45"/>
      <c r="D161" s="35"/>
      <c r="E161" s="36" t="s">
        <v>45</v>
      </c>
      <c r="F161" s="37"/>
      <c r="G161" s="37"/>
      <c r="H161" s="37"/>
      <c r="I161" s="37"/>
      <c r="J161" s="37"/>
      <c r="K161" s="37"/>
      <c r="L161" s="37"/>
    </row>
    <row r="162" spans="1:12" s="7" customFormat="1" ht="16.5" customHeight="1" x14ac:dyDescent="0.2">
      <c r="A162" s="93"/>
      <c r="B162" s="93"/>
      <c r="C162" s="94"/>
      <c r="D162" s="49"/>
      <c r="E162" s="47" t="s">
        <v>46</v>
      </c>
      <c r="F162" s="42">
        <f>F159-F160+F161</f>
        <v>142504.94</v>
      </c>
      <c r="G162" s="42">
        <f>G159-G160+G161</f>
        <v>42504.94</v>
      </c>
      <c r="H162" s="42">
        <f>H159-H160+H161</f>
        <v>3918.16</v>
      </c>
      <c r="I162" s="42"/>
      <c r="J162" s="42">
        <f>J159-J160+J161</f>
        <v>100000</v>
      </c>
      <c r="K162" s="42">
        <f>K159-K160+K161</f>
        <v>100000</v>
      </c>
      <c r="L162" s="42"/>
    </row>
    <row r="163" spans="1:12" s="4" customFormat="1" ht="16.5" customHeight="1" x14ac:dyDescent="0.2">
      <c r="A163" s="43"/>
      <c r="B163" s="43"/>
      <c r="C163" s="48" t="s">
        <v>25</v>
      </c>
      <c r="D163" s="95" t="s">
        <v>55</v>
      </c>
      <c r="E163" s="33" t="s">
        <v>43</v>
      </c>
      <c r="F163" s="37">
        <f>G163+J163</f>
        <v>16600</v>
      </c>
      <c r="G163" s="37">
        <v>16600</v>
      </c>
      <c r="H163" s="37"/>
      <c r="I163" s="37"/>
      <c r="J163" s="37"/>
      <c r="K163" s="37"/>
      <c r="L163" s="37"/>
    </row>
    <row r="164" spans="1:12" s="3" customFormat="1" ht="16.5" customHeight="1" x14ac:dyDescent="0.2">
      <c r="A164" s="43"/>
      <c r="B164" s="44"/>
      <c r="C164" s="45"/>
      <c r="D164" s="35"/>
      <c r="E164" s="36" t="s">
        <v>44</v>
      </c>
      <c r="F164" s="37">
        <f>G164+J164</f>
        <v>2200</v>
      </c>
      <c r="G164" s="37">
        <v>2200</v>
      </c>
      <c r="H164" s="37"/>
      <c r="I164" s="37"/>
      <c r="J164" s="37"/>
      <c r="K164" s="37"/>
      <c r="L164" s="37"/>
    </row>
    <row r="165" spans="1:12" s="3" customFormat="1" ht="16.5" customHeight="1" x14ac:dyDescent="0.2">
      <c r="A165" s="43"/>
      <c r="B165" s="44"/>
      <c r="C165" s="45"/>
      <c r="D165" s="35"/>
      <c r="E165" s="36" t="s">
        <v>45</v>
      </c>
      <c r="F165" s="37"/>
      <c r="G165" s="37"/>
      <c r="H165" s="37"/>
      <c r="I165" s="37"/>
      <c r="J165" s="37"/>
      <c r="K165" s="37"/>
      <c r="L165" s="37"/>
    </row>
    <row r="166" spans="1:12" s="7" customFormat="1" ht="16.5" customHeight="1" x14ac:dyDescent="0.2">
      <c r="A166" s="93"/>
      <c r="B166" s="93"/>
      <c r="C166" s="94"/>
      <c r="D166" s="49"/>
      <c r="E166" s="47" t="s">
        <v>46</v>
      </c>
      <c r="F166" s="42">
        <f>F163-F164+F165</f>
        <v>14400</v>
      </c>
      <c r="G166" s="42">
        <f>G163-G164+G165</f>
        <v>14400</v>
      </c>
      <c r="H166" s="42"/>
      <c r="I166" s="42"/>
      <c r="J166" s="42"/>
      <c r="K166" s="42"/>
      <c r="L166" s="42"/>
    </row>
    <row r="167" spans="1:12" s="4" customFormat="1" ht="16.5" customHeight="1" x14ac:dyDescent="0.2">
      <c r="A167" s="43"/>
      <c r="B167" s="43"/>
      <c r="C167" s="48" t="s">
        <v>26</v>
      </c>
      <c r="D167" s="50" t="s">
        <v>16</v>
      </c>
      <c r="E167" s="33" t="s">
        <v>43</v>
      </c>
      <c r="F167" s="37">
        <f>G167+J167</f>
        <v>10400</v>
      </c>
      <c r="G167" s="37">
        <v>10400</v>
      </c>
      <c r="H167" s="37"/>
      <c r="I167" s="37"/>
      <c r="J167" s="37"/>
      <c r="K167" s="37"/>
      <c r="L167" s="37"/>
    </row>
    <row r="168" spans="1:12" s="3" customFormat="1" ht="16.5" customHeight="1" x14ac:dyDescent="0.2">
      <c r="A168" s="43"/>
      <c r="B168" s="44"/>
      <c r="C168" s="45"/>
      <c r="D168" s="35"/>
      <c r="E168" s="36" t="s">
        <v>44</v>
      </c>
      <c r="F168" s="37">
        <f>G168+J168</f>
        <v>700</v>
      </c>
      <c r="G168" s="37">
        <v>700</v>
      </c>
      <c r="H168" s="37"/>
      <c r="I168" s="37"/>
      <c r="J168" s="37"/>
      <c r="K168" s="37"/>
      <c r="L168" s="37"/>
    </row>
    <row r="169" spans="1:12" s="3" customFormat="1" ht="16.5" customHeight="1" x14ac:dyDescent="0.2">
      <c r="A169" s="43"/>
      <c r="B169" s="44"/>
      <c r="C169" s="45"/>
      <c r="D169" s="35"/>
      <c r="E169" s="36" t="s">
        <v>45</v>
      </c>
      <c r="F169" s="37"/>
      <c r="G169" s="37"/>
      <c r="H169" s="37"/>
      <c r="I169" s="37"/>
      <c r="J169" s="37"/>
      <c r="K169" s="37"/>
      <c r="L169" s="37"/>
    </row>
    <row r="170" spans="1:12" s="7" customFormat="1" ht="16.5" customHeight="1" x14ac:dyDescent="0.2">
      <c r="A170" s="93"/>
      <c r="B170" s="93"/>
      <c r="C170" s="94"/>
      <c r="D170" s="49"/>
      <c r="E170" s="47" t="s">
        <v>46</v>
      </c>
      <c r="F170" s="42">
        <f>F167-F168+F169</f>
        <v>9700</v>
      </c>
      <c r="G170" s="42">
        <f>G167-G168+G169</f>
        <v>9700</v>
      </c>
      <c r="H170" s="42"/>
      <c r="I170" s="42"/>
      <c r="J170" s="42"/>
      <c r="K170" s="42"/>
      <c r="L170" s="42"/>
    </row>
    <row r="171" spans="1:12" s="56" customFormat="1" ht="17.25" customHeight="1" x14ac:dyDescent="0.2">
      <c r="A171" s="76"/>
      <c r="B171" s="77"/>
      <c r="C171" s="108" t="s">
        <v>49</v>
      </c>
      <c r="D171" s="108"/>
      <c r="E171" s="108"/>
      <c r="F171" s="108"/>
      <c r="G171" s="108"/>
      <c r="H171" s="108"/>
      <c r="I171" s="108"/>
      <c r="J171" s="108"/>
      <c r="K171" s="108"/>
      <c r="L171" s="109"/>
    </row>
    <row r="172" spans="1:12" s="75" customFormat="1" ht="15.75" customHeight="1" x14ac:dyDescent="0.2">
      <c r="A172" s="76"/>
      <c r="B172" s="77"/>
      <c r="C172" s="104" t="s">
        <v>114</v>
      </c>
      <c r="D172" s="104"/>
      <c r="E172" s="104"/>
      <c r="F172" s="104"/>
      <c r="G172" s="104"/>
      <c r="H172" s="104"/>
      <c r="I172" s="104"/>
      <c r="J172" s="104"/>
      <c r="K172" s="104"/>
      <c r="L172" s="105"/>
    </row>
    <row r="173" spans="1:12" s="75" customFormat="1" ht="15.75" customHeight="1" x14ac:dyDescent="0.2">
      <c r="A173" s="76"/>
      <c r="B173" s="77"/>
      <c r="C173" s="104" t="s">
        <v>115</v>
      </c>
      <c r="D173" s="104"/>
      <c r="E173" s="104"/>
      <c r="F173" s="104"/>
      <c r="G173" s="104"/>
      <c r="H173" s="104"/>
      <c r="I173" s="104"/>
      <c r="J173" s="104"/>
      <c r="K173" s="104"/>
      <c r="L173" s="105"/>
    </row>
    <row r="174" spans="1:12" s="69" customFormat="1" ht="16.5" customHeight="1" x14ac:dyDescent="0.2">
      <c r="A174" s="76"/>
      <c r="B174" s="78"/>
      <c r="C174" s="106" t="s">
        <v>116</v>
      </c>
      <c r="D174" s="106"/>
      <c r="E174" s="106"/>
      <c r="F174" s="106"/>
      <c r="G174" s="106"/>
      <c r="H174" s="106"/>
      <c r="I174" s="106"/>
      <c r="J174" s="106"/>
      <c r="K174" s="106"/>
      <c r="L174" s="107"/>
    </row>
    <row r="175" spans="1:12" s="15" customFormat="1" ht="16.5" customHeight="1" x14ac:dyDescent="0.2">
      <c r="A175" s="30"/>
      <c r="B175" s="30">
        <v>80104</v>
      </c>
      <c r="C175" s="93"/>
      <c r="D175" s="35" t="s">
        <v>17</v>
      </c>
      <c r="E175" s="33" t="s">
        <v>43</v>
      </c>
      <c r="F175" s="37">
        <f>G175+J175</f>
        <v>2277562.67</v>
      </c>
      <c r="G175" s="37">
        <v>2277562.67</v>
      </c>
      <c r="H175" s="37">
        <v>1293991</v>
      </c>
      <c r="I175" s="38"/>
      <c r="J175" s="38"/>
      <c r="K175" s="38"/>
      <c r="L175" s="38"/>
    </row>
    <row r="176" spans="1:12" s="3" customFormat="1" ht="16.5" customHeight="1" x14ac:dyDescent="0.2">
      <c r="A176" s="43"/>
      <c r="B176" s="44"/>
      <c r="C176" s="45"/>
      <c r="D176" s="35"/>
      <c r="E176" s="36" t="s">
        <v>44</v>
      </c>
      <c r="F176" s="37">
        <f>G176+J176</f>
        <v>35000</v>
      </c>
      <c r="G176" s="37">
        <f>G180</f>
        <v>35000</v>
      </c>
      <c r="H176" s="37"/>
      <c r="I176" s="37"/>
      <c r="J176" s="37"/>
      <c r="K176" s="37"/>
      <c r="L176" s="37"/>
    </row>
    <row r="177" spans="1:13" s="3" customFormat="1" ht="16.5" customHeight="1" x14ac:dyDescent="0.2">
      <c r="A177" s="43"/>
      <c r="B177" s="44"/>
      <c r="C177" s="45"/>
      <c r="D177" s="35"/>
      <c r="E177" s="36" t="s">
        <v>45</v>
      </c>
      <c r="F177" s="37"/>
      <c r="G177" s="37"/>
      <c r="H177" s="37"/>
      <c r="I177" s="37"/>
      <c r="J177" s="37"/>
      <c r="K177" s="37"/>
      <c r="L177" s="37"/>
    </row>
    <row r="178" spans="1:13" s="7" customFormat="1" ht="16.5" customHeight="1" x14ac:dyDescent="0.2">
      <c r="A178" s="93"/>
      <c r="B178" s="93"/>
      <c r="C178" s="94"/>
      <c r="D178" s="49"/>
      <c r="E178" s="47" t="s">
        <v>46</v>
      </c>
      <c r="F178" s="42">
        <f>F175-F176+F177</f>
        <v>2242562.67</v>
      </c>
      <c r="G178" s="42">
        <f>G175-G176+G177</f>
        <v>2242562.67</v>
      </c>
      <c r="H178" s="42">
        <f>H175-H176+H177</f>
        <v>1293991</v>
      </c>
      <c r="I178" s="42"/>
      <c r="J178" s="42"/>
      <c r="K178" s="42"/>
      <c r="L178" s="42"/>
    </row>
    <row r="179" spans="1:13" s="15" customFormat="1" ht="16.5" customHeight="1" x14ac:dyDescent="0.2">
      <c r="A179" s="43"/>
      <c r="B179" s="44"/>
      <c r="C179" s="48" t="s">
        <v>58</v>
      </c>
      <c r="D179" s="116" t="s">
        <v>59</v>
      </c>
      <c r="E179" s="33" t="s">
        <v>43</v>
      </c>
      <c r="F179" s="37">
        <f>G179+J179</f>
        <v>576600</v>
      </c>
      <c r="G179" s="37">
        <v>576600</v>
      </c>
      <c r="H179" s="37"/>
      <c r="I179" s="37"/>
      <c r="J179" s="37"/>
      <c r="K179" s="37"/>
      <c r="L179" s="37"/>
    </row>
    <row r="180" spans="1:13" s="3" customFormat="1" ht="16.5" customHeight="1" x14ac:dyDescent="0.2">
      <c r="A180" s="43"/>
      <c r="B180" s="44"/>
      <c r="C180" s="45"/>
      <c r="D180" s="117"/>
      <c r="E180" s="36" t="s">
        <v>44</v>
      </c>
      <c r="F180" s="37">
        <f>G180+J180</f>
        <v>35000</v>
      </c>
      <c r="G180" s="37">
        <v>35000</v>
      </c>
      <c r="H180" s="37"/>
      <c r="I180" s="37"/>
      <c r="J180" s="37"/>
      <c r="K180" s="37"/>
      <c r="L180" s="37"/>
    </row>
    <row r="181" spans="1:13" s="3" customFormat="1" ht="16.5" customHeight="1" x14ac:dyDescent="0.2">
      <c r="A181" s="43"/>
      <c r="B181" s="44"/>
      <c r="C181" s="45"/>
      <c r="D181" s="117"/>
      <c r="E181" s="36" t="s">
        <v>45</v>
      </c>
      <c r="F181" s="37"/>
      <c r="G181" s="37"/>
      <c r="H181" s="37"/>
      <c r="I181" s="37"/>
      <c r="J181" s="37"/>
      <c r="K181" s="37"/>
      <c r="L181" s="37"/>
    </row>
    <row r="182" spans="1:13" s="7" customFormat="1" ht="16.5" customHeight="1" x14ac:dyDescent="0.2">
      <c r="A182" s="93"/>
      <c r="B182" s="93"/>
      <c r="C182" s="94"/>
      <c r="D182" s="118"/>
      <c r="E182" s="47" t="s">
        <v>46</v>
      </c>
      <c r="F182" s="42">
        <f>F179-F180+F181</f>
        <v>541600</v>
      </c>
      <c r="G182" s="42">
        <f>G179-G180+G181</f>
        <v>541600</v>
      </c>
      <c r="H182" s="42"/>
      <c r="I182" s="42"/>
      <c r="J182" s="42"/>
      <c r="K182" s="42"/>
      <c r="L182" s="42"/>
    </row>
    <row r="183" spans="1:13" s="56" customFormat="1" ht="17.25" customHeight="1" x14ac:dyDescent="0.2">
      <c r="A183" s="76"/>
      <c r="B183" s="77"/>
      <c r="C183" s="108" t="s">
        <v>49</v>
      </c>
      <c r="D183" s="108"/>
      <c r="E183" s="108"/>
      <c r="F183" s="108"/>
      <c r="G183" s="108"/>
      <c r="H183" s="108"/>
      <c r="I183" s="108"/>
      <c r="J183" s="108"/>
      <c r="K183" s="108"/>
      <c r="L183" s="109"/>
    </row>
    <row r="184" spans="1:13" s="75" customFormat="1" ht="15.75" customHeight="1" x14ac:dyDescent="0.2">
      <c r="A184" s="76"/>
      <c r="B184" s="77"/>
      <c r="C184" s="104" t="s">
        <v>114</v>
      </c>
      <c r="D184" s="104"/>
      <c r="E184" s="104"/>
      <c r="F184" s="104"/>
      <c r="G184" s="104"/>
      <c r="H184" s="104"/>
      <c r="I184" s="104"/>
      <c r="J184" s="104"/>
      <c r="K184" s="104"/>
      <c r="L184" s="105"/>
    </row>
    <row r="185" spans="1:13" s="69" customFormat="1" ht="30" customHeight="1" x14ac:dyDescent="0.2">
      <c r="A185" s="76"/>
      <c r="B185" s="78"/>
      <c r="C185" s="106" t="s">
        <v>117</v>
      </c>
      <c r="D185" s="106"/>
      <c r="E185" s="106"/>
      <c r="F185" s="106"/>
      <c r="G185" s="106"/>
      <c r="H185" s="106"/>
      <c r="I185" s="106"/>
      <c r="J185" s="106"/>
      <c r="K185" s="106"/>
      <c r="L185" s="107"/>
    </row>
    <row r="186" spans="1:13" s="4" customFormat="1" ht="16.5" customHeight="1" x14ac:dyDescent="0.2">
      <c r="A186" s="30"/>
      <c r="B186" s="30">
        <v>80195</v>
      </c>
      <c r="C186" s="93"/>
      <c r="D186" s="35" t="s">
        <v>1</v>
      </c>
      <c r="E186" s="33" t="s">
        <v>43</v>
      </c>
      <c r="F186" s="34">
        <f>G186+J186</f>
        <v>194894.59999999998</v>
      </c>
      <c r="G186" s="37">
        <f>SUM(H186:I186)</f>
        <v>194894.59999999998</v>
      </c>
      <c r="H186" s="37">
        <f>H194</f>
        <v>29955.3</v>
      </c>
      <c r="I186" s="37">
        <f>I190</f>
        <v>164939.29999999999</v>
      </c>
      <c r="J186" s="38"/>
      <c r="K186" s="38"/>
      <c r="L186" s="38"/>
    </row>
    <row r="187" spans="1:13" s="3" customFormat="1" ht="16.5" customHeight="1" x14ac:dyDescent="0.2">
      <c r="A187" s="43"/>
      <c r="B187" s="44"/>
      <c r="C187" s="45"/>
      <c r="D187" s="35"/>
      <c r="E187" s="36" t="s">
        <v>44</v>
      </c>
      <c r="F187" s="37">
        <f>G187+J187</f>
        <v>194894.59999999998</v>
      </c>
      <c r="G187" s="37">
        <f>SUM(H187:I187)</f>
        <v>194894.59999999998</v>
      </c>
      <c r="H187" s="37">
        <f>H195</f>
        <v>29955.3</v>
      </c>
      <c r="I187" s="37">
        <f>I191</f>
        <v>164939.29999999999</v>
      </c>
      <c r="J187" s="37"/>
      <c r="K187" s="37"/>
      <c r="L187" s="37"/>
    </row>
    <row r="188" spans="1:13" s="3" customFormat="1" ht="16.5" customHeight="1" x14ac:dyDescent="0.2">
      <c r="A188" s="43"/>
      <c r="B188" s="44"/>
      <c r="C188" s="45"/>
      <c r="D188" s="35"/>
      <c r="E188" s="36" t="s">
        <v>45</v>
      </c>
      <c r="F188" s="37"/>
      <c r="G188" s="37"/>
      <c r="H188" s="37"/>
      <c r="I188" s="37"/>
      <c r="J188" s="37"/>
      <c r="K188" s="37"/>
      <c r="L188" s="37"/>
    </row>
    <row r="189" spans="1:13" s="7" customFormat="1" ht="16.5" customHeight="1" x14ac:dyDescent="0.2">
      <c r="A189" s="93"/>
      <c r="B189" s="93"/>
      <c r="C189" s="94"/>
      <c r="D189" s="49"/>
      <c r="E189" s="47" t="s">
        <v>46</v>
      </c>
      <c r="F189" s="42">
        <f>F186-F187+F188</f>
        <v>0</v>
      </c>
      <c r="G189" s="42">
        <f>G186-G187+G188</f>
        <v>0</v>
      </c>
      <c r="H189" s="42">
        <f>H186-H187+H188</f>
        <v>0</v>
      </c>
      <c r="I189" s="42">
        <f>I186-I187+I188</f>
        <v>0</v>
      </c>
      <c r="J189" s="42"/>
      <c r="K189" s="42"/>
      <c r="L189" s="42"/>
    </row>
    <row r="190" spans="1:13" s="7" customFormat="1" ht="23.1" customHeight="1" x14ac:dyDescent="0.2">
      <c r="A190" s="43"/>
      <c r="B190" s="44"/>
      <c r="C190" s="48">
        <v>2057</v>
      </c>
      <c r="D190" s="116" t="s">
        <v>62</v>
      </c>
      <c r="E190" s="33" t="s">
        <v>43</v>
      </c>
      <c r="F190" s="37">
        <f>G190+J190</f>
        <v>164939.29999999999</v>
      </c>
      <c r="G190" s="37">
        <f>I190</f>
        <v>164939.29999999999</v>
      </c>
      <c r="H190" s="37"/>
      <c r="I190" s="37">
        <v>164939.29999999999</v>
      </c>
      <c r="J190" s="37"/>
      <c r="K190" s="37"/>
      <c r="L190" s="37"/>
      <c r="M190" s="4"/>
    </row>
    <row r="191" spans="1:13" s="7" customFormat="1" ht="23.1" customHeight="1" x14ac:dyDescent="0.2">
      <c r="A191" s="43"/>
      <c r="B191" s="44"/>
      <c r="C191" s="45"/>
      <c r="D191" s="117"/>
      <c r="E191" s="36" t="s">
        <v>44</v>
      </c>
      <c r="F191" s="37">
        <f>G191+J191</f>
        <v>164939.29999999999</v>
      </c>
      <c r="G191" s="37">
        <f>I191</f>
        <v>164939.29999999999</v>
      </c>
      <c r="H191" s="37"/>
      <c r="I191" s="37">
        <v>164939.29999999999</v>
      </c>
      <c r="J191" s="37"/>
      <c r="K191" s="37"/>
      <c r="L191" s="37"/>
      <c r="M191" s="3"/>
    </row>
    <row r="192" spans="1:13" s="7" customFormat="1" ht="23.1" customHeight="1" x14ac:dyDescent="0.2">
      <c r="A192" s="43"/>
      <c r="B192" s="44"/>
      <c r="C192" s="45"/>
      <c r="D192" s="117"/>
      <c r="E192" s="36" t="s">
        <v>45</v>
      </c>
      <c r="F192" s="37"/>
      <c r="G192" s="37"/>
      <c r="H192" s="37"/>
      <c r="I192" s="37"/>
      <c r="J192" s="37"/>
      <c r="K192" s="37"/>
      <c r="L192" s="37"/>
      <c r="M192" s="3"/>
    </row>
    <row r="193" spans="1:13" s="7" customFormat="1" ht="23.1" customHeight="1" x14ac:dyDescent="0.2">
      <c r="A193" s="93"/>
      <c r="B193" s="93"/>
      <c r="C193" s="94"/>
      <c r="D193" s="118"/>
      <c r="E193" s="47" t="s">
        <v>46</v>
      </c>
      <c r="F193" s="42">
        <f>F190-F191+F192</f>
        <v>0</v>
      </c>
      <c r="G193" s="42">
        <f>G190-G191+G192</f>
        <v>0</v>
      </c>
      <c r="H193" s="42"/>
      <c r="I193" s="42">
        <f>I190-I191+I192</f>
        <v>0</v>
      </c>
      <c r="J193" s="42"/>
      <c r="K193" s="42"/>
      <c r="L193" s="42"/>
    </row>
    <row r="194" spans="1:13" s="7" customFormat="1" ht="23.1" customHeight="1" x14ac:dyDescent="0.2">
      <c r="A194" s="43"/>
      <c r="B194" s="44"/>
      <c r="C194" s="48">
        <v>2059</v>
      </c>
      <c r="D194" s="116" t="s">
        <v>62</v>
      </c>
      <c r="E194" s="33" t="s">
        <v>43</v>
      </c>
      <c r="F194" s="37">
        <f>G194+J194</f>
        <v>29955.3</v>
      </c>
      <c r="G194" s="37">
        <f>H194</f>
        <v>29955.3</v>
      </c>
      <c r="H194" s="37">
        <v>29955.3</v>
      </c>
      <c r="I194" s="37"/>
      <c r="J194" s="37"/>
      <c r="K194" s="37"/>
      <c r="L194" s="37"/>
      <c r="M194" s="4"/>
    </row>
    <row r="195" spans="1:13" s="7" customFormat="1" ht="23.1" customHeight="1" x14ac:dyDescent="0.2">
      <c r="A195" s="43"/>
      <c r="B195" s="44"/>
      <c r="C195" s="45"/>
      <c r="D195" s="117"/>
      <c r="E195" s="36" t="s">
        <v>44</v>
      </c>
      <c r="F195" s="37">
        <f>G195+J195</f>
        <v>29955.3</v>
      </c>
      <c r="G195" s="37">
        <f>H195</f>
        <v>29955.3</v>
      </c>
      <c r="H195" s="37">
        <v>29955.3</v>
      </c>
      <c r="I195" s="37"/>
      <c r="J195" s="37"/>
      <c r="K195" s="37"/>
      <c r="L195" s="37"/>
      <c r="M195" s="3"/>
    </row>
    <row r="196" spans="1:13" s="7" customFormat="1" ht="23.1" customHeight="1" x14ac:dyDescent="0.2">
      <c r="A196" s="43"/>
      <c r="B196" s="44"/>
      <c r="C196" s="45"/>
      <c r="D196" s="117"/>
      <c r="E196" s="36" t="s">
        <v>45</v>
      </c>
      <c r="F196" s="37"/>
      <c r="G196" s="37"/>
      <c r="H196" s="37"/>
      <c r="I196" s="37"/>
      <c r="J196" s="37"/>
      <c r="K196" s="37"/>
      <c r="L196" s="37"/>
      <c r="M196" s="3"/>
    </row>
    <row r="197" spans="1:13" s="7" customFormat="1" ht="23.1" customHeight="1" x14ac:dyDescent="0.2">
      <c r="A197" s="93"/>
      <c r="B197" s="93"/>
      <c r="C197" s="94"/>
      <c r="D197" s="118"/>
      <c r="E197" s="47" t="s">
        <v>46</v>
      </c>
      <c r="F197" s="42">
        <f>F194-F195+F196</f>
        <v>0</v>
      </c>
      <c r="G197" s="42">
        <f>G194-G195+G196</f>
        <v>0</v>
      </c>
      <c r="H197" s="42">
        <f>H194-H195+H196</f>
        <v>0</v>
      </c>
      <c r="I197" s="42"/>
      <c r="J197" s="42"/>
      <c r="K197" s="42"/>
      <c r="L197" s="42"/>
    </row>
    <row r="198" spans="1:13" s="56" customFormat="1" ht="17.25" customHeight="1" x14ac:dyDescent="0.2">
      <c r="A198" s="76"/>
      <c r="B198" s="77"/>
      <c r="C198" s="108" t="s">
        <v>49</v>
      </c>
      <c r="D198" s="108"/>
      <c r="E198" s="108"/>
      <c r="F198" s="108"/>
      <c r="G198" s="108"/>
      <c r="H198" s="108"/>
      <c r="I198" s="108"/>
      <c r="J198" s="108"/>
      <c r="K198" s="108"/>
      <c r="L198" s="109"/>
    </row>
    <row r="199" spans="1:13" s="75" customFormat="1" ht="64.5" customHeight="1" x14ac:dyDescent="0.2">
      <c r="A199" s="76"/>
      <c r="B199" s="77"/>
      <c r="C199" s="104" t="s">
        <v>96</v>
      </c>
      <c r="D199" s="104"/>
      <c r="E199" s="104"/>
      <c r="F199" s="104"/>
      <c r="G199" s="104"/>
      <c r="H199" s="104"/>
      <c r="I199" s="104"/>
      <c r="J199" s="104"/>
      <c r="K199" s="104"/>
      <c r="L199" s="105"/>
    </row>
    <row r="200" spans="1:13" s="75" customFormat="1" ht="15.75" customHeight="1" x14ac:dyDescent="0.2">
      <c r="A200" s="76"/>
      <c r="B200" s="77"/>
      <c r="C200" s="104" t="s">
        <v>94</v>
      </c>
      <c r="D200" s="104"/>
      <c r="E200" s="104"/>
      <c r="F200" s="104"/>
      <c r="G200" s="104"/>
      <c r="H200" s="104"/>
      <c r="I200" s="104"/>
      <c r="J200" s="104"/>
      <c r="K200" s="104"/>
      <c r="L200" s="105"/>
    </row>
    <row r="201" spans="1:13" s="75" customFormat="1" ht="15.75" customHeight="1" x14ac:dyDescent="0.2">
      <c r="A201" s="76"/>
      <c r="B201" s="77"/>
      <c r="C201" s="104" t="s">
        <v>95</v>
      </c>
      <c r="D201" s="104"/>
      <c r="E201" s="104"/>
      <c r="F201" s="104"/>
      <c r="G201" s="104"/>
      <c r="H201" s="104"/>
      <c r="I201" s="104"/>
      <c r="J201" s="104"/>
      <c r="K201" s="104"/>
      <c r="L201" s="105"/>
    </row>
    <row r="202" spans="1:13" s="75" customFormat="1" ht="7.5" customHeight="1" x14ac:dyDescent="0.2">
      <c r="A202" s="76"/>
      <c r="B202" s="77"/>
      <c r="C202" s="104"/>
      <c r="D202" s="104"/>
      <c r="E202" s="104"/>
      <c r="F202" s="104"/>
      <c r="G202" s="104"/>
      <c r="H202" s="104"/>
      <c r="I202" s="104"/>
      <c r="J202" s="104"/>
      <c r="K202" s="104"/>
      <c r="L202" s="105"/>
    </row>
    <row r="203" spans="1:13" s="75" customFormat="1" ht="67.5" customHeight="1" x14ac:dyDescent="0.2">
      <c r="A203" s="76"/>
      <c r="B203" s="77"/>
      <c r="C203" s="104" t="s">
        <v>120</v>
      </c>
      <c r="D203" s="104"/>
      <c r="E203" s="104"/>
      <c r="F203" s="104"/>
      <c r="G203" s="104"/>
      <c r="H203" s="104"/>
      <c r="I203" s="104"/>
      <c r="J203" s="104"/>
      <c r="K203" s="104"/>
      <c r="L203" s="105"/>
    </row>
    <row r="204" spans="1:13" s="75" customFormat="1" ht="15.75" customHeight="1" x14ac:dyDescent="0.2">
      <c r="A204" s="76"/>
      <c r="B204" s="77"/>
      <c r="C204" s="112" t="s">
        <v>99</v>
      </c>
      <c r="D204" s="104"/>
      <c r="E204" s="104"/>
      <c r="F204" s="104"/>
      <c r="G204" s="104"/>
      <c r="H204" s="104"/>
      <c r="I204" s="104"/>
      <c r="J204" s="104"/>
      <c r="K204" s="104"/>
      <c r="L204" s="105"/>
    </row>
    <row r="205" spans="1:13" s="69" customFormat="1" ht="16.5" customHeight="1" x14ac:dyDescent="0.2">
      <c r="A205" s="76"/>
      <c r="B205" s="78"/>
      <c r="C205" s="106" t="s">
        <v>100</v>
      </c>
      <c r="D205" s="106"/>
      <c r="E205" s="106"/>
      <c r="F205" s="106"/>
      <c r="G205" s="106"/>
      <c r="H205" s="106"/>
      <c r="I205" s="106"/>
      <c r="J205" s="106"/>
      <c r="K205" s="106"/>
      <c r="L205" s="107"/>
    </row>
    <row r="206" spans="1:13" s="7" customFormat="1" ht="16.5" customHeight="1" x14ac:dyDescent="0.2">
      <c r="A206" s="23">
        <v>851</v>
      </c>
      <c r="B206" s="23"/>
      <c r="C206" s="23"/>
      <c r="D206" s="24" t="s">
        <v>50</v>
      </c>
      <c r="E206" s="25" t="s">
        <v>43</v>
      </c>
      <c r="F206" s="26">
        <f>G206+J206</f>
        <v>3680</v>
      </c>
      <c r="G206" s="26">
        <v>3680</v>
      </c>
      <c r="H206" s="26">
        <v>3600</v>
      </c>
      <c r="I206" s="73"/>
      <c r="J206" s="73"/>
      <c r="K206" s="73"/>
      <c r="L206" s="73"/>
    </row>
    <row r="207" spans="1:13" s="7" customFormat="1" ht="16.5" customHeight="1" x14ac:dyDescent="0.2">
      <c r="A207" s="22"/>
      <c r="B207" s="22"/>
      <c r="C207" s="22"/>
      <c r="D207" s="27"/>
      <c r="E207" s="19" t="s">
        <v>44</v>
      </c>
      <c r="F207" s="28"/>
      <c r="G207" s="28"/>
      <c r="H207" s="28"/>
      <c r="I207" s="74"/>
      <c r="J207" s="74"/>
      <c r="K207" s="74"/>
      <c r="L207" s="74"/>
    </row>
    <row r="208" spans="1:13" s="7" customFormat="1" ht="16.5" customHeight="1" x14ac:dyDescent="0.2">
      <c r="A208" s="22"/>
      <c r="B208" s="22"/>
      <c r="C208" s="22"/>
      <c r="D208" s="27"/>
      <c r="E208" s="19" t="s">
        <v>45</v>
      </c>
      <c r="F208" s="28">
        <f>G208+J208</f>
        <v>30</v>
      </c>
      <c r="G208" s="28">
        <f>G212</f>
        <v>30</v>
      </c>
      <c r="H208" s="28"/>
      <c r="I208" s="74"/>
      <c r="J208" s="74"/>
      <c r="K208" s="74"/>
      <c r="L208" s="74"/>
    </row>
    <row r="209" spans="1:12" s="7" customFormat="1" ht="16.5" customHeight="1" x14ac:dyDescent="0.2">
      <c r="A209" s="22"/>
      <c r="B209" s="96"/>
      <c r="C209" s="96"/>
      <c r="D209" s="29"/>
      <c r="E209" s="20" t="s">
        <v>46</v>
      </c>
      <c r="F209" s="21">
        <f>F206-F207+F208</f>
        <v>3710</v>
      </c>
      <c r="G209" s="21">
        <f>G206-G207+G208</f>
        <v>3710</v>
      </c>
      <c r="H209" s="21">
        <f>H206-H207+H208</f>
        <v>3600</v>
      </c>
      <c r="I209" s="21"/>
      <c r="J209" s="21"/>
      <c r="K209" s="21"/>
      <c r="L209" s="21"/>
    </row>
    <row r="210" spans="1:12" s="7" customFormat="1" ht="16.5" customHeight="1" x14ac:dyDescent="0.2">
      <c r="A210" s="30"/>
      <c r="B210" s="31">
        <v>85154</v>
      </c>
      <c r="C210" s="31"/>
      <c r="D210" s="113" t="s">
        <v>51</v>
      </c>
      <c r="E210" s="33" t="s">
        <v>43</v>
      </c>
      <c r="F210" s="34">
        <f>G210+J210</f>
        <v>80</v>
      </c>
      <c r="G210" s="34">
        <v>80</v>
      </c>
      <c r="H210" s="34"/>
      <c r="I210" s="71"/>
      <c r="J210" s="71"/>
      <c r="K210" s="71"/>
      <c r="L210" s="71"/>
    </row>
    <row r="211" spans="1:12" s="7" customFormat="1" ht="16.5" customHeight="1" x14ac:dyDescent="0.2">
      <c r="A211" s="30"/>
      <c r="B211" s="30"/>
      <c r="C211" s="30"/>
      <c r="D211" s="114"/>
      <c r="E211" s="36" t="s">
        <v>44</v>
      </c>
      <c r="F211" s="37"/>
      <c r="G211" s="37"/>
      <c r="H211" s="37"/>
      <c r="I211" s="38"/>
      <c r="J211" s="38"/>
      <c r="K211" s="38"/>
      <c r="L211" s="38"/>
    </row>
    <row r="212" spans="1:12" s="7" customFormat="1" ht="16.5" customHeight="1" x14ac:dyDescent="0.2">
      <c r="A212" s="30"/>
      <c r="B212" s="30"/>
      <c r="C212" s="30"/>
      <c r="D212" s="35"/>
      <c r="E212" s="36" t="s">
        <v>45</v>
      </c>
      <c r="F212" s="37">
        <f>G212+J212</f>
        <v>30</v>
      </c>
      <c r="G212" s="37">
        <f>G216</f>
        <v>30</v>
      </c>
      <c r="H212" s="37"/>
      <c r="I212" s="38"/>
      <c r="J212" s="38"/>
      <c r="K212" s="38"/>
      <c r="L212" s="38"/>
    </row>
    <row r="213" spans="1:12" s="7" customFormat="1" ht="16.5" customHeight="1" x14ac:dyDescent="0.2">
      <c r="A213" s="30"/>
      <c r="B213" s="30"/>
      <c r="C213" s="39"/>
      <c r="D213" s="40"/>
      <c r="E213" s="41" t="s">
        <v>46</v>
      </c>
      <c r="F213" s="42">
        <f>F210-F211+F212</f>
        <v>110</v>
      </c>
      <c r="G213" s="42">
        <f>G210-G211+G212</f>
        <v>110</v>
      </c>
      <c r="H213" s="42"/>
      <c r="I213" s="42"/>
      <c r="J213" s="42"/>
      <c r="K213" s="42"/>
      <c r="L213" s="42"/>
    </row>
    <row r="214" spans="1:12" s="4" customFormat="1" ht="16.5" customHeight="1" x14ac:dyDescent="0.2">
      <c r="A214" s="43"/>
      <c r="B214" s="44"/>
      <c r="C214" s="48" t="s">
        <v>25</v>
      </c>
      <c r="D214" s="95" t="s">
        <v>55</v>
      </c>
      <c r="E214" s="33" t="s">
        <v>43</v>
      </c>
      <c r="F214" s="37">
        <f>G214+J214</f>
        <v>0</v>
      </c>
      <c r="G214" s="37">
        <v>0</v>
      </c>
      <c r="H214" s="37"/>
      <c r="I214" s="37"/>
      <c r="J214" s="37"/>
      <c r="K214" s="37"/>
      <c r="L214" s="37"/>
    </row>
    <row r="215" spans="1:12" s="3" customFormat="1" ht="16.5" customHeight="1" x14ac:dyDescent="0.2">
      <c r="A215" s="43"/>
      <c r="B215" s="44"/>
      <c r="C215" s="45"/>
      <c r="D215" s="35"/>
      <c r="E215" s="36" t="s">
        <v>44</v>
      </c>
      <c r="F215" s="37"/>
      <c r="G215" s="37"/>
      <c r="H215" s="37"/>
      <c r="I215" s="37"/>
      <c r="J215" s="37"/>
      <c r="K215" s="37"/>
      <c r="L215" s="37"/>
    </row>
    <row r="216" spans="1:12" s="3" customFormat="1" ht="16.5" customHeight="1" x14ac:dyDescent="0.2">
      <c r="A216" s="43"/>
      <c r="B216" s="44"/>
      <c r="C216" s="45"/>
      <c r="D216" s="35"/>
      <c r="E216" s="36" t="s">
        <v>45</v>
      </c>
      <c r="F216" s="37">
        <f>G216+J216</f>
        <v>30</v>
      </c>
      <c r="G216" s="37">
        <v>30</v>
      </c>
      <c r="H216" s="37"/>
      <c r="I216" s="37"/>
      <c r="J216" s="37"/>
      <c r="K216" s="37"/>
      <c r="L216" s="37"/>
    </row>
    <row r="217" spans="1:12" s="7" customFormat="1" ht="16.5" customHeight="1" x14ac:dyDescent="0.2">
      <c r="A217" s="93"/>
      <c r="B217" s="93"/>
      <c r="C217" s="94"/>
      <c r="D217" s="49"/>
      <c r="E217" s="47" t="s">
        <v>46</v>
      </c>
      <c r="F217" s="42">
        <f>F214-F215+F216</f>
        <v>30</v>
      </c>
      <c r="G217" s="42">
        <f>G214-G215+G216</f>
        <v>30</v>
      </c>
      <c r="H217" s="42"/>
      <c r="I217" s="42"/>
      <c r="J217" s="42"/>
      <c r="K217" s="42"/>
      <c r="L217" s="42"/>
    </row>
    <row r="218" spans="1:12" s="56" customFormat="1" ht="17.25" customHeight="1" x14ac:dyDescent="0.2">
      <c r="A218" s="76"/>
      <c r="B218" s="77"/>
      <c r="C218" s="108" t="s">
        <v>49</v>
      </c>
      <c r="D218" s="108"/>
      <c r="E218" s="108"/>
      <c r="F218" s="108"/>
      <c r="G218" s="108"/>
      <c r="H218" s="108"/>
      <c r="I218" s="108"/>
      <c r="J218" s="108"/>
      <c r="K218" s="108"/>
      <c r="L218" s="109"/>
    </row>
    <row r="219" spans="1:12" s="75" customFormat="1" ht="15.75" customHeight="1" x14ac:dyDescent="0.2">
      <c r="A219" s="76"/>
      <c r="B219" s="77"/>
      <c r="C219" s="104" t="s">
        <v>88</v>
      </c>
      <c r="D219" s="104"/>
      <c r="E219" s="104"/>
      <c r="F219" s="104"/>
      <c r="G219" s="104"/>
      <c r="H219" s="104"/>
      <c r="I219" s="104"/>
      <c r="J219" s="104"/>
      <c r="K219" s="104"/>
      <c r="L219" s="105"/>
    </row>
    <row r="220" spans="1:12" s="69" customFormat="1" ht="34.5" customHeight="1" x14ac:dyDescent="0.2">
      <c r="A220" s="76"/>
      <c r="B220" s="78"/>
      <c r="C220" s="106" t="s">
        <v>89</v>
      </c>
      <c r="D220" s="106"/>
      <c r="E220" s="106"/>
      <c r="F220" s="106"/>
      <c r="G220" s="106"/>
      <c r="H220" s="106"/>
      <c r="I220" s="106"/>
      <c r="J220" s="106"/>
      <c r="K220" s="106"/>
      <c r="L220" s="107"/>
    </row>
    <row r="221" spans="1:12" s="4" customFormat="1" ht="16.5" customHeight="1" x14ac:dyDescent="0.2">
      <c r="A221" s="23">
        <v>852</v>
      </c>
      <c r="B221" s="23"/>
      <c r="C221" s="23"/>
      <c r="D221" s="24" t="s">
        <v>22</v>
      </c>
      <c r="E221" s="25" t="s">
        <v>43</v>
      </c>
      <c r="F221" s="26">
        <f>G221+J221</f>
        <v>1911857.69</v>
      </c>
      <c r="G221" s="26">
        <v>1911857.69</v>
      </c>
      <c r="H221" s="26">
        <v>1833735</v>
      </c>
      <c r="I221" s="26"/>
      <c r="J221" s="26"/>
      <c r="K221" s="26"/>
      <c r="L221" s="26"/>
    </row>
    <row r="222" spans="1:12" s="3" customFormat="1" ht="16.5" customHeight="1" x14ac:dyDescent="0.2">
      <c r="A222" s="52"/>
      <c r="B222" s="53"/>
      <c r="C222" s="54"/>
      <c r="D222" s="27"/>
      <c r="E222" s="19" t="s">
        <v>44</v>
      </c>
      <c r="F222" s="28">
        <f>G222+J222</f>
        <v>14600</v>
      </c>
      <c r="G222" s="28">
        <f>G226+G242+G253+G269</f>
        <v>14600</v>
      </c>
      <c r="H222" s="28"/>
      <c r="I222" s="28"/>
      <c r="J222" s="28"/>
      <c r="K222" s="28"/>
      <c r="L222" s="28"/>
    </row>
    <row r="223" spans="1:12" s="3" customFormat="1" ht="16.5" customHeight="1" x14ac:dyDescent="0.2">
      <c r="A223" s="52"/>
      <c r="B223" s="53"/>
      <c r="C223" s="54"/>
      <c r="D223" s="27"/>
      <c r="E223" s="19" t="s">
        <v>45</v>
      </c>
      <c r="F223" s="28">
        <f>G223+J223</f>
        <v>7553</v>
      </c>
      <c r="G223" s="28">
        <f>G227+G243+G254+G270</f>
        <v>7553</v>
      </c>
      <c r="H223" s="28"/>
      <c r="I223" s="28"/>
      <c r="J223" s="28"/>
      <c r="K223" s="28"/>
      <c r="L223" s="28"/>
    </row>
    <row r="224" spans="1:12" s="7" customFormat="1" ht="16.5" customHeight="1" x14ac:dyDescent="0.2">
      <c r="A224" s="22"/>
      <c r="B224" s="51"/>
      <c r="C224" s="51"/>
      <c r="D224" s="55"/>
      <c r="E224" s="20" t="s">
        <v>46</v>
      </c>
      <c r="F224" s="21">
        <f t="shared" ref="F224:H224" si="6">F221-F222+F223</f>
        <v>1904810.69</v>
      </c>
      <c r="G224" s="21">
        <f t="shared" si="6"/>
        <v>1904810.69</v>
      </c>
      <c r="H224" s="21">
        <f t="shared" si="6"/>
        <v>1833735</v>
      </c>
      <c r="I224" s="21"/>
      <c r="J224" s="21"/>
      <c r="K224" s="21"/>
      <c r="L224" s="21"/>
    </row>
    <row r="225" spans="1:13" s="7" customFormat="1" ht="16.5" customHeight="1" x14ac:dyDescent="0.2">
      <c r="A225" s="30"/>
      <c r="B225" s="30">
        <v>85202</v>
      </c>
      <c r="C225" s="30"/>
      <c r="D225" s="113" t="s">
        <v>71</v>
      </c>
      <c r="E225" s="36" t="s">
        <v>43</v>
      </c>
      <c r="F225" s="37">
        <f>G225+J225</f>
        <v>4000</v>
      </c>
      <c r="G225" s="37">
        <f>G229</f>
        <v>4000</v>
      </c>
      <c r="H225" s="37"/>
      <c r="I225" s="38"/>
      <c r="J225" s="38"/>
      <c r="K225" s="38"/>
      <c r="L225" s="38"/>
      <c r="M225" s="2"/>
    </row>
    <row r="226" spans="1:13" s="7" customFormat="1" ht="16.5" customHeight="1" x14ac:dyDescent="0.2">
      <c r="A226" s="43"/>
      <c r="B226" s="44"/>
      <c r="C226" s="45"/>
      <c r="D226" s="114"/>
      <c r="E226" s="36" t="s">
        <v>44</v>
      </c>
      <c r="F226" s="37">
        <f>G226+J226</f>
        <v>2800</v>
      </c>
      <c r="G226" s="37">
        <f>G230</f>
        <v>2800</v>
      </c>
      <c r="H226" s="37"/>
      <c r="I226" s="38"/>
      <c r="J226" s="38"/>
      <c r="K226" s="38"/>
      <c r="L226" s="38"/>
      <c r="M226" s="6"/>
    </row>
    <row r="227" spans="1:13" s="7" customFormat="1" ht="16.5" customHeight="1" x14ac:dyDescent="0.2">
      <c r="A227" s="43"/>
      <c r="B227" s="44"/>
      <c r="C227" s="45"/>
      <c r="D227" s="114"/>
      <c r="E227" s="36" t="s">
        <v>45</v>
      </c>
      <c r="F227" s="37">
        <f>G227+J227</f>
        <v>5629</v>
      </c>
      <c r="G227" s="37">
        <f>G235</f>
        <v>5629</v>
      </c>
      <c r="H227" s="37"/>
      <c r="I227" s="38"/>
      <c r="J227" s="38"/>
      <c r="K227" s="38"/>
      <c r="L227" s="38"/>
      <c r="M227" s="6"/>
    </row>
    <row r="228" spans="1:13" s="7" customFormat="1" ht="16.5" customHeight="1" x14ac:dyDescent="0.2">
      <c r="A228" s="43"/>
      <c r="B228" s="44"/>
      <c r="C228" s="46"/>
      <c r="D228" s="115"/>
      <c r="E228" s="47" t="s">
        <v>46</v>
      </c>
      <c r="F228" s="42">
        <f>F225-F226+F227</f>
        <v>6829</v>
      </c>
      <c r="G228" s="42">
        <f>G225-G226+G227</f>
        <v>6829</v>
      </c>
      <c r="H228" s="42"/>
      <c r="I228" s="42"/>
      <c r="J228" s="42"/>
      <c r="K228" s="42"/>
      <c r="L228" s="42"/>
      <c r="M228" s="6"/>
    </row>
    <row r="229" spans="1:13" s="7" customFormat="1" ht="16.5" customHeight="1" x14ac:dyDescent="0.2">
      <c r="A229" s="43"/>
      <c r="B229" s="44"/>
      <c r="C229" s="48" t="s">
        <v>23</v>
      </c>
      <c r="D229" s="50" t="s">
        <v>5</v>
      </c>
      <c r="E229" s="33" t="s">
        <v>43</v>
      </c>
      <c r="F229" s="37">
        <f>G229+J229</f>
        <v>4000</v>
      </c>
      <c r="G229" s="37">
        <v>4000</v>
      </c>
      <c r="H229" s="37"/>
      <c r="I229" s="37"/>
      <c r="J229" s="37"/>
      <c r="K229" s="37"/>
      <c r="L229" s="37"/>
      <c r="M229" s="4"/>
    </row>
    <row r="230" spans="1:13" s="7" customFormat="1" ht="16.5" customHeight="1" x14ac:dyDescent="0.2">
      <c r="A230" s="43"/>
      <c r="B230" s="44"/>
      <c r="C230" s="45"/>
      <c r="D230" s="35"/>
      <c r="E230" s="36" t="s">
        <v>44</v>
      </c>
      <c r="F230" s="37">
        <f>G230+J230</f>
        <v>2800</v>
      </c>
      <c r="G230" s="37">
        <v>2800</v>
      </c>
      <c r="H230" s="37"/>
      <c r="I230" s="37"/>
      <c r="J230" s="37"/>
      <c r="K230" s="37"/>
      <c r="L230" s="37"/>
      <c r="M230" s="3"/>
    </row>
    <row r="231" spans="1:13" s="7" customFormat="1" ht="16.5" customHeight="1" x14ac:dyDescent="0.2">
      <c r="A231" s="43"/>
      <c r="B231" s="44"/>
      <c r="C231" s="45"/>
      <c r="D231" s="35"/>
      <c r="E231" s="36" t="s">
        <v>45</v>
      </c>
      <c r="F231" s="37"/>
      <c r="G231" s="37"/>
      <c r="H231" s="37"/>
      <c r="I231" s="37"/>
      <c r="J231" s="37"/>
      <c r="K231" s="37"/>
      <c r="L231" s="37"/>
      <c r="M231" s="3"/>
    </row>
    <row r="232" spans="1:13" s="7" customFormat="1" ht="16.5" customHeight="1" x14ac:dyDescent="0.2">
      <c r="A232" s="43"/>
      <c r="B232" s="44"/>
      <c r="C232" s="94"/>
      <c r="D232" s="90"/>
      <c r="E232" s="47"/>
      <c r="F232" s="42">
        <f>F229-F230+F231</f>
        <v>1200</v>
      </c>
      <c r="G232" s="42">
        <f>G229-G230+G231</f>
        <v>1200</v>
      </c>
      <c r="H232" s="42"/>
      <c r="I232" s="42"/>
      <c r="J232" s="42"/>
      <c r="K232" s="42"/>
      <c r="L232" s="42"/>
    </row>
    <row r="233" spans="1:13" s="7" customFormat="1" ht="16.5" customHeight="1" x14ac:dyDescent="0.2">
      <c r="A233" s="43"/>
      <c r="B233" s="44"/>
      <c r="C233" s="48" t="s">
        <v>67</v>
      </c>
      <c r="D233" s="119" t="s">
        <v>69</v>
      </c>
      <c r="E233" s="36" t="s">
        <v>43</v>
      </c>
      <c r="F233" s="37">
        <f>G233+J233</f>
        <v>0</v>
      </c>
      <c r="G233" s="37">
        <v>0</v>
      </c>
      <c r="H233" s="37"/>
      <c r="I233" s="37"/>
      <c r="J233" s="37"/>
      <c r="K233" s="37"/>
      <c r="L233" s="37"/>
    </row>
    <row r="234" spans="1:13" s="7" customFormat="1" ht="16.5" customHeight="1" x14ac:dyDescent="0.2">
      <c r="A234" s="43"/>
      <c r="B234" s="44"/>
      <c r="C234" s="45"/>
      <c r="D234" s="120"/>
      <c r="E234" s="36" t="s">
        <v>44</v>
      </c>
      <c r="F234" s="37"/>
      <c r="G234" s="37"/>
      <c r="H234" s="37"/>
      <c r="I234" s="37"/>
      <c r="J234" s="37"/>
      <c r="K234" s="37"/>
      <c r="L234" s="37"/>
    </row>
    <row r="235" spans="1:13" s="7" customFormat="1" ht="16.5" customHeight="1" x14ac:dyDescent="0.2">
      <c r="A235" s="43"/>
      <c r="B235" s="44"/>
      <c r="C235" s="45"/>
      <c r="D235" s="120"/>
      <c r="E235" s="36" t="s">
        <v>45</v>
      </c>
      <c r="F235" s="37">
        <f>G235+J235</f>
        <v>5629</v>
      </c>
      <c r="G235" s="37">
        <v>5629</v>
      </c>
      <c r="H235" s="37"/>
      <c r="I235" s="37"/>
      <c r="J235" s="37"/>
      <c r="K235" s="37"/>
      <c r="L235" s="37"/>
    </row>
    <row r="236" spans="1:13" s="7" customFormat="1" ht="16.5" customHeight="1" x14ac:dyDescent="0.2">
      <c r="A236" s="93"/>
      <c r="B236" s="93"/>
      <c r="C236" s="94"/>
      <c r="D236" s="121"/>
      <c r="E236" s="47" t="s">
        <v>46</v>
      </c>
      <c r="F236" s="42">
        <f>F233-F234+F235</f>
        <v>5629</v>
      </c>
      <c r="G236" s="42">
        <f>G233-G234+G235</f>
        <v>5629</v>
      </c>
      <c r="H236" s="42"/>
      <c r="I236" s="42"/>
      <c r="J236" s="42"/>
      <c r="K236" s="42"/>
      <c r="L236" s="42"/>
    </row>
    <row r="237" spans="1:13" s="56" customFormat="1" ht="17.25" customHeight="1" x14ac:dyDescent="0.2">
      <c r="A237" s="76"/>
      <c r="B237" s="77"/>
      <c r="C237" s="111" t="s">
        <v>49</v>
      </c>
      <c r="D237" s="108"/>
      <c r="E237" s="108"/>
      <c r="F237" s="108"/>
      <c r="G237" s="108"/>
      <c r="H237" s="108"/>
      <c r="I237" s="108"/>
      <c r="J237" s="108"/>
      <c r="K237" s="108"/>
      <c r="L237" s="109"/>
    </row>
    <row r="238" spans="1:13" s="75" customFormat="1" ht="15.75" customHeight="1" x14ac:dyDescent="0.2">
      <c r="A238" s="76"/>
      <c r="B238" s="77"/>
      <c r="C238" s="112" t="s">
        <v>107</v>
      </c>
      <c r="D238" s="104"/>
      <c r="E238" s="104"/>
      <c r="F238" s="104"/>
      <c r="G238" s="104"/>
      <c r="H238" s="104"/>
      <c r="I238" s="104"/>
      <c r="J238" s="104"/>
      <c r="K238" s="104"/>
      <c r="L238" s="105"/>
    </row>
    <row r="239" spans="1:13" s="75" customFormat="1" ht="16.5" customHeight="1" x14ac:dyDescent="0.2">
      <c r="A239" s="76"/>
      <c r="B239" s="77"/>
      <c r="C239" s="112" t="s">
        <v>108</v>
      </c>
      <c r="D239" s="104"/>
      <c r="E239" s="104"/>
      <c r="F239" s="104"/>
      <c r="G239" s="104"/>
      <c r="H239" s="104"/>
      <c r="I239" s="104"/>
      <c r="J239" s="104"/>
      <c r="K239" s="104"/>
      <c r="L239" s="105"/>
    </row>
    <row r="240" spans="1:13" s="75" customFormat="1" ht="15.75" customHeight="1" x14ac:dyDescent="0.2">
      <c r="A240" s="76"/>
      <c r="B240" s="78"/>
      <c r="C240" s="110" t="s">
        <v>109</v>
      </c>
      <c r="D240" s="106"/>
      <c r="E240" s="106"/>
      <c r="F240" s="106"/>
      <c r="G240" s="106"/>
      <c r="H240" s="106"/>
      <c r="I240" s="106"/>
      <c r="J240" s="106"/>
      <c r="K240" s="106"/>
      <c r="L240" s="107"/>
    </row>
    <row r="241" spans="1:12" s="14" customFormat="1" ht="16.5" customHeight="1" x14ac:dyDescent="0.2">
      <c r="A241" s="30"/>
      <c r="B241" s="30">
        <v>85215</v>
      </c>
      <c r="C241" s="93"/>
      <c r="D241" s="114" t="s">
        <v>54</v>
      </c>
      <c r="E241" s="36" t="s">
        <v>43</v>
      </c>
      <c r="F241" s="37">
        <f>G241+J241</f>
        <v>10935</v>
      </c>
      <c r="G241" s="37">
        <v>10935</v>
      </c>
      <c r="H241" s="37">
        <v>10935</v>
      </c>
      <c r="I241" s="38"/>
      <c r="J241" s="38"/>
      <c r="K241" s="38"/>
      <c r="L241" s="38"/>
    </row>
    <row r="242" spans="1:12" s="3" customFormat="1" ht="16.5" customHeight="1" x14ac:dyDescent="0.2">
      <c r="A242" s="43"/>
      <c r="B242" s="44"/>
      <c r="C242" s="45"/>
      <c r="D242" s="114"/>
      <c r="E242" s="36" t="s">
        <v>44</v>
      </c>
      <c r="F242" s="37"/>
      <c r="G242" s="37"/>
      <c r="H242" s="37"/>
      <c r="I242" s="37"/>
      <c r="J242" s="37"/>
      <c r="K242" s="37"/>
      <c r="L242" s="37"/>
    </row>
    <row r="243" spans="1:12" s="3" customFormat="1" ht="16.5" customHeight="1" x14ac:dyDescent="0.2">
      <c r="A243" s="43"/>
      <c r="B243" s="44"/>
      <c r="C243" s="45"/>
      <c r="D243" s="114"/>
      <c r="E243" s="36" t="s">
        <v>45</v>
      </c>
      <c r="F243" s="37">
        <f>G243+J243</f>
        <v>1824</v>
      </c>
      <c r="G243" s="37">
        <f>G247</f>
        <v>1824</v>
      </c>
      <c r="H243" s="37"/>
      <c r="I243" s="37"/>
      <c r="J243" s="37"/>
      <c r="K243" s="37"/>
      <c r="L243" s="37"/>
    </row>
    <row r="244" spans="1:12" s="7" customFormat="1" ht="16.5" customHeight="1" x14ac:dyDescent="0.2">
      <c r="A244" s="93"/>
      <c r="B244" s="93"/>
      <c r="C244" s="94"/>
      <c r="D244" s="115"/>
      <c r="E244" s="47" t="s">
        <v>46</v>
      </c>
      <c r="F244" s="42">
        <f>F241-F242+F243</f>
        <v>12759</v>
      </c>
      <c r="G244" s="42">
        <f>G241-G242+G243</f>
        <v>12759</v>
      </c>
      <c r="H244" s="42">
        <f>H241-H242+H243</f>
        <v>10935</v>
      </c>
      <c r="I244" s="42"/>
      <c r="J244" s="42"/>
      <c r="K244" s="42"/>
      <c r="L244" s="42"/>
    </row>
    <row r="245" spans="1:12" s="7" customFormat="1" ht="16.5" customHeight="1" x14ac:dyDescent="0.2">
      <c r="A245" s="43"/>
      <c r="B245" s="44"/>
      <c r="C245" s="48" t="s">
        <v>67</v>
      </c>
      <c r="D245" s="119" t="s">
        <v>69</v>
      </c>
      <c r="E245" s="36" t="s">
        <v>43</v>
      </c>
      <c r="F245" s="37">
        <f>G245+J245</f>
        <v>0</v>
      </c>
      <c r="G245" s="37">
        <v>0</v>
      </c>
      <c r="H245" s="37"/>
      <c r="I245" s="37"/>
      <c r="J245" s="37"/>
      <c r="K245" s="37"/>
      <c r="L245" s="37"/>
    </row>
    <row r="246" spans="1:12" s="7" customFormat="1" ht="16.5" customHeight="1" x14ac:dyDescent="0.2">
      <c r="A246" s="43"/>
      <c r="B246" s="44"/>
      <c r="C246" s="45"/>
      <c r="D246" s="120"/>
      <c r="E246" s="36" t="s">
        <v>44</v>
      </c>
      <c r="F246" s="37"/>
      <c r="G246" s="37"/>
      <c r="H246" s="37"/>
      <c r="I246" s="37"/>
      <c r="J246" s="37"/>
      <c r="K246" s="37"/>
      <c r="L246" s="37"/>
    </row>
    <row r="247" spans="1:12" s="7" customFormat="1" ht="16.5" customHeight="1" x14ac:dyDescent="0.2">
      <c r="A247" s="43"/>
      <c r="B247" s="44"/>
      <c r="C247" s="45"/>
      <c r="D247" s="120"/>
      <c r="E247" s="36" t="s">
        <v>45</v>
      </c>
      <c r="F247" s="37">
        <f>G247+J247</f>
        <v>1824</v>
      </c>
      <c r="G247" s="37">
        <v>1824</v>
      </c>
      <c r="H247" s="37"/>
      <c r="I247" s="37"/>
      <c r="J247" s="37"/>
      <c r="K247" s="37"/>
      <c r="L247" s="37"/>
    </row>
    <row r="248" spans="1:12" s="7" customFormat="1" ht="16.5" customHeight="1" x14ac:dyDescent="0.2">
      <c r="A248" s="93"/>
      <c r="B248" s="93"/>
      <c r="C248" s="94"/>
      <c r="D248" s="121"/>
      <c r="E248" s="47" t="s">
        <v>46</v>
      </c>
      <c r="F248" s="42">
        <f>F245-F246+F247</f>
        <v>1824</v>
      </c>
      <c r="G248" s="42">
        <f>G245-G246+G247</f>
        <v>1824</v>
      </c>
      <c r="H248" s="42"/>
      <c r="I248" s="42"/>
      <c r="J248" s="42"/>
      <c r="K248" s="42"/>
      <c r="L248" s="42"/>
    </row>
    <row r="249" spans="1:12" s="56" customFormat="1" ht="17.25" customHeight="1" x14ac:dyDescent="0.2">
      <c r="A249" s="76"/>
      <c r="B249" s="77"/>
      <c r="C249" s="111" t="s">
        <v>49</v>
      </c>
      <c r="D249" s="108"/>
      <c r="E249" s="108"/>
      <c r="F249" s="108"/>
      <c r="G249" s="108"/>
      <c r="H249" s="108"/>
      <c r="I249" s="108"/>
      <c r="J249" s="108"/>
      <c r="K249" s="108"/>
      <c r="L249" s="109"/>
    </row>
    <row r="250" spans="1:12" s="75" customFormat="1" ht="15.75" customHeight="1" x14ac:dyDescent="0.2">
      <c r="A250" s="76"/>
      <c r="B250" s="77"/>
      <c r="C250" s="112" t="s">
        <v>107</v>
      </c>
      <c r="D250" s="104"/>
      <c r="E250" s="104"/>
      <c r="F250" s="104"/>
      <c r="G250" s="104"/>
      <c r="H250" s="104"/>
      <c r="I250" s="104"/>
      <c r="J250" s="104"/>
      <c r="K250" s="104"/>
      <c r="L250" s="105"/>
    </row>
    <row r="251" spans="1:12" s="69" customFormat="1" ht="16.5" customHeight="1" x14ac:dyDescent="0.2">
      <c r="A251" s="76"/>
      <c r="B251" s="78"/>
      <c r="C251" s="110" t="s">
        <v>110</v>
      </c>
      <c r="D251" s="106"/>
      <c r="E251" s="106"/>
      <c r="F251" s="106"/>
      <c r="G251" s="106"/>
      <c r="H251" s="106"/>
      <c r="I251" s="106"/>
      <c r="J251" s="106"/>
      <c r="K251" s="106"/>
      <c r="L251" s="107"/>
    </row>
    <row r="252" spans="1:12" s="12" customFormat="1" ht="16.5" customHeight="1" x14ac:dyDescent="0.2">
      <c r="A252" s="30"/>
      <c r="B252" s="30">
        <v>85219</v>
      </c>
      <c r="C252" s="93"/>
      <c r="D252" s="35" t="s">
        <v>12</v>
      </c>
      <c r="E252" s="33" t="s">
        <v>43</v>
      </c>
      <c r="F252" s="37">
        <f>G252+J252</f>
        <v>324100</v>
      </c>
      <c r="G252" s="37">
        <v>324100</v>
      </c>
      <c r="H252" s="37">
        <v>309500</v>
      </c>
      <c r="I252" s="38"/>
      <c r="J252" s="38"/>
      <c r="K252" s="38"/>
      <c r="L252" s="38"/>
    </row>
    <row r="253" spans="1:12" s="3" customFormat="1" ht="16.5" customHeight="1" x14ac:dyDescent="0.2">
      <c r="A253" s="43"/>
      <c r="B253" s="44"/>
      <c r="C253" s="45"/>
      <c r="D253" s="35"/>
      <c r="E253" s="36" t="s">
        <v>44</v>
      </c>
      <c r="F253" s="37">
        <f>G253+J253</f>
        <v>7800</v>
      </c>
      <c r="G253" s="37">
        <f>G257+G261</f>
        <v>7800</v>
      </c>
      <c r="H253" s="37"/>
      <c r="I253" s="37"/>
      <c r="J253" s="37"/>
      <c r="K253" s="37"/>
      <c r="L253" s="37"/>
    </row>
    <row r="254" spans="1:12" s="3" customFormat="1" ht="16.5" customHeight="1" x14ac:dyDescent="0.2">
      <c r="A254" s="43"/>
      <c r="B254" s="44"/>
      <c r="C254" s="45"/>
      <c r="D254" s="35"/>
      <c r="E254" s="36" t="s">
        <v>45</v>
      </c>
      <c r="F254" s="37">
        <f>G254+J254</f>
        <v>100</v>
      </c>
      <c r="G254" s="37">
        <f>G258+G262</f>
        <v>100</v>
      </c>
      <c r="H254" s="37"/>
      <c r="I254" s="37"/>
      <c r="J254" s="37"/>
      <c r="K254" s="37"/>
      <c r="L254" s="37"/>
    </row>
    <row r="255" spans="1:12" s="7" customFormat="1" ht="16.5" customHeight="1" x14ac:dyDescent="0.2">
      <c r="A255" s="93"/>
      <c r="B255" s="93"/>
      <c r="C255" s="94"/>
      <c r="D255" s="49"/>
      <c r="E255" s="47" t="s">
        <v>46</v>
      </c>
      <c r="F255" s="42">
        <f>F252-F253+F254</f>
        <v>316400</v>
      </c>
      <c r="G255" s="42">
        <f>G252-G253+G254</f>
        <v>316400</v>
      </c>
      <c r="H255" s="42">
        <f>H252-H253+H254</f>
        <v>309500</v>
      </c>
      <c r="I255" s="42"/>
      <c r="J255" s="42"/>
      <c r="K255" s="42"/>
      <c r="L255" s="42"/>
    </row>
    <row r="256" spans="1:12" s="7" customFormat="1" ht="16.5" customHeight="1" x14ac:dyDescent="0.2">
      <c r="A256" s="43"/>
      <c r="B256" s="44"/>
      <c r="C256" s="48" t="s">
        <v>65</v>
      </c>
      <c r="D256" s="119" t="s">
        <v>66</v>
      </c>
      <c r="E256" s="36" t="s">
        <v>43</v>
      </c>
      <c r="F256" s="37">
        <f>G256+J256</f>
        <v>100</v>
      </c>
      <c r="G256" s="37">
        <v>100</v>
      </c>
      <c r="H256" s="37"/>
      <c r="I256" s="37"/>
      <c r="J256" s="37"/>
      <c r="K256" s="37"/>
      <c r="L256" s="37"/>
    </row>
    <row r="257" spans="1:12" s="7" customFormat="1" ht="16.5" customHeight="1" x14ac:dyDescent="0.2">
      <c r="A257" s="43"/>
      <c r="B257" s="44"/>
      <c r="C257" s="45"/>
      <c r="D257" s="120"/>
      <c r="E257" s="36" t="s">
        <v>44</v>
      </c>
      <c r="F257" s="37"/>
      <c r="G257" s="37"/>
      <c r="H257" s="37"/>
      <c r="I257" s="37"/>
      <c r="J257" s="37"/>
      <c r="K257" s="37"/>
      <c r="L257" s="37"/>
    </row>
    <row r="258" spans="1:12" s="7" customFormat="1" ht="16.5" customHeight="1" x14ac:dyDescent="0.2">
      <c r="A258" s="43"/>
      <c r="B258" s="44"/>
      <c r="C258" s="45"/>
      <c r="D258" s="120"/>
      <c r="E258" s="36" t="s">
        <v>45</v>
      </c>
      <c r="F258" s="37">
        <f>G258+J258</f>
        <v>100</v>
      </c>
      <c r="G258" s="37">
        <v>100</v>
      </c>
      <c r="H258" s="37"/>
      <c r="I258" s="37"/>
      <c r="J258" s="37"/>
      <c r="K258" s="37"/>
      <c r="L258" s="37"/>
    </row>
    <row r="259" spans="1:12" s="7" customFormat="1" ht="16.5" customHeight="1" x14ac:dyDescent="0.2">
      <c r="A259" s="93"/>
      <c r="B259" s="93"/>
      <c r="C259" s="94"/>
      <c r="D259" s="121"/>
      <c r="E259" s="47" t="s">
        <v>46</v>
      </c>
      <c r="F259" s="42">
        <f>F256-F257+F258</f>
        <v>200</v>
      </c>
      <c r="G259" s="42">
        <f>G256-G257+G258</f>
        <v>200</v>
      </c>
      <c r="H259" s="42"/>
      <c r="I259" s="42"/>
      <c r="J259" s="42"/>
      <c r="K259" s="42"/>
      <c r="L259" s="42"/>
    </row>
    <row r="260" spans="1:12" s="12" customFormat="1" ht="16.5" customHeight="1" x14ac:dyDescent="0.2">
      <c r="A260" s="30"/>
      <c r="B260" s="30"/>
      <c r="C260" s="48" t="s">
        <v>25</v>
      </c>
      <c r="D260" s="95" t="s">
        <v>55</v>
      </c>
      <c r="E260" s="33" t="s">
        <v>43</v>
      </c>
      <c r="F260" s="37">
        <f>G260+J260</f>
        <v>13500</v>
      </c>
      <c r="G260" s="37">
        <v>13500</v>
      </c>
      <c r="H260" s="37"/>
      <c r="I260" s="37"/>
      <c r="J260" s="37"/>
      <c r="K260" s="37"/>
      <c r="L260" s="37"/>
    </row>
    <row r="261" spans="1:12" s="3" customFormat="1" ht="16.5" customHeight="1" x14ac:dyDescent="0.2">
      <c r="A261" s="43"/>
      <c r="B261" s="44"/>
      <c r="C261" s="45"/>
      <c r="D261" s="35"/>
      <c r="E261" s="36" t="s">
        <v>44</v>
      </c>
      <c r="F261" s="37">
        <f>G261+J261</f>
        <v>7800</v>
      </c>
      <c r="G261" s="37">
        <v>7800</v>
      </c>
      <c r="H261" s="37"/>
      <c r="I261" s="37"/>
      <c r="J261" s="37"/>
      <c r="K261" s="37"/>
      <c r="L261" s="37"/>
    </row>
    <row r="262" spans="1:12" s="3" customFormat="1" ht="16.5" customHeight="1" x14ac:dyDescent="0.2">
      <c r="A262" s="43"/>
      <c r="B262" s="44"/>
      <c r="C262" s="45"/>
      <c r="D262" s="35"/>
      <c r="E262" s="36" t="s">
        <v>45</v>
      </c>
      <c r="F262" s="37"/>
      <c r="G262" s="37"/>
      <c r="H262" s="37"/>
      <c r="I262" s="37"/>
      <c r="J262" s="37"/>
      <c r="K262" s="37"/>
      <c r="L262" s="37"/>
    </row>
    <row r="263" spans="1:12" s="7" customFormat="1" ht="16.5" customHeight="1" x14ac:dyDescent="0.2">
      <c r="A263" s="93"/>
      <c r="B263" s="93"/>
      <c r="C263" s="94"/>
      <c r="D263" s="49"/>
      <c r="E263" s="47" t="s">
        <v>46</v>
      </c>
      <c r="F263" s="42">
        <f>F260-F261+F262</f>
        <v>5700</v>
      </c>
      <c r="G263" s="42">
        <f>G260-G261+G262</f>
        <v>5700</v>
      </c>
      <c r="H263" s="42"/>
      <c r="I263" s="42"/>
      <c r="J263" s="42"/>
      <c r="K263" s="42"/>
      <c r="L263" s="42"/>
    </row>
    <row r="264" spans="1:12" s="56" customFormat="1" ht="17.25" customHeight="1" x14ac:dyDescent="0.2">
      <c r="A264" s="76"/>
      <c r="B264" s="77"/>
      <c r="C264" s="108" t="s">
        <v>49</v>
      </c>
      <c r="D264" s="108"/>
      <c r="E264" s="108"/>
      <c r="F264" s="108"/>
      <c r="G264" s="108"/>
      <c r="H264" s="108"/>
      <c r="I264" s="108"/>
      <c r="J264" s="108"/>
      <c r="K264" s="108"/>
      <c r="L264" s="109"/>
    </row>
    <row r="265" spans="1:12" s="75" customFormat="1" ht="15.75" customHeight="1" x14ac:dyDescent="0.2">
      <c r="A265" s="76"/>
      <c r="B265" s="77"/>
      <c r="C265" s="104" t="s">
        <v>107</v>
      </c>
      <c r="D265" s="104"/>
      <c r="E265" s="104"/>
      <c r="F265" s="104"/>
      <c r="G265" s="104"/>
      <c r="H265" s="104"/>
      <c r="I265" s="104"/>
      <c r="J265" s="104"/>
      <c r="K265" s="104"/>
      <c r="L265" s="105"/>
    </row>
    <row r="266" spans="1:12" s="75" customFormat="1" ht="15.75" customHeight="1" x14ac:dyDescent="0.2">
      <c r="A266" s="76"/>
      <c r="B266" s="77"/>
      <c r="C266" s="104" t="s">
        <v>111</v>
      </c>
      <c r="D266" s="104"/>
      <c r="E266" s="104"/>
      <c r="F266" s="104"/>
      <c r="G266" s="104"/>
      <c r="H266" s="104"/>
      <c r="I266" s="104"/>
      <c r="J266" s="104"/>
      <c r="K266" s="104"/>
      <c r="L266" s="105"/>
    </row>
    <row r="267" spans="1:12" s="69" customFormat="1" ht="16.5" customHeight="1" x14ac:dyDescent="0.2">
      <c r="A267" s="76"/>
      <c r="B267" s="78"/>
      <c r="C267" s="106" t="s">
        <v>112</v>
      </c>
      <c r="D267" s="106"/>
      <c r="E267" s="106"/>
      <c r="F267" s="106"/>
      <c r="G267" s="106"/>
      <c r="H267" s="106"/>
      <c r="I267" s="106"/>
      <c r="J267" s="106"/>
      <c r="K267" s="106"/>
      <c r="L267" s="107"/>
    </row>
    <row r="268" spans="1:12" s="4" customFormat="1" ht="16.5" customHeight="1" x14ac:dyDescent="0.2">
      <c r="A268" s="30"/>
      <c r="B268" s="30">
        <v>85228</v>
      </c>
      <c r="C268" s="93"/>
      <c r="D268" s="113" t="s">
        <v>18</v>
      </c>
      <c r="E268" s="33" t="s">
        <v>43</v>
      </c>
      <c r="F268" s="37">
        <f>G268+J268</f>
        <v>191820</v>
      </c>
      <c r="G268" s="37">
        <v>191820</v>
      </c>
      <c r="H268" s="37">
        <v>158800</v>
      </c>
      <c r="I268" s="38"/>
      <c r="J268" s="38"/>
      <c r="K268" s="38"/>
      <c r="L268" s="38"/>
    </row>
    <row r="269" spans="1:12" s="3" customFormat="1" ht="16.5" customHeight="1" x14ac:dyDescent="0.2">
      <c r="A269" s="43"/>
      <c r="B269" s="44"/>
      <c r="C269" s="45"/>
      <c r="D269" s="114"/>
      <c r="E269" s="36" t="s">
        <v>44</v>
      </c>
      <c r="F269" s="37">
        <f>G269+J269</f>
        <v>4000</v>
      </c>
      <c r="G269" s="37">
        <f>G273</f>
        <v>4000</v>
      </c>
      <c r="H269" s="37"/>
      <c r="I269" s="37"/>
      <c r="J269" s="37"/>
      <c r="K269" s="37"/>
      <c r="L269" s="37"/>
    </row>
    <row r="270" spans="1:12" s="3" customFormat="1" ht="16.5" customHeight="1" x14ac:dyDescent="0.2">
      <c r="A270" s="43"/>
      <c r="B270" s="44"/>
      <c r="C270" s="45"/>
      <c r="D270" s="114"/>
      <c r="E270" s="36" t="s">
        <v>45</v>
      </c>
      <c r="F270" s="37"/>
      <c r="G270" s="37"/>
      <c r="H270" s="37"/>
      <c r="I270" s="37"/>
      <c r="J270" s="37"/>
      <c r="K270" s="37"/>
      <c r="L270" s="37"/>
    </row>
    <row r="271" spans="1:12" s="7" customFormat="1" ht="16.5" customHeight="1" x14ac:dyDescent="0.2">
      <c r="A271" s="93"/>
      <c r="B271" s="93"/>
      <c r="C271" s="94"/>
      <c r="D271" s="115"/>
      <c r="E271" s="47" t="s">
        <v>46</v>
      </c>
      <c r="F271" s="42">
        <f>F268-F269+F270</f>
        <v>187820</v>
      </c>
      <c r="G271" s="42">
        <f>G268-G269+G270</f>
        <v>187820</v>
      </c>
      <c r="H271" s="42">
        <f>H268-H269+H270</f>
        <v>158800</v>
      </c>
      <c r="I271" s="42"/>
      <c r="J271" s="42"/>
      <c r="K271" s="42"/>
      <c r="L271" s="42"/>
    </row>
    <row r="272" spans="1:12" s="7" customFormat="1" ht="16.5" customHeight="1" x14ac:dyDescent="0.2">
      <c r="A272" s="43"/>
      <c r="B272" s="44"/>
      <c r="C272" s="48" t="s">
        <v>23</v>
      </c>
      <c r="D272" s="50" t="s">
        <v>5</v>
      </c>
      <c r="E272" s="33" t="s">
        <v>43</v>
      </c>
      <c r="F272" s="37">
        <f>G272+J272</f>
        <v>33000</v>
      </c>
      <c r="G272" s="37">
        <v>33000</v>
      </c>
      <c r="H272" s="37"/>
      <c r="I272" s="37"/>
      <c r="J272" s="37"/>
      <c r="K272" s="37"/>
      <c r="L272" s="37"/>
    </row>
    <row r="273" spans="1:12" s="7" customFormat="1" ht="16.5" customHeight="1" x14ac:dyDescent="0.2">
      <c r="A273" s="43"/>
      <c r="B273" s="44"/>
      <c r="C273" s="45"/>
      <c r="D273" s="35"/>
      <c r="E273" s="36" t="s">
        <v>44</v>
      </c>
      <c r="F273" s="37">
        <f>G273+J273</f>
        <v>4000</v>
      </c>
      <c r="G273" s="37">
        <v>4000</v>
      </c>
      <c r="H273" s="37"/>
      <c r="I273" s="37"/>
      <c r="J273" s="37"/>
      <c r="K273" s="37"/>
      <c r="L273" s="37"/>
    </row>
    <row r="274" spans="1:12" s="7" customFormat="1" ht="16.5" customHeight="1" x14ac:dyDescent="0.2">
      <c r="A274" s="43"/>
      <c r="B274" s="44"/>
      <c r="C274" s="45"/>
      <c r="D274" s="35"/>
      <c r="E274" s="36" t="s">
        <v>45</v>
      </c>
      <c r="F274" s="37"/>
      <c r="G274" s="37"/>
      <c r="H274" s="37"/>
      <c r="I274" s="37"/>
      <c r="J274" s="37"/>
      <c r="K274" s="37"/>
      <c r="L274" s="37"/>
    </row>
    <row r="275" spans="1:12" s="7" customFormat="1" ht="16.5" customHeight="1" x14ac:dyDescent="0.2">
      <c r="A275" s="93"/>
      <c r="B275" s="93"/>
      <c r="C275" s="94"/>
      <c r="D275" s="49"/>
      <c r="E275" s="47" t="s">
        <v>46</v>
      </c>
      <c r="F275" s="42">
        <f>F272-F273+F274</f>
        <v>29000</v>
      </c>
      <c r="G275" s="42">
        <f>G272-G273+G274</f>
        <v>29000</v>
      </c>
      <c r="H275" s="42"/>
      <c r="I275" s="42"/>
      <c r="J275" s="42"/>
      <c r="K275" s="42"/>
      <c r="L275" s="42"/>
    </row>
    <row r="276" spans="1:12" s="56" customFormat="1" ht="17.25" customHeight="1" x14ac:dyDescent="0.2">
      <c r="A276" s="76"/>
      <c r="B276" s="77"/>
      <c r="C276" s="108" t="s">
        <v>49</v>
      </c>
      <c r="D276" s="108"/>
      <c r="E276" s="108"/>
      <c r="F276" s="108"/>
      <c r="G276" s="108"/>
      <c r="H276" s="108"/>
      <c r="I276" s="108"/>
      <c r="J276" s="108"/>
      <c r="K276" s="108"/>
      <c r="L276" s="109"/>
    </row>
    <row r="277" spans="1:12" s="75" customFormat="1" ht="15.75" customHeight="1" x14ac:dyDescent="0.2">
      <c r="A277" s="76"/>
      <c r="B277" s="77"/>
      <c r="C277" s="104" t="s">
        <v>107</v>
      </c>
      <c r="D277" s="104"/>
      <c r="E277" s="104"/>
      <c r="F277" s="104"/>
      <c r="G277" s="104"/>
      <c r="H277" s="104"/>
      <c r="I277" s="104"/>
      <c r="J277" s="104"/>
      <c r="K277" s="104"/>
      <c r="L277" s="105"/>
    </row>
    <row r="278" spans="1:12" s="69" customFormat="1" ht="16.5" customHeight="1" x14ac:dyDescent="0.2">
      <c r="A278" s="76"/>
      <c r="B278" s="78"/>
      <c r="C278" s="106" t="s">
        <v>113</v>
      </c>
      <c r="D278" s="106"/>
      <c r="E278" s="106"/>
      <c r="F278" s="106"/>
      <c r="G278" s="106"/>
      <c r="H278" s="106"/>
      <c r="I278" s="106"/>
      <c r="J278" s="106"/>
      <c r="K278" s="106"/>
      <c r="L278" s="107"/>
    </row>
    <row r="279" spans="1:12" s="67" customFormat="1" ht="16.5" customHeight="1" x14ac:dyDescent="0.2">
      <c r="A279" s="23">
        <v>900</v>
      </c>
      <c r="B279" s="23"/>
      <c r="C279" s="22"/>
      <c r="D279" s="122" t="s">
        <v>13</v>
      </c>
      <c r="E279" s="25" t="s">
        <v>43</v>
      </c>
      <c r="F279" s="28">
        <f>G279+J279</f>
        <v>12927734.25</v>
      </c>
      <c r="G279" s="28">
        <v>8341030.5</v>
      </c>
      <c r="H279" s="28">
        <v>118900</v>
      </c>
      <c r="I279" s="28">
        <v>126505.5</v>
      </c>
      <c r="J279" s="28">
        <v>4586703.75</v>
      </c>
      <c r="K279" s="28">
        <v>562488.75</v>
      </c>
      <c r="L279" s="28">
        <v>4024215</v>
      </c>
    </row>
    <row r="280" spans="1:12" s="3" customFormat="1" ht="16.5" customHeight="1" x14ac:dyDescent="0.2">
      <c r="A280" s="52"/>
      <c r="B280" s="53"/>
      <c r="C280" s="54"/>
      <c r="D280" s="123"/>
      <c r="E280" s="19" t="s">
        <v>44</v>
      </c>
      <c r="F280" s="28"/>
      <c r="G280" s="28"/>
      <c r="H280" s="28"/>
      <c r="I280" s="28"/>
      <c r="J280" s="28"/>
      <c r="K280" s="28"/>
      <c r="L280" s="28"/>
    </row>
    <row r="281" spans="1:12" s="3" customFormat="1" ht="16.5" customHeight="1" x14ac:dyDescent="0.2">
      <c r="A281" s="52"/>
      <c r="B281" s="53"/>
      <c r="C281" s="54"/>
      <c r="D281" s="123"/>
      <c r="E281" s="19" t="s">
        <v>45</v>
      </c>
      <c r="F281" s="28">
        <f>G281+J281</f>
        <v>4241</v>
      </c>
      <c r="G281" s="28">
        <f>G285+G296</f>
        <v>4241</v>
      </c>
      <c r="H281" s="28"/>
      <c r="I281" s="28"/>
      <c r="J281" s="28"/>
      <c r="K281" s="28"/>
      <c r="L281" s="28"/>
    </row>
    <row r="282" spans="1:12" s="7" customFormat="1" ht="16.5" customHeight="1" x14ac:dyDescent="0.2">
      <c r="A282" s="22"/>
      <c r="B282" s="51"/>
      <c r="C282" s="51"/>
      <c r="D282" s="124"/>
      <c r="E282" s="20" t="s">
        <v>46</v>
      </c>
      <c r="F282" s="21">
        <f t="shared" ref="F282:L282" si="7">F279-F280+F281</f>
        <v>12931975.25</v>
      </c>
      <c r="G282" s="21">
        <f t="shared" si="7"/>
        <v>8345271.5</v>
      </c>
      <c r="H282" s="21">
        <f t="shared" si="7"/>
        <v>118900</v>
      </c>
      <c r="I282" s="21">
        <f t="shared" si="7"/>
        <v>126505.5</v>
      </c>
      <c r="J282" s="21">
        <f t="shared" si="7"/>
        <v>4586703.75</v>
      </c>
      <c r="K282" s="21">
        <f t="shared" si="7"/>
        <v>562488.75</v>
      </c>
      <c r="L282" s="21">
        <f t="shared" si="7"/>
        <v>4024215</v>
      </c>
    </row>
    <row r="283" spans="1:12" s="16" customFormat="1" ht="16.5" customHeight="1" x14ac:dyDescent="0.2">
      <c r="A283" s="30"/>
      <c r="B283" s="30">
        <v>90015</v>
      </c>
      <c r="C283" s="93"/>
      <c r="D283" s="35" t="s">
        <v>14</v>
      </c>
      <c r="E283" s="33" t="s">
        <v>43</v>
      </c>
      <c r="F283" s="37">
        <f>G283+J283</f>
        <v>8185</v>
      </c>
      <c r="G283" s="37">
        <v>8185</v>
      </c>
      <c r="H283" s="38"/>
      <c r="I283" s="38"/>
      <c r="J283" s="37"/>
      <c r="K283" s="38"/>
      <c r="L283" s="38"/>
    </row>
    <row r="284" spans="1:12" s="3" customFormat="1" ht="16.5" customHeight="1" x14ac:dyDescent="0.2">
      <c r="A284" s="43"/>
      <c r="B284" s="44"/>
      <c r="C284" s="45"/>
      <c r="D284" s="35"/>
      <c r="E284" s="36" t="s">
        <v>44</v>
      </c>
      <c r="F284" s="37"/>
      <c r="G284" s="37"/>
      <c r="H284" s="37"/>
      <c r="I284" s="37"/>
      <c r="J284" s="37"/>
      <c r="K284" s="37"/>
      <c r="L284" s="37"/>
    </row>
    <row r="285" spans="1:12" s="3" customFormat="1" ht="16.5" customHeight="1" x14ac:dyDescent="0.2">
      <c r="A285" s="43"/>
      <c r="B285" s="44"/>
      <c r="C285" s="45"/>
      <c r="D285" s="35"/>
      <c r="E285" s="36" t="s">
        <v>45</v>
      </c>
      <c r="F285" s="37">
        <f>G285+J285</f>
        <v>4037</v>
      </c>
      <c r="G285" s="37">
        <f>G289</f>
        <v>4037</v>
      </c>
      <c r="H285" s="37"/>
      <c r="I285" s="37"/>
      <c r="J285" s="37"/>
      <c r="K285" s="37"/>
      <c r="L285" s="37"/>
    </row>
    <row r="286" spans="1:12" s="7" customFormat="1" ht="16.5" customHeight="1" x14ac:dyDescent="0.2">
      <c r="A286" s="93"/>
      <c r="B286" s="93"/>
      <c r="C286" s="94"/>
      <c r="D286" s="49"/>
      <c r="E286" s="47" t="s">
        <v>46</v>
      </c>
      <c r="F286" s="42">
        <f>F283-F284+F285</f>
        <v>12222</v>
      </c>
      <c r="G286" s="42">
        <f>G283-G284+G285</f>
        <v>12222</v>
      </c>
      <c r="H286" s="42"/>
      <c r="I286" s="42"/>
      <c r="J286" s="42"/>
      <c r="K286" s="42"/>
      <c r="L286" s="42"/>
    </row>
    <row r="287" spans="1:12" s="66" customFormat="1" ht="16.5" customHeight="1" x14ac:dyDescent="0.2">
      <c r="A287" s="30"/>
      <c r="B287" s="30"/>
      <c r="C287" s="48" t="s">
        <v>23</v>
      </c>
      <c r="D287" s="50" t="s">
        <v>5</v>
      </c>
      <c r="E287" s="33" t="s">
        <v>43</v>
      </c>
      <c r="F287" s="37">
        <f>G287+J287</f>
        <v>7600</v>
      </c>
      <c r="G287" s="37">
        <v>7600</v>
      </c>
      <c r="H287" s="37"/>
      <c r="I287" s="37"/>
      <c r="J287" s="37"/>
      <c r="K287" s="37"/>
      <c r="L287" s="37"/>
    </row>
    <row r="288" spans="1:12" s="3" customFormat="1" ht="16.5" customHeight="1" x14ac:dyDescent="0.2">
      <c r="A288" s="43"/>
      <c r="B288" s="44"/>
      <c r="C288" s="45"/>
      <c r="D288" s="35"/>
      <c r="E288" s="36" t="s">
        <v>44</v>
      </c>
      <c r="F288" s="37"/>
      <c r="G288" s="37"/>
      <c r="H288" s="37"/>
      <c r="I288" s="37"/>
      <c r="J288" s="37"/>
      <c r="K288" s="37"/>
      <c r="L288" s="37"/>
    </row>
    <row r="289" spans="1:12" s="3" customFormat="1" ht="16.5" customHeight="1" x14ac:dyDescent="0.2">
      <c r="A289" s="43"/>
      <c r="B289" s="44"/>
      <c r="C289" s="45"/>
      <c r="D289" s="35"/>
      <c r="E289" s="36" t="s">
        <v>45</v>
      </c>
      <c r="F289" s="37">
        <f>G289+J289</f>
        <v>4037</v>
      </c>
      <c r="G289" s="37">
        <v>4037</v>
      </c>
      <c r="H289" s="37"/>
      <c r="I289" s="37"/>
      <c r="J289" s="37"/>
      <c r="K289" s="37"/>
      <c r="L289" s="37"/>
    </row>
    <row r="290" spans="1:12" s="7" customFormat="1" ht="16.5" customHeight="1" x14ac:dyDescent="0.2">
      <c r="A290" s="93"/>
      <c r="B290" s="93"/>
      <c r="C290" s="94"/>
      <c r="D290" s="49"/>
      <c r="E290" s="47" t="s">
        <v>46</v>
      </c>
      <c r="F290" s="42">
        <f>F287-F288+F289</f>
        <v>11637</v>
      </c>
      <c r="G290" s="42">
        <f>G287-G288+G289</f>
        <v>11637</v>
      </c>
      <c r="H290" s="42"/>
      <c r="I290" s="42"/>
      <c r="J290" s="42"/>
      <c r="K290" s="42"/>
      <c r="L290" s="42"/>
    </row>
    <row r="291" spans="1:12" s="56" customFormat="1" ht="17.25" customHeight="1" x14ac:dyDescent="0.2">
      <c r="A291" s="76"/>
      <c r="B291" s="77"/>
      <c r="C291" s="108" t="s">
        <v>49</v>
      </c>
      <c r="D291" s="108"/>
      <c r="E291" s="108"/>
      <c r="F291" s="108"/>
      <c r="G291" s="108"/>
      <c r="H291" s="108"/>
      <c r="I291" s="108"/>
      <c r="J291" s="108"/>
      <c r="K291" s="108"/>
      <c r="L291" s="109"/>
    </row>
    <row r="292" spans="1:12" s="75" customFormat="1" ht="15.75" customHeight="1" x14ac:dyDescent="0.2">
      <c r="A292" s="76"/>
      <c r="B292" s="77"/>
      <c r="C292" s="104" t="s">
        <v>84</v>
      </c>
      <c r="D292" s="104"/>
      <c r="E292" s="104"/>
      <c r="F292" s="104"/>
      <c r="G292" s="104"/>
      <c r="H292" s="104"/>
      <c r="I292" s="104"/>
      <c r="J292" s="104"/>
      <c r="K292" s="104"/>
      <c r="L292" s="105"/>
    </row>
    <row r="293" spans="1:12" s="69" customFormat="1" ht="16.5" customHeight="1" x14ac:dyDescent="0.2">
      <c r="A293" s="76"/>
      <c r="B293" s="78"/>
      <c r="C293" s="106" t="s">
        <v>85</v>
      </c>
      <c r="D293" s="106"/>
      <c r="E293" s="106"/>
      <c r="F293" s="106"/>
      <c r="G293" s="106"/>
      <c r="H293" s="106"/>
      <c r="I293" s="106"/>
      <c r="J293" s="106"/>
      <c r="K293" s="106"/>
      <c r="L293" s="107"/>
    </row>
    <row r="294" spans="1:12" s="16" customFormat="1" ht="16.5" customHeight="1" x14ac:dyDescent="0.2">
      <c r="A294" s="30"/>
      <c r="B294" s="30">
        <v>90026</v>
      </c>
      <c r="C294" s="93"/>
      <c r="D294" s="113" t="s">
        <v>72</v>
      </c>
      <c r="E294" s="33" t="s">
        <v>43</v>
      </c>
      <c r="F294" s="37">
        <f>G294+J294</f>
        <v>10050</v>
      </c>
      <c r="G294" s="37">
        <v>10050</v>
      </c>
      <c r="H294" s="37"/>
      <c r="I294" s="38"/>
      <c r="J294" s="38"/>
      <c r="K294" s="38"/>
      <c r="L294" s="38"/>
    </row>
    <row r="295" spans="1:12" s="3" customFormat="1" ht="16.5" customHeight="1" x14ac:dyDescent="0.2">
      <c r="A295" s="43"/>
      <c r="B295" s="44"/>
      <c r="C295" s="45"/>
      <c r="D295" s="114"/>
      <c r="E295" s="36" t="s">
        <v>44</v>
      </c>
      <c r="F295" s="37"/>
      <c r="G295" s="37"/>
      <c r="H295" s="37"/>
      <c r="I295" s="37"/>
      <c r="J295" s="37"/>
      <c r="K295" s="37"/>
      <c r="L295" s="37"/>
    </row>
    <row r="296" spans="1:12" s="3" customFormat="1" ht="16.5" customHeight="1" x14ac:dyDescent="0.2">
      <c r="A296" s="43"/>
      <c r="B296" s="44"/>
      <c r="C296" s="45"/>
      <c r="D296" s="114"/>
      <c r="E296" s="36" t="s">
        <v>45</v>
      </c>
      <c r="F296" s="37">
        <f>G296+J296</f>
        <v>204</v>
      </c>
      <c r="G296" s="37">
        <f>G300</f>
        <v>204</v>
      </c>
      <c r="H296" s="37"/>
      <c r="I296" s="37"/>
      <c r="J296" s="37"/>
      <c r="K296" s="37"/>
      <c r="L296" s="37"/>
    </row>
    <row r="297" spans="1:12" s="7" customFormat="1" ht="16.5" customHeight="1" x14ac:dyDescent="0.2">
      <c r="A297" s="93"/>
      <c r="B297" s="93"/>
      <c r="C297" s="94"/>
      <c r="D297" s="115"/>
      <c r="E297" s="47" t="s">
        <v>46</v>
      </c>
      <c r="F297" s="42">
        <f>F294-F295+F296</f>
        <v>10254</v>
      </c>
      <c r="G297" s="42">
        <f>G294-G295+G296</f>
        <v>10254</v>
      </c>
      <c r="H297" s="42"/>
      <c r="I297" s="42"/>
      <c r="J297" s="42"/>
      <c r="K297" s="42"/>
      <c r="L297" s="42"/>
    </row>
    <row r="298" spans="1:12" s="65" customFormat="1" ht="16.5" customHeight="1" x14ac:dyDescent="0.2">
      <c r="A298" s="43"/>
      <c r="B298" s="44"/>
      <c r="C298" s="48">
        <v>2460</v>
      </c>
      <c r="D298" s="116" t="s">
        <v>52</v>
      </c>
      <c r="E298" s="33" t="s">
        <v>43</v>
      </c>
      <c r="F298" s="37">
        <f>G298+J298</f>
        <v>0</v>
      </c>
      <c r="G298" s="37">
        <v>0</v>
      </c>
      <c r="H298" s="37"/>
      <c r="I298" s="37"/>
      <c r="J298" s="37"/>
      <c r="K298" s="37"/>
      <c r="L298" s="37"/>
    </row>
    <row r="299" spans="1:12" s="3" customFormat="1" ht="16.5" customHeight="1" x14ac:dyDescent="0.2">
      <c r="A299" s="43"/>
      <c r="B299" s="44"/>
      <c r="C299" s="45"/>
      <c r="D299" s="117"/>
      <c r="E299" s="36" t="s">
        <v>44</v>
      </c>
      <c r="F299" s="37"/>
      <c r="G299" s="37"/>
      <c r="H299" s="37"/>
      <c r="I299" s="37"/>
      <c r="J299" s="37"/>
      <c r="K299" s="37"/>
      <c r="L299" s="37"/>
    </row>
    <row r="300" spans="1:12" s="3" customFormat="1" ht="16.5" customHeight="1" x14ac:dyDescent="0.2">
      <c r="A300" s="43"/>
      <c r="B300" s="44"/>
      <c r="C300" s="45"/>
      <c r="D300" s="117"/>
      <c r="E300" s="36" t="s">
        <v>45</v>
      </c>
      <c r="F300" s="37">
        <f>G300+J300</f>
        <v>204</v>
      </c>
      <c r="G300" s="37">
        <v>204</v>
      </c>
      <c r="H300" s="37"/>
      <c r="I300" s="37"/>
      <c r="J300" s="37"/>
      <c r="K300" s="37"/>
      <c r="L300" s="37"/>
    </row>
    <row r="301" spans="1:12" s="7" customFormat="1" ht="16.5" customHeight="1" x14ac:dyDescent="0.2">
      <c r="A301" s="93"/>
      <c r="B301" s="93"/>
      <c r="C301" s="94"/>
      <c r="D301" s="118"/>
      <c r="E301" s="47" t="s">
        <v>46</v>
      </c>
      <c r="F301" s="42">
        <f>F298-F299+F300</f>
        <v>204</v>
      </c>
      <c r="G301" s="42">
        <f>G298-G299+G300</f>
        <v>204</v>
      </c>
      <c r="H301" s="42"/>
      <c r="I301" s="42"/>
      <c r="J301" s="42"/>
      <c r="K301" s="42"/>
      <c r="L301" s="42"/>
    </row>
    <row r="302" spans="1:12" s="56" customFormat="1" ht="17.25" customHeight="1" x14ac:dyDescent="0.2">
      <c r="A302" s="76"/>
      <c r="B302" s="77"/>
      <c r="C302" s="108" t="s">
        <v>49</v>
      </c>
      <c r="D302" s="108"/>
      <c r="E302" s="108"/>
      <c r="F302" s="108"/>
      <c r="G302" s="108"/>
      <c r="H302" s="108"/>
      <c r="I302" s="108"/>
      <c r="J302" s="108"/>
      <c r="K302" s="108"/>
      <c r="L302" s="109"/>
    </row>
    <row r="303" spans="1:12" s="75" customFormat="1" ht="15.75" customHeight="1" x14ac:dyDescent="0.2">
      <c r="A303" s="76"/>
      <c r="B303" s="77"/>
      <c r="C303" s="104" t="s">
        <v>92</v>
      </c>
      <c r="D303" s="104"/>
      <c r="E303" s="104"/>
      <c r="F303" s="104"/>
      <c r="G303" s="104"/>
      <c r="H303" s="104"/>
      <c r="I303" s="104"/>
      <c r="J303" s="104"/>
      <c r="K303" s="104"/>
      <c r="L303" s="105"/>
    </row>
    <row r="304" spans="1:12" s="69" customFormat="1" ht="29.25" customHeight="1" x14ac:dyDescent="0.2">
      <c r="A304" s="76"/>
      <c r="B304" s="78"/>
      <c r="C304" s="106" t="s">
        <v>93</v>
      </c>
      <c r="D304" s="106"/>
      <c r="E304" s="106"/>
      <c r="F304" s="106"/>
      <c r="G304" s="106"/>
      <c r="H304" s="106"/>
      <c r="I304" s="106"/>
      <c r="J304" s="106"/>
      <c r="K304" s="106"/>
      <c r="L304" s="107"/>
    </row>
    <row r="305" spans="1:13" ht="18" customHeight="1" x14ac:dyDescent="0.2">
      <c r="A305" s="147" t="s">
        <v>4</v>
      </c>
      <c r="B305" s="148"/>
      <c r="C305" s="148"/>
      <c r="D305" s="149"/>
      <c r="E305" s="19" t="s">
        <v>43</v>
      </c>
      <c r="F305" s="68">
        <f>G305+J305</f>
        <v>206013968.96000001</v>
      </c>
      <c r="G305" s="68">
        <v>167173862.30000001</v>
      </c>
      <c r="H305" s="68">
        <v>43477105.640000001</v>
      </c>
      <c r="I305" s="68">
        <v>1049558.1599999999</v>
      </c>
      <c r="J305" s="68">
        <v>38840106.659999996</v>
      </c>
      <c r="K305" s="68">
        <v>1394060.3</v>
      </c>
      <c r="L305" s="68">
        <v>17941653.609999999</v>
      </c>
      <c r="M305" s="70"/>
    </row>
    <row r="306" spans="1:13" ht="18" customHeight="1" x14ac:dyDescent="0.2">
      <c r="A306" s="150"/>
      <c r="B306" s="151"/>
      <c r="C306" s="151"/>
      <c r="D306" s="152"/>
      <c r="E306" s="19" t="s">
        <v>44</v>
      </c>
      <c r="F306" s="68">
        <f>G306+J306</f>
        <v>5365392.2899999991</v>
      </c>
      <c r="G306" s="68">
        <f>G11+G26+G46+G61+G90+G105+G130+G156+G207+G222+G280</f>
        <v>247394.59999999998</v>
      </c>
      <c r="H306" s="68">
        <f>H11+H26+H46+H61+H90+H105+H130+H156+H207+H222+H280</f>
        <v>29955.3</v>
      </c>
      <c r="I306" s="68">
        <f>I11+I26+I46+I61+I90+I105+I130+I156+I207+I222+I280</f>
        <v>164939.29999999999</v>
      </c>
      <c r="J306" s="68">
        <f>J11+J26+J46+J61+J90+J105+J130+J156+J207+J222+J280</f>
        <v>5117997.6899999995</v>
      </c>
      <c r="K306" s="68"/>
      <c r="L306" s="68"/>
      <c r="M306" s="3"/>
    </row>
    <row r="307" spans="1:13" ht="18" customHeight="1" x14ac:dyDescent="0.2">
      <c r="A307" s="150"/>
      <c r="B307" s="151"/>
      <c r="C307" s="151"/>
      <c r="D307" s="152"/>
      <c r="E307" s="19" t="s">
        <v>45</v>
      </c>
      <c r="F307" s="68">
        <f>G307+J307</f>
        <v>5002253.7200000007</v>
      </c>
      <c r="G307" s="68">
        <f>G12+G27+G47+G62+G91+G106+G131+G157+G208+G223+G281</f>
        <v>1614564.7200000002</v>
      </c>
      <c r="H307" s="68"/>
      <c r="I307" s="68">
        <f>I12+I27+I47+I62+I91+I106+I131+I157+I208+I223+I281</f>
        <v>194850.6</v>
      </c>
      <c r="J307" s="68">
        <f>J12+J27+J47+J62+J91+J106+J131+J157+J208+J223+J281</f>
        <v>3387689</v>
      </c>
      <c r="K307" s="68"/>
      <c r="L307" s="68"/>
      <c r="M307" s="3"/>
    </row>
    <row r="308" spans="1:13" ht="18" customHeight="1" x14ac:dyDescent="0.2">
      <c r="A308" s="153"/>
      <c r="B308" s="154"/>
      <c r="C308" s="154"/>
      <c r="D308" s="155"/>
      <c r="E308" s="20" t="s">
        <v>46</v>
      </c>
      <c r="F308" s="21">
        <f t="shared" ref="F308:L308" si="8">F305-F306+F307</f>
        <v>205650830.39000002</v>
      </c>
      <c r="G308" s="21">
        <f t="shared" si="8"/>
        <v>168541032.42000002</v>
      </c>
      <c r="H308" s="21">
        <f t="shared" si="8"/>
        <v>43447150.340000004</v>
      </c>
      <c r="I308" s="21">
        <f t="shared" si="8"/>
        <v>1079469.46</v>
      </c>
      <c r="J308" s="21">
        <f t="shared" si="8"/>
        <v>37109797.969999999</v>
      </c>
      <c r="K308" s="21">
        <f t="shared" si="8"/>
        <v>1394060.3</v>
      </c>
      <c r="L308" s="21">
        <f t="shared" si="8"/>
        <v>17941653.609999999</v>
      </c>
      <c r="M308" s="7"/>
    </row>
    <row r="309" spans="1:13" x14ac:dyDescent="0.2">
      <c r="A309" s="103"/>
      <c r="B309" s="103"/>
      <c r="C309" s="103"/>
      <c r="D309" s="103"/>
      <c r="E309" s="103"/>
      <c r="F309" s="103"/>
      <c r="G309" s="103"/>
      <c r="H309" s="103"/>
      <c r="I309" s="103"/>
      <c r="J309" s="103"/>
      <c r="K309" s="103"/>
      <c r="L309" s="103"/>
    </row>
  </sheetData>
  <mergeCells count="119">
    <mergeCell ref="D18:D21"/>
    <mergeCell ref="A305:D308"/>
    <mergeCell ref="D279:D282"/>
    <mergeCell ref="D133:D136"/>
    <mergeCell ref="D137:D140"/>
    <mergeCell ref="D104:D107"/>
    <mergeCell ref="C142:L142"/>
    <mergeCell ref="C143:L143"/>
    <mergeCell ref="C152:L152"/>
    <mergeCell ref="C153:L153"/>
    <mergeCell ref="C154:L154"/>
    <mergeCell ref="C171:L171"/>
    <mergeCell ref="C174:L174"/>
    <mergeCell ref="C172:L172"/>
    <mergeCell ref="C173:L173"/>
    <mergeCell ref="C183:L183"/>
    <mergeCell ref="C184:L184"/>
    <mergeCell ref="C185:L185"/>
    <mergeCell ref="C218:L218"/>
    <mergeCell ref="C123:L123"/>
    <mergeCell ref="C121:L121"/>
    <mergeCell ref="C122:L122"/>
    <mergeCell ref="D97:D100"/>
    <mergeCell ref="D225:D228"/>
    <mergeCell ref="K7:L7"/>
    <mergeCell ref="C5:C8"/>
    <mergeCell ref="F6:F8"/>
    <mergeCell ref="H7:I7"/>
    <mergeCell ref="G6:L6"/>
    <mergeCell ref="G7:G8"/>
    <mergeCell ref="A1:C1"/>
    <mergeCell ref="A4:L4"/>
    <mergeCell ref="E5:E8"/>
    <mergeCell ref="B5:B8"/>
    <mergeCell ref="A5:A8"/>
    <mergeCell ref="D5:D8"/>
    <mergeCell ref="J7:J8"/>
    <mergeCell ref="F5:L5"/>
    <mergeCell ref="C276:L276"/>
    <mergeCell ref="D298:D301"/>
    <mergeCell ref="D294:D297"/>
    <mergeCell ref="D64:D67"/>
    <mergeCell ref="D68:D71"/>
    <mergeCell ref="D89:D92"/>
    <mergeCell ref="D53:D56"/>
    <mergeCell ref="D49:D50"/>
    <mergeCell ref="D37:D40"/>
    <mergeCell ref="C74:L74"/>
    <mergeCell ref="C75:L75"/>
    <mergeCell ref="C76:L76"/>
    <mergeCell ref="D112:D115"/>
    <mergeCell ref="D148:D151"/>
    <mergeCell ref="D108:D111"/>
    <mergeCell ref="D144:D147"/>
    <mergeCell ref="D179:D182"/>
    <mergeCell ref="C219:L219"/>
    <mergeCell ref="D233:D236"/>
    <mergeCell ref="D210:D211"/>
    <mergeCell ref="D256:D259"/>
    <mergeCell ref="D241:D244"/>
    <mergeCell ref="C198:L198"/>
    <mergeCell ref="C199:L199"/>
    <mergeCell ref="C203:L203"/>
    <mergeCell ref="C204:L204"/>
    <mergeCell ref="C205:L205"/>
    <mergeCell ref="D245:D248"/>
    <mergeCell ref="C267:L267"/>
    <mergeCell ref="C103:L103"/>
    <mergeCell ref="C120:L120"/>
    <mergeCell ref="C127:L127"/>
    <mergeCell ref="D190:D193"/>
    <mergeCell ref="D194:D197"/>
    <mergeCell ref="D82:D85"/>
    <mergeCell ref="C128:L128"/>
    <mergeCell ref="C124:L124"/>
    <mergeCell ref="C125:L125"/>
    <mergeCell ref="C141:L141"/>
    <mergeCell ref="C59:L59"/>
    <mergeCell ref="C72:L72"/>
    <mergeCell ref="C73:L73"/>
    <mergeCell ref="C77:L77"/>
    <mergeCell ref="C86:L86"/>
    <mergeCell ref="C87:L87"/>
    <mergeCell ref="C88:L88"/>
    <mergeCell ref="C101:L101"/>
    <mergeCell ref="C102:L102"/>
    <mergeCell ref="C22:L22"/>
    <mergeCell ref="C23:L23"/>
    <mergeCell ref="C24:L24"/>
    <mergeCell ref="C41:L41"/>
    <mergeCell ref="C43:L43"/>
    <mergeCell ref="C44:L44"/>
    <mergeCell ref="C42:L42"/>
    <mergeCell ref="C57:L57"/>
    <mergeCell ref="C58:L58"/>
    <mergeCell ref="C277:L277"/>
    <mergeCell ref="C278:L278"/>
    <mergeCell ref="C291:L291"/>
    <mergeCell ref="C292:L292"/>
    <mergeCell ref="C293:L293"/>
    <mergeCell ref="C302:L302"/>
    <mergeCell ref="C303:L303"/>
    <mergeCell ref="C304:L304"/>
    <mergeCell ref="C126:L126"/>
    <mergeCell ref="C200:L200"/>
    <mergeCell ref="C201:L201"/>
    <mergeCell ref="C202:L202"/>
    <mergeCell ref="C240:L240"/>
    <mergeCell ref="C265:L265"/>
    <mergeCell ref="C220:L220"/>
    <mergeCell ref="C237:L237"/>
    <mergeCell ref="C238:L238"/>
    <mergeCell ref="C239:L239"/>
    <mergeCell ref="C249:L249"/>
    <mergeCell ref="C250:L250"/>
    <mergeCell ref="C251:L251"/>
    <mergeCell ref="C264:L264"/>
    <mergeCell ref="C266:L266"/>
    <mergeCell ref="D268:D271"/>
  </mergeCells>
  <phoneticPr fontId="2" type="noConversion"/>
  <printOptions horizontalCentered="1" gridLines="1"/>
  <pageMargins left="0.35" right="0.23" top="0.8" bottom="0.83" header="0.43307086614173229" footer="0.54"/>
  <pageSetup paperSize="9" scale="78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2020-10-12T11:08:39Z</cp:lastPrinted>
  <dcterms:created xsi:type="dcterms:W3CDTF">2000-11-02T14:08:21Z</dcterms:created>
  <dcterms:modified xsi:type="dcterms:W3CDTF">2020-10-12T11:08:47Z</dcterms:modified>
</cp:coreProperties>
</file>