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_216_8IX2020_ZM_BUDZET 2020\"/>
    </mc:Choice>
  </mc:AlternateContent>
  <bookViews>
    <workbookView xWindow="-15" yWindow="-15" windowWidth="15120" windowHeight="6375"/>
  </bookViews>
  <sheets>
    <sheet name="DOCH" sheetId="1" r:id="rId1"/>
  </sheets>
  <definedNames>
    <definedName name="Drukowany">DOCH!A1:XEY1</definedName>
    <definedName name="_xlnm.Print_Area" localSheetId="0">DOCH!$A$1:$L$162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G67" i="1" l="1"/>
  <c r="H67" i="1"/>
  <c r="H86" i="1" l="1"/>
  <c r="H80" i="1" l="1"/>
  <c r="H87" i="1"/>
  <c r="G86" i="1"/>
  <c r="F86" i="1" s="1"/>
  <c r="G84" i="1"/>
  <c r="H82" i="1"/>
  <c r="H83" i="1"/>
  <c r="G87" i="1" l="1"/>
  <c r="G82" i="1"/>
  <c r="F82" i="1" s="1"/>
  <c r="G80" i="1"/>
  <c r="F80" i="1" s="1"/>
  <c r="F83" i="1" s="1"/>
  <c r="F84" i="1"/>
  <c r="F87" i="1" s="1"/>
  <c r="G83" i="1" l="1"/>
  <c r="J105" i="1" l="1"/>
  <c r="G145" i="1" l="1"/>
  <c r="G141" i="1" s="1"/>
  <c r="H130" i="1"/>
  <c r="H126" i="1" s="1"/>
  <c r="J128" i="1"/>
  <c r="J124" i="1"/>
  <c r="H115" i="1"/>
  <c r="J113" i="1"/>
  <c r="K97" i="1"/>
  <c r="J97" i="1"/>
  <c r="H96" i="1"/>
  <c r="J91" i="1"/>
  <c r="G71" i="1"/>
  <c r="J65" i="1"/>
  <c r="K65" i="1"/>
  <c r="J56" i="1"/>
  <c r="J52" i="1" s="1"/>
  <c r="H35" i="1" l="1"/>
  <c r="I35" i="1"/>
  <c r="H16" i="1"/>
  <c r="H12" i="1" s="1"/>
  <c r="H14" i="1"/>
  <c r="I16" i="1"/>
  <c r="I12" i="1" s="1"/>
  <c r="I161" i="1" s="1"/>
  <c r="I14" i="1"/>
  <c r="H17" i="1" l="1"/>
  <c r="H25" i="1"/>
  <c r="G24" i="1"/>
  <c r="F24" i="1" s="1"/>
  <c r="G22" i="1"/>
  <c r="F22" i="1" s="1"/>
  <c r="I21" i="1"/>
  <c r="G20" i="1"/>
  <c r="F20" i="1" s="1"/>
  <c r="G18" i="1"/>
  <c r="J95" i="1"/>
  <c r="K106" i="1"/>
  <c r="F105" i="1"/>
  <c r="J103" i="1"/>
  <c r="J106" i="1" s="1"/>
  <c r="G76" i="1"/>
  <c r="F75" i="1"/>
  <c r="F73" i="1"/>
  <c r="G16" i="1" l="1"/>
  <c r="G12" i="1" s="1"/>
  <c r="F12" i="1" s="1"/>
  <c r="G14" i="1"/>
  <c r="G21" i="1"/>
  <c r="F76" i="1"/>
  <c r="K98" i="1"/>
  <c r="F103" i="1"/>
  <c r="F106" i="1" s="1"/>
  <c r="F25" i="1"/>
  <c r="F18" i="1"/>
  <c r="F21" i="1" s="1"/>
  <c r="G25" i="1"/>
  <c r="H102" i="1"/>
  <c r="G100" i="1"/>
  <c r="G99" i="1"/>
  <c r="F99" i="1" s="1"/>
  <c r="F100" i="1" l="1"/>
  <c r="G96" i="1"/>
  <c r="G102" i="1"/>
  <c r="F102" i="1" l="1"/>
  <c r="L131" i="1"/>
  <c r="H93" i="1" l="1"/>
  <c r="H161" i="1" s="1"/>
  <c r="H92" i="1"/>
  <c r="K93" i="1"/>
  <c r="K161" i="1" s="1"/>
  <c r="K116" i="1" l="1"/>
  <c r="L116" i="1"/>
  <c r="J93" i="1"/>
  <c r="J161" i="1" s="1"/>
  <c r="J116" i="1" l="1"/>
  <c r="H120" i="1" l="1"/>
  <c r="G119" i="1"/>
  <c r="G117" i="1"/>
  <c r="F117" i="1" s="1"/>
  <c r="F119" i="1" l="1"/>
  <c r="G115" i="1"/>
  <c r="F120" i="1"/>
  <c r="G120" i="1"/>
  <c r="H31" i="1" l="1"/>
  <c r="H160" i="1" s="1"/>
  <c r="I31" i="1"/>
  <c r="I160" i="1" s="1"/>
  <c r="G150" i="1"/>
  <c r="F149" i="1"/>
  <c r="F147" i="1"/>
  <c r="J61" i="1"/>
  <c r="F60" i="1"/>
  <c r="F58" i="1"/>
  <c r="G43" i="1"/>
  <c r="F43" i="1" s="1"/>
  <c r="H45" i="1"/>
  <c r="G42" i="1"/>
  <c r="F42" i="1" s="1"/>
  <c r="I41" i="1"/>
  <c r="G39" i="1"/>
  <c r="G38" i="1"/>
  <c r="F34" i="1" s="1"/>
  <c r="G132" i="1"/>
  <c r="G92" i="1"/>
  <c r="G93" i="1"/>
  <c r="G134" i="1"/>
  <c r="G130" i="1" s="1"/>
  <c r="G126" i="1" s="1"/>
  <c r="H135" i="1"/>
  <c r="F143" i="1"/>
  <c r="F145" i="1"/>
  <c r="G154" i="1"/>
  <c r="F151" i="1"/>
  <c r="F153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G146" i="1"/>
  <c r="G161" i="1" l="1"/>
  <c r="F39" i="1"/>
  <c r="G35" i="1"/>
  <c r="F54" i="1"/>
  <c r="F132" i="1"/>
  <c r="K127" i="1"/>
  <c r="L127" i="1"/>
  <c r="F56" i="1"/>
  <c r="F115" i="1"/>
  <c r="F61" i="1"/>
  <c r="L98" i="1"/>
  <c r="F134" i="1"/>
  <c r="F146" i="1"/>
  <c r="F96" i="1"/>
  <c r="H116" i="1"/>
  <c r="G57" i="1"/>
  <c r="F150" i="1"/>
  <c r="F154" i="1"/>
  <c r="H98" i="1"/>
  <c r="F52" i="1"/>
  <c r="I37" i="1"/>
  <c r="K94" i="1"/>
  <c r="H131" i="1"/>
  <c r="K72" i="1"/>
  <c r="I68" i="1"/>
  <c r="L33" i="1"/>
  <c r="G45" i="1"/>
  <c r="I17" i="1"/>
  <c r="H13" i="1"/>
  <c r="J53" i="1"/>
  <c r="H72" i="1"/>
  <c r="F45" i="1"/>
  <c r="H37" i="1"/>
  <c r="I13" i="1"/>
  <c r="J57" i="1"/>
  <c r="F97" i="1"/>
  <c r="G135" i="1"/>
  <c r="F38" i="1"/>
  <c r="G41" i="1"/>
  <c r="F41" i="1" l="1"/>
  <c r="F126" i="1"/>
  <c r="F35" i="1"/>
  <c r="F37" i="1" s="1"/>
  <c r="G31" i="1"/>
  <c r="G160" i="1" s="1"/>
  <c r="H127" i="1"/>
  <c r="K162" i="1"/>
  <c r="I162" i="1"/>
  <c r="L162" i="1"/>
  <c r="F57" i="1"/>
  <c r="J131" i="1"/>
  <c r="F124" i="1"/>
  <c r="G127" i="1"/>
  <c r="J72" i="1"/>
  <c r="F128" i="1"/>
  <c r="J98" i="1"/>
  <c r="H94" i="1"/>
  <c r="F135" i="1"/>
  <c r="F130" i="1"/>
  <c r="F69" i="1"/>
  <c r="F71" i="1"/>
  <c r="I94" i="1"/>
  <c r="F14" i="1"/>
  <c r="L94" i="1"/>
  <c r="I33" i="1"/>
  <c r="F16" i="1"/>
  <c r="F10" i="1"/>
  <c r="J33" i="1"/>
  <c r="H68" i="1"/>
  <c r="H33" i="1"/>
  <c r="K68" i="1"/>
  <c r="G37" i="1"/>
  <c r="G72" i="1"/>
  <c r="F95" i="1"/>
  <c r="F98" i="1" s="1"/>
  <c r="G98" i="1"/>
  <c r="J94" i="1"/>
  <c r="G17" i="1"/>
  <c r="F113" i="1"/>
  <c r="F116" i="1" s="1"/>
  <c r="G116" i="1"/>
  <c r="F93" i="1"/>
  <c r="G53" i="1"/>
  <c r="F50" i="1"/>
  <c r="F53" i="1" s="1"/>
  <c r="G131" i="1"/>
  <c r="J127" i="1" l="1"/>
  <c r="F127" i="1"/>
  <c r="F141" i="1"/>
  <c r="F131" i="1"/>
  <c r="J68" i="1"/>
  <c r="F72" i="1"/>
  <c r="F17" i="1"/>
  <c r="F67" i="1"/>
  <c r="F92" i="1"/>
  <c r="H162" i="1"/>
  <c r="F139" i="1"/>
  <c r="G142" i="1"/>
  <c r="G68" i="1"/>
  <c r="F65" i="1"/>
  <c r="G33" i="1"/>
  <c r="F30" i="1"/>
  <c r="F13" i="1"/>
  <c r="G13" i="1"/>
  <c r="G94" i="1"/>
  <c r="F91" i="1"/>
  <c r="F31" i="1"/>
  <c r="J162" i="1" l="1"/>
  <c r="F142" i="1"/>
  <c r="F68" i="1"/>
  <c r="F94" i="1"/>
  <c r="F160" i="1"/>
  <c r="F161" i="1"/>
  <c r="F33" i="1"/>
  <c r="G162" i="1"/>
  <c r="F159" i="1"/>
  <c r="F162" i="1" l="1"/>
</calcChain>
</file>

<file path=xl/sharedStrings.xml><?xml version="1.0" encoding="utf-8"?>
<sst xmlns="http://schemas.openxmlformats.org/spreadsheetml/2006/main" count="205" uniqueCount="73">
  <si>
    <t>§</t>
  </si>
  <si>
    <t>Pozostała działalność</t>
  </si>
  <si>
    <t>Szkoły podstawowe</t>
  </si>
  <si>
    <t>OGÓŁEM  DOCHODY</t>
  </si>
  <si>
    <t>OŚWIATA I WYCHOWANIE</t>
  </si>
  <si>
    <t>RÓŻNE ROZLICZENIA</t>
  </si>
  <si>
    <t>ADMINISTRACJA PUBLICZNA</t>
  </si>
  <si>
    <t>GOSPODARKA  KOMUNALNA I OCHRONA ŚRODOWISKA</t>
  </si>
  <si>
    <t>Obiekty sportowe</t>
  </si>
  <si>
    <t xml:space="preserve">Wpływy z różnych opłat </t>
  </si>
  <si>
    <t>.0690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</si>
  <si>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</si>
  <si>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</si>
  <si>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</si>
  <si>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</si>
  <si>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</si>
  <si>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</si>
  <si>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</si>
  <si>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</si>
  <si>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</si>
  <si>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</si>
  <si>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</si>
  <si>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</si>
  <si>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</si>
  <si>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</si>
  <si>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</si>
  <si>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</si>
  <si>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Urzędy gmin (miast i miast na prawach powiatu)</t>
  </si>
  <si>
    <t>KULTURA FIZYCZNA</t>
  </si>
  <si>
    <t>DZIAŁALNOŚĆ USŁUGOWA</t>
  </si>
  <si>
    <t>Dotacje celowe otrzymane z budżetu państwa na zadania bieżące realizowane przez gminę na podstawie porozumień z organami administracji rządowej</t>
  </si>
  <si>
    <t>.0960</t>
  </si>
  <si>
    <t xml:space="preserve">Uzasadnienie zmian: </t>
  </si>
  <si>
    <t>Ochrona powietrza atmosferycznego i klimatu</t>
  </si>
  <si>
    <t>KULTURA I OCHRONA DZIEDZICTWA NARODOWEGO</t>
  </si>
  <si>
    <t>środki europejskie i inne środki pochodzące ze źródeł zagranicznych, niepodlegające zwrotowi</t>
  </si>
  <si>
    <t>Ochrona zabytków i opieka nad zabytkami</t>
  </si>
  <si>
    <t>Dotacje celowe w ramach programów finansowanych z udziałem środków europejskich oraz środków, o których mowa w art. 5 ust.1 pkt 3 oraz ust. 3 pkt 5 i 6 ustawy, lub płatności w ramach budżetu środków europejskich, z wyłączeniem dochodów klasyfikowanych w paragrafie 205</t>
  </si>
  <si>
    <t>Wpływy z otrzymanych spadków, zapisów i darowizn w postaci pieniężnej</t>
  </si>
  <si>
    <t>Różne rozliczenia finansowe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</si>
  <si>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</si>
  <si>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.0950</t>
  </si>
  <si>
    <t>Wpływy z tytułu kar i odszkodowań wynikających z umów</t>
  </si>
  <si>
    <t>Wpłata środków finansowych z niewykorzystanych w terminie wydatków, które nie wygasają z upływem roku budżetowego</t>
  </si>
  <si>
    <t>Dotacja celowa otrzymana z tytułu pomocy finansowej udzielanej między jednostkami samorządu terytorialnego na dofinansowanie własnych zadań bieżących</t>
  </si>
  <si>
    <t>Planowane dochody na 2020 r.</t>
  </si>
  <si>
    <t xml:space="preserve">w § 6680 zwiększenie o kwotę 48.692,75 zł - wpłata do budżetu niewykorzystanych w terminie wydatków, które nie wygasają z upływem roku budżetowego (Uchwała Rady Miejskiej Nr X/161/2019 z dnia 13 grudnia 2019 r. w sprawie wydatków budżetu Miasta Nowy Dwór Mazowiecki, które nie wygasają z upływem roku budżetowego 2019), z tego: 1/ kwota 48.653,46 zł - niewykorzystane środki na zadaniu pn. Rozwój infrastruktury sportowej na terenie Nowego Dworu Mazowieckiego - budowa bieżni lekkoatletycznej przy Stadionie Miejskim,  2/ kwota 39,29 zł -niewykorzystane środki na zadaniu pn. Rozwój infrastruktury sportowej na terenie Nowego Dworu Mazowieckiego - modernizacja boiska piłkarskiego ze sztucznej nawierzchni przy Stadionie Miejskim </t>
  </si>
  <si>
    <t>zwiększenie planu dochodów nadzorowanych przez Urząd Miejski - Wydział Projektów Infrastrukturalnych;</t>
  </si>
  <si>
    <t xml:space="preserve">zwiększenie planu dochodów nadzorowanych przez Urząd Miejski - Wydział Projektów Infrastrukturalnych; </t>
  </si>
  <si>
    <t xml:space="preserve">zwiększenie planu dochodów nadzowanych przez Urząd Miejski - Wydział Finansowy, w związku z uzyskaniem dotacji;  </t>
  </si>
  <si>
    <t>w § 6259 zwiększenie o kwotę 112.488,75 zł (dotacja celowa pochodząca z publicznych środków krajowych - Budżet Państwa)</t>
  </si>
  <si>
    <t xml:space="preserve">w § 2710 zmniejszenie o kwotę 118.900,00 zł ze środków z dotacji celowej z budżetu Województwa Mazowieckiego w Warszawie na dofinansowanie zadania pn. Inwentaryzacja indywidualnych źródeł ciepła na terenie miasta Nowy Dwór Mazowiecki </t>
  </si>
  <si>
    <t>w § 2710 zwiększenie o kwotę 118.900,00 zł - wprowadzenie środków z dotacji celowej (pomoc finansowa w formie dotacji celowej) z budżetu Województwa Mazowieckiego w Warszawie z przeznaczeniem na dofinansowanie w ramach programu pn. Mazowiecki Instrument Wsparcia Ochrony Powietrza MAZOWSZE 2020 zadania pn. Inwentaryzacja indywidualnych źródeł ciepła na terenie miasta Nowy Dwór Mazowiecki (zgodnie z uchwałą Nr 100/20 z dnia 07.07.2020  Sejmiku Województwa Mazowieckiego);</t>
  </si>
  <si>
    <t xml:space="preserve">w § 2008 zmniejszenie o kwotę 3.562,15 zł (płatność ze środków zagranicznych UE) </t>
  </si>
  <si>
    <t>w § 2009 zmniejszenie o kwotę 628,62 zł (dotacja celowa pochodząca z publicznych środków krajowych - Budżet Państwa)</t>
  </si>
  <si>
    <t xml:space="preserve">w § 2058 zwiększenie o kwotę 3.562,15 zł (płatność ze środków zagranicznych UE) </t>
  </si>
  <si>
    <t>w § 2059 zwiększenie o kwotę 628,62 zł (dotacja celowa pochodząca z publicznych środków krajowych - Budżet Państwa)</t>
  </si>
  <si>
    <t>zwiększenie planu dochodów realizowanych przez Nowodworski Ośrodek Sportu i Rekreacji;</t>
  </si>
  <si>
    <t>w § 0950 zwiększenie o kwotę 1.603,00 zł z tytułu wpływu odszkodowania z firmy ubezpieczeniowej za skradzione mienie (bramki -2 szt.)</t>
  </si>
  <si>
    <t>w § 0960 zwiększenie o kwotę 4.000,00 zł z tytułu wpływu darowizny na rzecz Nowodworskiego Ośrodka Sportu i Rekreacji z przeznaczeniem na organizację obozu sportowego dla dzieci</t>
  </si>
  <si>
    <r>
      <t xml:space="preserve">zgodnie z decyzją Wojewody Mazowieckiego Nr 95/2020 z dnia 5 czerwca 2020 r. (pismo Mazowieckiego Urzędu Wojewódzkiego Nr WF-I. 3111.22.4.2020  z dnia 14 lipca 2020 r.) </t>
    </r>
    <r>
      <rPr>
        <b/>
        <i/>
        <sz val="9"/>
        <rFont val="Verdana"/>
        <family val="2"/>
        <charset val="238"/>
      </rPr>
      <t>zwiększenie dotacji celowej z budżetu państwa na zadania bieżące realizowane przez gminę na podstawie porozumień z organami administracji rządowej</t>
    </r>
    <r>
      <rPr>
        <i/>
        <sz val="9"/>
        <rFont val="Verdana"/>
        <family val="2"/>
        <charset val="238"/>
      </rPr>
      <t xml:space="preserve"> (§ 2020) o kwotę 10.000,00 zł w związku z zawartym porozumieniem pomiędzy Wojewodą Mazowieckim a Urzędem Miasta Nowy Dwór Mazowiecki dotyczącym powierzenia niektórych spraw z zakresu właściwości Wojewody Mazowieckiego realizowanych przez Mazowieckiego Wojewódzkiego Konserwatora Zabytków w Warszawie</t>
    </r>
  </si>
  <si>
    <t>z dnia 8 września 2020r.</t>
  </si>
  <si>
    <t>korekta klasyfikacji budżetowej dochodów nadzorowanych przez Urząd Miejski - Wydział Projektów Infrastrukturalnych, związanych z realizacją projektu pn. "Wsparcie Zintegrowanych Inwestycji Terytorialnych oraz budowanie współpracy metropolitalnej" w ramach Programu Operacyjnego Pomoc Techniczna 2014-2020 finansowanego z Funduszu Spójności; przeniesienie planu dochodów z dz. 750 rozdz. 75023 §§ 2008, 2009;</t>
  </si>
  <si>
    <t>2/  wprowadzenie dochodów nadzorowanych przez Urząd Miejski -  Wydział Projektów Infrastrukturalnych, na realizację projektu pn. "Ograniczenie zanieczyszczeń powietrza w Nowym Dworze Mazowieckim" w ramach Regionalnego Programu Operacyjnego Województwa Mazowieckiego 2014-2020, Priorytet IV, Poddziałanie 4.3.1 Ograniczenie zanieczyszczeń powietrza i rozwój mobilności miejskiej (środki z  Budżetu Państwa);</t>
  </si>
  <si>
    <t>korekta klasyfikacji budżetowej dochodów nadzorowanych przez Urząd Miejski - Wydział Projektów Infrastrukturalnych, związanych z realizacją projektu pn. "Wsparcie Zintegrowanych Inwestycji Terytorialnych oraz budowanie współpracy metropolitalnej" w ramach Programu Operacyjnego Pomoc Techniczna 2014-2020 finansowanego z Funduszu Spójności; przeniesienie planu dochodów do dz. 710 rozdz. 71095 §§ 2058, 2059;</t>
  </si>
  <si>
    <t>w § 0690 zwiększenie o kwotę 256,59 zł wpływ dochodów z tytułu zwrotu kosztów zastępstwa procesowego (syg. akt VI GC 1463/18/9)</t>
  </si>
  <si>
    <t>1/ korekta klasyfikacji budżetowej dochodów nadzorowanych przez Urząd Miejski - Wydział Projektów Infrastrukturalnych, związanych z realizacją zadań na podstawie umów między jednostkami samorządu terytorialnego; przeniesienie planu dochodów do rozdz. 90095;</t>
  </si>
  <si>
    <t>korekta klasyfikacji budżetowej dochodów nadzorowanych przez Urząd Miejski - Wydział Projektów Infrastrukturalnych, związanych z realizacją zadań na podstawie umów między jednostkami samorządu terytorialnego; przeniesienie planu dochodów z rozdz. 90005;</t>
  </si>
  <si>
    <t>Zapewnienie uczniom prawa do bezpłatnego dostępu do podręczników, materiałów edukacyjnych lub materiałów ćwiczeniowych</t>
  </si>
  <si>
    <t>Dotacje celowe otrzymane z budżetu państwa na realizację zadań bieżących z zakresu administracji rządowej  oraz innych zadań zleconych gminie (związkom gmin, związkom powiatowo-gminnym) ustawami</t>
  </si>
  <si>
    <t>zmiana planu dochodów w związku z uzyskaniem dotacji;</t>
  </si>
  <si>
    <r>
      <t xml:space="preserve">zgodnie z decyzją Wojewody Mazowieckiego Nr 155 z dnia 30 czerwca 2020 r. (pismo Mazowieckiego Urzędu Wojewódzkiego Nr WF-I.3111. 15.26.2020 z dnia 30 czerwca 2020 r.)  </t>
    </r>
    <r>
      <rPr>
        <b/>
        <i/>
        <sz val="9"/>
        <rFont val="Verdana"/>
        <family val="2"/>
        <charset val="238"/>
      </rPr>
      <t>zwiększenie planu dotacji celowej z budżetu państwa na realizację zadań zleconych gminie z zakresu administracji rządowe</t>
    </r>
    <r>
      <rPr>
        <i/>
        <sz val="9"/>
        <rFont val="Verdana"/>
        <family val="2"/>
        <charset val="238"/>
      </rPr>
      <t>j (§ 2010) o kwotę 75.518,00 zł z przeznaczeniem na udzielenie jednostkom samorządu terytorialnego dotacji celowej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 zgodnie z postanowieniami art. 55 ust. 3 oraz art. 116 ust. 1 pkt 3 ustawy z dnia 27 października 2017 r. o finasowaniu zadań oświatowych.</t>
    </r>
  </si>
  <si>
    <t>Załącznik nr 1 do uchwały Nr XV / 216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</si>
</sst>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Arial CE"/>
      <charset val="238"/>
    </font>
    <font>
      <i/>
      <sz val="9"/>
      <name val="Arial CE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/>
    <xf numFmtId="0" fontId="6" fillId="0" borderId="0" xfId="0" applyFont="1" applyFill="1" applyAlignment="1">
      <alignment vertical="top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shrinkToFit="1"/>
    </xf>
    <xf numFmtId="0" fontId="11" fillId="3" borderId="3" xfId="0" applyFont="1" applyFill="1" applyBorder="1" applyAlignment="1">
      <alignment horizontal="left" vertical="center" shrinkToFit="1"/>
    </xf>
    <xf numFmtId="4" fontId="8" fillId="3" borderId="4" xfId="0" applyNumberFormat="1" applyFont="1" applyFill="1" applyBorder="1" applyAlignment="1">
      <alignment horizontal="right" vertical="center" shrinkToFit="1"/>
    </xf>
    <xf numFmtId="0" fontId="10" fillId="3" borderId="7" xfId="0" applyFont="1" applyFill="1" applyBorder="1" applyAlignment="1">
      <alignment horizontal="lef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8" fillId="2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shrinkToFit="1"/>
    </xf>
    <xf numFmtId="4" fontId="9" fillId="0" borderId="6" xfId="0" applyNumberFormat="1" applyFont="1" applyFill="1" applyBorder="1" applyAlignment="1">
      <alignment horizontal="right" vertical="center" shrinkToFit="1"/>
    </xf>
    <xf numFmtId="0" fontId="8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4" fontId="8" fillId="0" borderId="5" xfId="0" applyNumberFormat="1" applyFont="1" applyFill="1" applyBorder="1" applyAlignment="1">
      <alignment horizontal="right" vertical="center" shrinkToFit="1"/>
    </xf>
    <xf numFmtId="0" fontId="11" fillId="0" borderId="4" xfId="0" applyFont="1" applyFill="1" applyBorder="1" applyAlignment="1">
      <alignment horizontal="left" vertical="center" shrinkToFit="1"/>
    </xf>
    <xf numFmtId="4" fontId="8" fillId="0" borderId="4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horizontal="left" vertical="center" wrapText="1"/>
    </xf>
    <xf numFmtId="0" fontId="15" fillId="0" borderId="0" xfId="0" applyFont="1"/>
    <xf numFmtId="0" fontId="9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 shrinkToFit="1"/>
    </xf>
    <xf numFmtId="0" fontId="10" fillId="0" borderId="0" xfId="0" applyFont="1"/>
    <xf numFmtId="0" fontId="19" fillId="0" borderId="0" xfId="0" applyFont="1" applyBorder="1" applyAlignment="1">
      <alignment vertical="top"/>
    </xf>
    <xf numFmtId="0" fontId="18" fillId="0" borderId="0" xfId="0" applyFont="1" applyFill="1" applyBorder="1" applyAlignment="1">
      <alignment vertical="top"/>
    </xf>
    <xf numFmtId="4" fontId="9" fillId="3" borderId="5" xfId="0" applyNumberFormat="1" applyFont="1" applyFill="1" applyBorder="1" applyAlignment="1">
      <alignment vertical="center" shrinkToFit="1"/>
    </xf>
    <xf numFmtId="0" fontId="16" fillId="0" borderId="0" xfId="0" applyFont="1"/>
    <xf numFmtId="0" fontId="20" fillId="0" borderId="0" xfId="0" applyFont="1"/>
    <xf numFmtId="4" fontId="9" fillId="0" borderId="4" xfId="0" applyNumberFormat="1" applyFont="1" applyFill="1" applyBorder="1" applyAlignment="1">
      <alignment horizontal="right" vertical="center" shrinkToFit="1"/>
    </xf>
    <xf numFmtId="4" fontId="8" fillId="3" borderId="6" xfId="0" applyNumberFormat="1" applyFont="1" applyFill="1" applyBorder="1" applyAlignment="1">
      <alignment horizontal="right" vertical="center" shrinkToFit="1"/>
    </xf>
    <xf numFmtId="4" fontId="8" fillId="3" borderId="5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2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justify" vertical="center"/>
    </xf>
    <xf numFmtId="3" fontId="21" fillId="0" borderId="0" xfId="0" applyNumberFormat="1" applyFont="1" applyFill="1" applyBorder="1" applyAlignment="1">
      <alignment horizontal="right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15" fillId="0" borderId="0" xfId="0" applyNumberFormat="1" applyFont="1"/>
    <xf numFmtId="0" fontId="8" fillId="3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vertical="center" shrinkToFit="1"/>
    </xf>
    <xf numFmtId="0" fontId="15" fillId="2" borderId="0" xfId="0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0" xfId="0" applyFont="1"/>
    <xf numFmtId="0" fontId="12" fillId="2" borderId="5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 shrinkToFit="1"/>
    </xf>
    <xf numFmtId="0" fontId="9" fillId="2" borderId="0" xfId="0" applyFont="1" applyFill="1" applyBorder="1" applyAlignment="1">
      <alignment horizontal="right" shrinkToFit="1"/>
    </xf>
    <xf numFmtId="0" fontId="8" fillId="2" borderId="4" xfId="0" applyFont="1" applyFill="1" applyBorder="1" applyAlignment="1">
      <alignment horizont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0" fillId="0" borderId="0" xfId="0" applyFont="1" applyAlignment="1">
      <alignment shrinkToFit="1"/>
    </xf>
    <xf numFmtId="0" fontId="6" fillId="2" borderId="0" xfId="0" applyFont="1" applyFill="1" applyAlignment="1">
      <alignment horizontal="center" shrinkToFit="1"/>
    </xf>
    <xf numFmtId="0" fontId="8" fillId="3" borderId="7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justify" vertical="center" wrapText="1"/>
    </xf>
    <xf numFmtId="0" fontId="13" fillId="0" borderId="1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3" fillId="0" borderId="14" xfId="0" applyFont="1" applyFill="1" applyBorder="1" applyAlignment="1">
      <alignment horizontal="justify" vertical="center" wrapText="1"/>
    </xf>
    <xf numFmtId="0" fontId="13" fillId="0" borderId="12" xfId="0" applyFont="1" applyFill="1" applyBorder="1" applyAlignment="1">
      <alignment horizontal="justify" vertical="center"/>
    </xf>
    <xf numFmtId="0" fontId="13" fillId="0" borderId="13" xfId="0" applyFont="1" applyFill="1" applyBorder="1" applyAlignment="1">
      <alignment horizontal="justify" vertical="center"/>
    </xf>
    <xf numFmtId="0" fontId="9" fillId="4" borderId="6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textRotation="45" shrinkToFit="1"/>
    </xf>
    <xf numFmtId="0" fontId="8" fillId="0" borderId="5" xfId="0" applyFont="1" applyFill="1" applyBorder="1" applyAlignment="1">
      <alignment horizontal="left" vertical="center" textRotation="45" shrinkToFit="1"/>
    </xf>
    <xf numFmtId="0" fontId="8" fillId="0" borderId="4" xfId="0" applyFont="1" applyFill="1" applyBorder="1" applyAlignment="1">
      <alignment horizontal="left" vertical="center" textRotation="45" shrinkToFit="1"/>
    </xf>
    <xf numFmtId="0" fontId="8" fillId="2" borderId="6" xfId="0" applyFont="1" applyFill="1" applyBorder="1" applyAlignment="1">
      <alignment horizontal="center" vertical="center" textRotation="45"/>
    </xf>
    <xf numFmtId="0" fontId="8" fillId="2" borderId="5" xfId="0" applyFont="1" applyFill="1" applyBorder="1" applyAlignment="1">
      <alignment horizontal="center" vertical="center" textRotation="45"/>
    </xf>
    <xf numFmtId="0" fontId="8" fillId="2" borderId="4" xfId="0" applyFont="1" applyFill="1" applyBorder="1" applyAlignment="1">
      <alignment horizontal="center" vertical="center" textRotation="45"/>
    </xf>
    <xf numFmtId="0" fontId="8" fillId="2" borderId="6" xfId="0" applyFont="1" applyFill="1" applyBorder="1" applyAlignment="1">
      <alignment horizontal="center" vertical="center" textRotation="45" shrinkToFit="1"/>
    </xf>
    <xf numFmtId="0" fontId="8" fillId="2" borderId="5" xfId="0" applyFont="1" applyFill="1" applyBorder="1" applyAlignment="1">
      <alignment horizontal="center" vertical="center" textRotation="45" shrinkToFit="1"/>
    </xf>
    <xf numFmtId="0" fontId="8" fillId="2" borderId="4" xfId="0" applyFont="1" applyFill="1" applyBorder="1" applyAlignment="1">
      <alignment horizontal="center" vertical="center" textRotation="45" shrinkToFi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tabSelected="1" zoomScale="80" zoomScaleNormal="80" workbookViewId="0">
      <pane xSplit="7" ySplit="9" topLeftCell="H154" activePane="bottomRight" state="frozen"/>
      <selection pane="topRight" activeCell="G1" sqref="G1"/>
      <selection pane="bottomLeft" activeCell="A11" sqref="A11"/>
      <selection pane="bottomRight" activeCell="L2" sqref="L2"/>
    </sheetView>
  </sheetViews>
  <sheetFormatPr defaultRowHeight="12.75" x14ac:dyDescent="0.2"/>
  <cols>
    <col min="1" max="1" width="4.7109375" style="105" customWidth="1"/>
    <col min="2" max="2" width="7.5703125" style="47" customWidth="1"/>
    <col min="3" max="3" width="6.42578125" style="48" customWidth="1"/>
    <col min="4" max="4" width="37.85546875" style="49" customWidth="1"/>
    <col min="5" max="5" width="17.85546875" style="50" customWidth="1"/>
    <col min="6" max="6" width="16.42578125" style="51" customWidth="1"/>
    <col min="7" max="7" width="16.28515625" style="51" customWidth="1"/>
    <col min="8" max="8" width="15.5703125" style="51" customWidth="1"/>
    <col min="9" max="9" width="15.28515625" style="51" customWidth="1"/>
    <col min="10" max="10" width="15" style="52" customWidth="1"/>
    <col min="11" max="11" width="13.7109375" style="51" customWidth="1"/>
    <col min="12" max="12" width="15.42578125" style="51" customWidth="1"/>
    <col min="13" max="13" width="11.85546875" customWidth="1"/>
    <col min="14" max="16" width="7.28515625" customWidth="1"/>
    <col min="17" max="18" width="7.5703125" customWidth="1"/>
  </cols>
  <sheetData>
    <row r="1" spans="1:14" s="31" customFormat="1" ht="15.75" customHeight="1" x14ac:dyDescent="0.2">
      <c r="A1" s="133"/>
      <c r="B1" s="133"/>
      <c r="C1" s="133"/>
      <c r="D1" s="33"/>
      <c r="E1" s="34"/>
      <c r="F1" s="60"/>
      <c r="G1" s="60"/>
      <c r="H1" s="61"/>
      <c r="I1" s="60"/>
      <c r="J1" s="62"/>
      <c r="K1" s="62"/>
      <c r="L1" s="61" t="s">
        <v>72</v>
      </c>
    </row>
    <row r="2" spans="1:14" s="31" customFormat="1" ht="15.75" customHeight="1" x14ac:dyDescent="0.2">
      <c r="A2" s="101"/>
      <c r="B2" s="32"/>
      <c r="C2" s="32"/>
      <c r="D2" s="33"/>
      <c r="E2" s="34"/>
      <c r="F2" s="60"/>
      <c r="G2" s="60"/>
      <c r="H2" s="63"/>
      <c r="I2" s="60"/>
      <c r="J2" s="62"/>
      <c r="K2" s="62"/>
      <c r="L2" s="63" t="s">
        <v>21</v>
      </c>
    </row>
    <row r="3" spans="1:14" s="31" customFormat="1" ht="15.75" customHeight="1" x14ac:dyDescent="0.2">
      <c r="A3" s="101"/>
      <c r="B3" s="32"/>
      <c r="C3" s="32"/>
      <c r="D3" s="33"/>
      <c r="E3" s="34"/>
      <c r="F3" s="60"/>
      <c r="G3" s="60"/>
      <c r="H3" s="64"/>
      <c r="I3" s="60"/>
      <c r="J3" s="62"/>
      <c r="K3" s="62"/>
      <c r="L3" s="65" t="s">
        <v>61</v>
      </c>
    </row>
    <row r="4" spans="1:14" s="31" customFormat="1" ht="18.75" customHeight="1" x14ac:dyDescent="0.2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4" s="35" customFormat="1" ht="15" customHeight="1" x14ac:dyDescent="0.15">
      <c r="A5" s="141" t="s">
        <v>11</v>
      </c>
      <c r="B5" s="138" t="s">
        <v>12</v>
      </c>
      <c r="C5" s="147" t="s">
        <v>0</v>
      </c>
      <c r="D5" s="144" t="s">
        <v>13</v>
      </c>
      <c r="E5" s="135" t="s">
        <v>22</v>
      </c>
      <c r="F5" s="154" t="s">
        <v>45</v>
      </c>
      <c r="G5" s="155"/>
      <c r="H5" s="155"/>
      <c r="I5" s="155"/>
      <c r="J5" s="155"/>
      <c r="K5" s="155"/>
      <c r="L5" s="156"/>
    </row>
    <row r="6" spans="1:14" s="35" customFormat="1" ht="15" customHeight="1" x14ac:dyDescent="0.15">
      <c r="A6" s="142"/>
      <c r="B6" s="139"/>
      <c r="C6" s="148"/>
      <c r="D6" s="145"/>
      <c r="E6" s="136"/>
      <c r="F6" s="147" t="s">
        <v>14</v>
      </c>
      <c r="G6" s="150" t="s">
        <v>20</v>
      </c>
      <c r="H6" s="150"/>
      <c r="I6" s="150"/>
      <c r="J6" s="150"/>
      <c r="K6" s="150"/>
      <c r="L6" s="151"/>
    </row>
    <row r="7" spans="1:14" s="35" customFormat="1" ht="15" customHeight="1" x14ac:dyDescent="0.2">
      <c r="A7" s="142"/>
      <c r="B7" s="139"/>
      <c r="C7" s="148"/>
      <c r="D7" s="145"/>
      <c r="E7" s="136"/>
      <c r="F7" s="148"/>
      <c r="G7" s="152" t="s">
        <v>16</v>
      </c>
      <c r="H7" s="150" t="s">
        <v>15</v>
      </c>
      <c r="I7" s="150"/>
      <c r="J7" s="152" t="s">
        <v>17</v>
      </c>
      <c r="K7" s="157" t="s">
        <v>15</v>
      </c>
      <c r="L7" s="151"/>
      <c r="M7"/>
    </row>
    <row r="8" spans="1:14" s="35" customFormat="1" ht="96.75" customHeight="1" x14ac:dyDescent="0.2">
      <c r="A8" s="143"/>
      <c r="B8" s="140"/>
      <c r="C8" s="149"/>
      <c r="D8" s="146"/>
      <c r="E8" s="137"/>
      <c r="F8" s="149"/>
      <c r="G8" s="153"/>
      <c r="H8" s="53" t="s">
        <v>18</v>
      </c>
      <c r="I8" s="54" t="s">
        <v>35</v>
      </c>
      <c r="J8" s="153"/>
      <c r="K8" s="53" t="s">
        <v>18</v>
      </c>
      <c r="L8" s="54" t="s">
        <v>35</v>
      </c>
      <c r="M8"/>
    </row>
    <row r="9" spans="1:14" s="3" customFormat="1" ht="15" customHeight="1" x14ac:dyDescent="0.2">
      <c r="A9" s="10">
        <v>1</v>
      </c>
      <c r="B9" s="6">
        <f t="shared" ref="B9:L9" si="0">A9+1</f>
        <v>2</v>
      </c>
      <c r="C9" s="5">
        <f t="shared" si="0"/>
        <v>3</v>
      </c>
      <c r="D9" s="11">
        <f t="shared" si="0"/>
        <v>4</v>
      </c>
      <c r="E9" s="10">
        <f t="shared" si="0"/>
        <v>5</v>
      </c>
      <c r="F9" s="6">
        <f t="shared" si="0"/>
        <v>6</v>
      </c>
      <c r="G9" s="6">
        <f t="shared" si="0"/>
        <v>7</v>
      </c>
      <c r="H9" s="5">
        <f t="shared" si="0"/>
        <v>8</v>
      </c>
      <c r="I9" s="5">
        <f t="shared" si="0"/>
        <v>9</v>
      </c>
      <c r="J9" s="5">
        <f t="shared" si="0"/>
        <v>10</v>
      </c>
      <c r="K9" s="5">
        <f t="shared" si="0"/>
        <v>11</v>
      </c>
      <c r="L9" s="5">
        <f t="shared" si="0"/>
        <v>12</v>
      </c>
      <c r="M9"/>
      <c r="N9" s="55"/>
    </row>
    <row r="10" spans="1:14" s="4" customFormat="1" ht="16.5" customHeight="1" x14ac:dyDescent="0.2">
      <c r="A10" s="87">
        <v>710</v>
      </c>
      <c r="B10" s="67"/>
      <c r="C10" s="67"/>
      <c r="D10" s="68" t="s">
        <v>29</v>
      </c>
      <c r="E10" s="15" t="s">
        <v>23</v>
      </c>
      <c r="F10" s="16">
        <f>G10+J10</f>
        <v>20000</v>
      </c>
      <c r="G10" s="16">
        <v>20000</v>
      </c>
      <c r="H10" s="16">
        <v>20000</v>
      </c>
      <c r="I10" s="16">
        <v>0</v>
      </c>
      <c r="J10" s="16"/>
      <c r="K10" s="42"/>
      <c r="L10" s="16"/>
    </row>
    <row r="11" spans="1:14" s="4" customFormat="1" ht="16.5" customHeight="1" x14ac:dyDescent="0.2">
      <c r="A11" s="87"/>
      <c r="B11" s="66"/>
      <c r="C11" s="66"/>
      <c r="D11" s="69"/>
      <c r="E11" s="12" t="s">
        <v>24</v>
      </c>
      <c r="F11" s="17"/>
      <c r="G11" s="17"/>
      <c r="H11" s="17"/>
      <c r="I11" s="17"/>
      <c r="J11" s="17"/>
      <c r="K11" s="43"/>
      <c r="L11" s="17"/>
    </row>
    <row r="12" spans="1:14" s="4" customFormat="1" ht="16.5" customHeight="1" x14ac:dyDescent="0.2">
      <c r="A12" s="87"/>
      <c r="B12" s="66"/>
      <c r="C12" s="66"/>
      <c r="D12" s="69"/>
      <c r="E12" s="12" t="s">
        <v>25</v>
      </c>
      <c r="F12" s="17">
        <f>G12+J12</f>
        <v>4190.7700000000004</v>
      </c>
      <c r="G12" s="17">
        <f t="shared" ref="G12:I12" si="1">G16</f>
        <v>4190.7700000000004</v>
      </c>
      <c r="H12" s="17">
        <f t="shared" si="1"/>
        <v>628.62</v>
      </c>
      <c r="I12" s="17">
        <f t="shared" si="1"/>
        <v>3562.15</v>
      </c>
      <c r="J12" s="17"/>
      <c r="K12" s="43"/>
      <c r="L12" s="17"/>
    </row>
    <row r="13" spans="1:14" s="4" customFormat="1" ht="16.5" customHeight="1" x14ac:dyDescent="0.2">
      <c r="A13" s="87"/>
      <c r="B13" s="56"/>
      <c r="C13" s="70"/>
      <c r="D13" s="71"/>
      <c r="E13" s="13" t="s">
        <v>26</v>
      </c>
      <c r="F13" s="14">
        <f>F10-F11+F12</f>
        <v>24190.77</v>
      </c>
      <c r="G13" s="14">
        <f>G10-G11+G12</f>
        <v>24190.77</v>
      </c>
      <c r="H13" s="14">
        <f>H10-H11+H12</f>
        <v>20628.62</v>
      </c>
      <c r="I13" s="14">
        <f>I10-I11+I12</f>
        <v>3562.15</v>
      </c>
      <c r="J13" s="14"/>
      <c r="K13" s="14"/>
      <c r="L13" s="14"/>
    </row>
    <row r="14" spans="1:14" s="9" customFormat="1" ht="16.5" customHeight="1" x14ac:dyDescent="0.2">
      <c r="A14" s="77"/>
      <c r="B14" s="18">
        <v>71095</v>
      </c>
      <c r="C14" s="57"/>
      <c r="D14" s="21" t="s">
        <v>1</v>
      </c>
      <c r="E14" s="19" t="s">
        <v>23</v>
      </c>
      <c r="F14" s="23">
        <f>G14+J14</f>
        <v>0</v>
      </c>
      <c r="G14" s="23">
        <f t="shared" ref="G14:H14" si="2">G18+G22</f>
        <v>0</v>
      </c>
      <c r="H14" s="23">
        <f t="shared" si="2"/>
        <v>0</v>
      </c>
      <c r="I14" s="23">
        <f>I18+I22</f>
        <v>0</v>
      </c>
      <c r="J14" s="23"/>
      <c r="K14" s="23"/>
      <c r="L14" s="23"/>
    </row>
    <row r="15" spans="1:14" s="1" customFormat="1" ht="16.5" customHeight="1" x14ac:dyDescent="0.2">
      <c r="A15" s="93"/>
      <c r="B15" s="27"/>
      <c r="C15" s="28"/>
      <c r="D15" s="21"/>
      <c r="E15" s="22" t="s">
        <v>24</v>
      </c>
      <c r="F15" s="23"/>
      <c r="G15" s="23"/>
      <c r="H15" s="23"/>
      <c r="I15" s="23"/>
      <c r="J15" s="23"/>
      <c r="K15" s="23"/>
      <c r="L15" s="23"/>
    </row>
    <row r="16" spans="1:14" s="1" customFormat="1" ht="16.5" customHeight="1" x14ac:dyDescent="0.2">
      <c r="A16" s="93"/>
      <c r="B16" s="27"/>
      <c r="C16" s="28"/>
      <c r="D16" s="21"/>
      <c r="E16" s="22" t="s">
        <v>25</v>
      </c>
      <c r="F16" s="23">
        <f>G16+J16</f>
        <v>4190.7700000000004</v>
      </c>
      <c r="G16" s="23">
        <f t="shared" ref="G16:I16" si="3">G20+G24</f>
        <v>4190.7700000000004</v>
      </c>
      <c r="H16" s="23">
        <f t="shared" si="3"/>
        <v>628.62</v>
      </c>
      <c r="I16" s="23">
        <f t="shared" si="3"/>
        <v>3562.15</v>
      </c>
      <c r="J16" s="23"/>
      <c r="K16" s="23"/>
      <c r="L16" s="23"/>
    </row>
    <row r="17" spans="1:13" s="4" customFormat="1" ht="16.5" customHeight="1" x14ac:dyDescent="0.2">
      <c r="A17" s="94"/>
      <c r="B17" s="57"/>
      <c r="C17" s="58"/>
      <c r="D17" s="30"/>
      <c r="E17" s="29" t="s">
        <v>26</v>
      </c>
      <c r="F17" s="26">
        <f t="shared" ref="F17:I17" si="4">F14-F15+F16</f>
        <v>4190.7700000000004</v>
      </c>
      <c r="G17" s="26">
        <f t="shared" si="4"/>
        <v>4190.7700000000004</v>
      </c>
      <c r="H17" s="26">
        <f t="shared" si="4"/>
        <v>628.62</v>
      </c>
      <c r="I17" s="26">
        <f t="shared" si="4"/>
        <v>3562.15</v>
      </c>
      <c r="J17" s="26"/>
      <c r="K17" s="26"/>
      <c r="L17" s="26"/>
    </row>
    <row r="18" spans="1:13" s="4" customFormat="1" ht="22.5" customHeight="1" x14ac:dyDescent="0.2">
      <c r="A18" s="93"/>
      <c r="B18" s="27"/>
      <c r="C18" s="72">
        <v>2058</v>
      </c>
      <c r="D18" s="120" t="s">
        <v>40</v>
      </c>
      <c r="E18" s="19" t="s">
        <v>23</v>
      </c>
      <c r="F18" s="23">
        <f>G18+J18</f>
        <v>0</v>
      </c>
      <c r="G18" s="23">
        <f>I18</f>
        <v>0</v>
      </c>
      <c r="H18" s="23"/>
      <c r="I18" s="23">
        <v>0</v>
      </c>
      <c r="J18" s="23"/>
      <c r="K18" s="23"/>
      <c r="L18" s="23"/>
      <c r="M18" s="2"/>
    </row>
    <row r="19" spans="1:13" s="4" customFormat="1" ht="22.5" customHeight="1" x14ac:dyDescent="0.2">
      <c r="A19" s="93"/>
      <c r="B19" s="27"/>
      <c r="C19" s="28"/>
      <c r="D19" s="121"/>
      <c r="E19" s="22" t="s">
        <v>24</v>
      </c>
      <c r="F19" s="23"/>
      <c r="G19" s="23"/>
      <c r="H19" s="23"/>
      <c r="I19" s="23"/>
      <c r="J19" s="23"/>
      <c r="K19" s="23"/>
      <c r="L19" s="23"/>
      <c r="M19" s="1"/>
    </row>
    <row r="20" spans="1:13" s="4" customFormat="1" ht="22.5" customHeight="1" x14ac:dyDescent="0.2">
      <c r="A20" s="93"/>
      <c r="B20" s="27"/>
      <c r="C20" s="28"/>
      <c r="D20" s="121"/>
      <c r="E20" s="22" t="s">
        <v>25</v>
      </c>
      <c r="F20" s="23">
        <f>G20+J20</f>
        <v>3562.15</v>
      </c>
      <c r="G20" s="23">
        <f>I20</f>
        <v>3562.15</v>
      </c>
      <c r="H20" s="23"/>
      <c r="I20" s="23">
        <v>3562.15</v>
      </c>
      <c r="J20" s="23"/>
      <c r="K20" s="23"/>
      <c r="L20" s="23"/>
      <c r="M20" s="1"/>
    </row>
    <row r="21" spans="1:13" s="4" customFormat="1" ht="22.5" customHeight="1" x14ac:dyDescent="0.2">
      <c r="A21" s="94"/>
      <c r="B21" s="57"/>
      <c r="C21" s="58"/>
      <c r="D21" s="122"/>
      <c r="E21" s="29" t="s">
        <v>26</v>
      </c>
      <c r="F21" s="26">
        <f>F18-F19+F20</f>
        <v>3562.15</v>
      </c>
      <c r="G21" s="26">
        <f>G18-G19+G20</f>
        <v>3562.15</v>
      </c>
      <c r="H21" s="26"/>
      <c r="I21" s="26">
        <f>I18-I19+I20</f>
        <v>3562.15</v>
      </c>
      <c r="J21" s="26"/>
      <c r="K21" s="26"/>
      <c r="L21" s="26"/>
    </row>
    <row r="22" spans="1:13" s="4" customFormat="1" ht="22.5" customHeight="1" x14ac:dyDescent="0.2">
      <c r="A22" s="93"/>
      <c r="B22" s="27"/>
      <c r="C22" s="72">
        <v>2059</v>
      </c>
      <c r="D22" s="120" t="s">
        <v>40</v>
      </c>
      <c r="E22" s="19" t="s">
        <v>23</v>
      </c>
      <c r="F22" s="23">
        <f>G22+J22</f>
        <v>0</v>
      </c>
      <c r="G22" s="23">
        <f>SUM(H22:I22)</f>
        <v>0</v>
      </c>
      <c r="H22" s="23">
        <v>0</v>
      </c>
      <c r="I22" s="23"/>
      <c r="J22" s="23"/>
      <c r="K22" s="23"/>
      <c r="L22" s="23"/>
      <c r="M22" s="2"/>
    </row>
    <row r="23" spans="1:13" s="4" customFormat="1" ht="22.5" customHeight="1" x14ac:dyDescent="0.2">
      <c r="A23" s="93"/>
      <c r="B23" s="27"/>
      <c r="C23" s="28"/>
      <c r="D23" s="121"/>
      <c r="E23" s="22" t="s">
        <v>24</v>
      </c>
      <c r="F23" s="23"/>
      <c r="G23" s="23"/>
      <c r="H23" s="23"/>
      <c r="I23" s="23"/>
      <c r="J23" s="23"/>
      <c r="K23" s="23"/>
      <c r="L23" s="23"/>
      <c r="M23" s="1"/>
    </row>
    <row r="24" spans="1:13" s="4" customFormat="1" ht="22.5" customHeight="1" x14ac:dyDescent="0.2">
      <c r="A24" s="93"/>
      <c r="B24" s="27"/>
      <c r="C24" s="28"/>
      <c r="D24" s="121"/>
      <c r="E24" s="22" t="s">
        <v>25</v>
      </c>
      <c r="F24" s="23">
        <f>G24+J24</f>
        <v>628.62</v>
      </c>
      <c r="G24" s="23">
        <f>SUM(H24:I24)</f>
        <v>628.62</v>
      </c>
      <c r="H24" s="23">
        <v>628.62</v>
      </c>
      <c r="I24" s="23"/>
      <c r="J24" s="23"/>
      <c r="K24" s="23"/>
      <c r="L24" s="23"/>
      <c r="M24" s="1"/>
    </row>
    <row r="25" spans="1:13" s="4" customFormat="1" ht="22.5" customHeight="1" x14ac:dyDescent="0.2">
      <c r="A25" s="94"/>
      <c r="B25" s="57"/>
      <c r="C25" s="58"/>
      <c r="D25" s="122"/>
      <c r="E25" s="29" t="s">
        <v>26</v>
      </c>
      <c r="F25" s="26">
        <f>F22-F23+F24</f>
        <v>628.62</v>
      </c>
      <c r="G25" s="26">
        <f>G22-G23+G24</f>
        <v>628.62</v>
      </c>
      <c r="H25" s="26">
        <f>H22-H23+H24</f>
        <v>628.62</v>
      </c>
      <c r="I25" s="26"/>
      <c r="J25" s="26"/>
      <c r="K25" s="26"/>
      <c r="L25" s="26"/>
    </row>
    <row r="26" spans="1:13" s="31" customFormat="1" ht="17.25" customHeight="1" x14ac:dyDescent="0.2">
      <c r="A26" s="98"/>
      <c r="B26" s="45"/>
      <c r="C26" s="128" t="s">
        <v>32</v>
      </c>
      <c r="D26" s="128"/>
      <c r="E26" s="128"/>
      <c r="F26" s="128"/>
      <c r="G26" s="128"/>
      <c r="H26" s="128"/>
      <c r="I26" s="128"/>
      <c r="J26" s="128"/>
      <c r="K26" s="128"/>
      <c r="L26" s="129"/>
    </row>
    <row r="27" spans="1:13" s="44" customFormat="1" ht="42" customHeight="1" x14ac:dyDescent="0.2">
      <c r="A27" s="98"/>
      <c r="B27" s="45"/>
      <c r="C27" s="126" t="s">
        <v>62</v>
      </c>
      <c r="D27" s="126"/>
      <c r="E27" s="126"/>
      <c r="F27" s="126"/>
      <c r="G27" s="126"/>
      <c r="H27" s="126"/>
      <c r="I27" s="126"/>
      <c r="J27" s="126"/>
      <c r="K27" s="126"/>
      <c r="L27" s="127"/>
    </row>
    <row r="28" spans="1:13" s="44" customFormat="1" ht="15.75" customHeight="1" x14ac:dyDescent="0.2">
      <c r="A28" s="98"/>
      <c r="B28" s="45"/>
      <c r="C28" s="126" t="s">
        <v>55</v>
      </c>
      <c r="D28" s="126"/>
      <c r="E28" s="126"/>
      <c r="F28" s="126"/>
      <c r="G28" s="126"/>
      <c r="H28" s="126"/>
      <c r="I28" s="126"/>
      <c r="J28" s="126"/>
      <c r="K28" s="126"/>
      <c r="L28" s="127"/>
    </row>
    <row r="29" spans="1:13" s="39" customFormat="1" ht="16.5" customHeight="1" x14ac:dyDescent="0.2">
      <c r="A29" s="102"/>
      <c r="B29" s="46"/>
      <c r="C29" s="124" t="s">
        <v>56</v>
      </c>
      <c r="D29" s="124"/>
      <c r="E29" s="124"/>
      <c r="F29" s="124"/>
      <c r="G29" s="124"/>
      <c r="H29" s="124"/>
      <c r="I29" s="124"/>
      <c r="J29" s="124"/>
      <c r="K29" s="124"/>
      <c r="L29" s="125"/>
    </row>
    <row r="30" spans="1:13" s="2" customFormat="1" ht="15.95" customHeight="1" x14ac:dyDescent="0.2">
      <c r="A30" s="87">
        <v>750</v>
      </c>
      <c r="B30" s="66"/>
      <c r="C30" s="66"/>
      <c r="D30" s="69" t="s">
        <v>6</v>
      </c>
      <c r="E30" s="15" t="s">
        <v>23</v>
      </c>
      <c r="F30" s="17">
        <f>G30+J30</f>
        <v>2414290.2599999998</v>
      </c>
      <c r="G30" s="17">
        <v>1491260.26</v>
      </c>
      <c r="H30" s="17">
        <v>383959.62</v>
      </c>
      <c r="I30" s="17">
        <v>758113.36</v>
      </c>
      <c r="J30" s="17">
        <v>923030</v>
      </c>
      <c r="K30" s="17"/>
      <c r="L30" s="17">
        <v>923030</v>
      </c>
    </row>
    <row r="31" spans="1:13" s="2" customFormat="1" ht="15.95" customHeight="1" x14ac:dyDescent="0.2">
      <c r="A31" s="87"/>
      <c r="B31" s="66"/>
      <c r="C31" s="66"/>
      <c r="D31" s="69"/>
      <c r="E31" s="12" t="s">
        <v>24</v>
      </c>
      <c r="F31" s="17">
        <f>G31+J31</f>
        <v>4190.7700000000004</v>
      </c>
      <c r="G31" s="17">
        <f t="shared" ref="G31:H31" si="5">G35</f>
        <v>4190.7700000000004</v>
      </c>
      <c r="H31" s="17">
        <f t="shared" si="5"/>
        <v>628.62</v>
      </c>
      <c r="I31" s="17">
        <f>I35</f>
        <v>3562.15</v>
      </c>
      <c r="J31" s="17"/>
      <c r="K31" s="17"/>
      <c r="L31" s="17"/>
    </row>
    <row r="32" spans="1:13" s="2" customFormat="1" ht="15.95" customHeight="1" x14ac:dyDescent="0.2">
      <c r="A32" s="87"/>
      <c r="B32" s="66"/>
      <c r="C32" s="66"/>
      <c r="D32" s="69"/>
      <c r="E32" s="12" t="s">
        <v>25</v>
      </c>
      <c r="F32" s="17"/>
      <c r="G32" s="17"/>
      <c r="H32" s="17"/>
      <c r="I32" s="17"/>
      <c r="J32" s="17"/>
      <c r="K32" s="17"/>
      <c r="L32" s="17"/>
    </row>
    <row r="33" spans="1:12" s="4" customFormat="1" ht="15.95" customHeight="1" x14ac:dyDescent="0.2">
      <c r="A33" s="87"/>
      <c r="B33" s="70"/>
      <c r="C33" s="70"/>
      <c r="D33" s="71"/>
      <c r="E33" s="13" t="s">
        <v>26</v>
      </c>
      <c r="F33" s="14">
        <f t="shared" ref="F33:L33" si="6">F30-F31+F32</f>
        <v>2410099.4899999998</v>
      </c>
      <c r="G33" s="14">
        <f t="shared" si="6"/>
        <v>1487069.49</v>
      </c>
      <c r="H33" s="14">
        <f t="shared" si="6"/>
        <v>383331</v>
      </c>
      <c r="I33" s="14">
        <f t="shared" si="6"/>
        <v>754551.21</v>
      </c>
      <c r="J33" s="14">
        <f t="shared" si="6"/>
        <v>923030</v>
      </c>
      <c r="K33" s="14"/>
      <c r="L33" s="14">
        <f t="shared" si="6"/>
        <v>923030</v>
      </c>
    </row>
    <row r="34" spans="1:12" s="2" customFormat="1" ht="15.95" customHeight="1" x14ac:dyDescent="0.2">
      <c r="A34" s="77"/>
      <c r="B34" s="18">
        <v>75023</v>
      </c>
      <c r="C34" s="57"/>
      <c r="D34" s="115" t="s">
        <v>27</v>
      </c>
      <c r="E34" s="19" t="s">
        <v>23</v>
      </c>
      <c r="F34" s="23">
        <f>G34+J34</f>
        <v>186097.17</v>
      </c>
      <c r="G34" s="23">
        <v>186097.17</v>
      </c>
      <c r="H34" s="23">
        <v>628.62</v>
      </c>
      <c r="I34" s="23">
        <v>3562.15</v>
      </c>
      <c r="J34" s="24"/>
      <c r="K34" s="24"/>
      <c r="L34" s="24"/>
    </row>
    <row r="35" spans="1:12" s="1" customFormat="1" ht="15.95" customHeight="1" x14ac:dyDescent="0.2">
      <c r="A35" s="93"/>
      <c r="B35" s="27"/>
      <c r="C35" s="28"/>
      <c r="D35" s="116"/>
      <c r="E35" s="22" t="s">
        <v>24</v>
      </c>
      <c r="F35" s="23">
        <f>G35+J35</f>
        <v>4190.7700000000004</v>
      </c>
      <c r="G35" s="23">
        <f t="shared" ref="G35:H35" si="7">G39+G43</f>
        <v>4190.7700000000004</v>
      </c>
      <c r="H35" s="23">
        <f t="shared" si="7"/>
        <v>628.62</v>
      </c>
      <c r="I35" s="23">
        <f>I39+I43</f>
        <v>3562.15</v>
      </c>
      <c r="J35" s="23"/>
      <c r="K35" s="23"/>
      <c r="L35" s="23"/>
    </row>
    <row r="36" spans="1:12" s="1" customFormat="1" ht="15.95" customHeight="1" x14ac:dyDescent="0.2">
      <c r="A36" s="93"/>
      <c r="B36" s="27"/>
      <c r="C36" s="28"/>
      <c r="D36" s="116"/>
      <c r="E36" s="22" t="s">
        <v>25</v>
      </c>
      <c r="F36" s="23"/>
      <c r="G36" s="23"/>
      <c r="H36" s="23"/>
      <c r="I36" s="23"/>
      <c r="J36" s="23"/>
      <c r="K36" s="23"/>
      <c r="L36" s="23"/>
    </row>
    <row r="37" spans="1:12" s="4" customFormat="1" ht="15.95" customHeight="1" x14ac:dyDescent="0.2">
      <c r="A37" s="94"/>
      <c r="B37" s="57"/>
      <c r="C37" s="58"/>
      <c r="D37" s="123"/>
      <c r="E37" s="29" t="s">
        <v>26</v>
      </c>
      <c r="F37" s="26">
        <f>F34-F35+F36</f>
        <v>181906.40000000002</v>
      </c>
      <c r="G37" s="26">
        <f>G34-G35+G36</f>
        <v>181906.40000000002</v>
      </c>
      <c r="H37" s="26">
        <f>H34-H35+H36</f>
        <v>0</v>
      </c>
      <c r="I37" s="26">
        <f>I34-I35+I36</f>
        <v>0</v>
      </c>
      <c r="J37" s="26"/>
      <c r="K37" s="26"/>
      <c r="L37" s="26"/>
    </row>
    <row r="38" spans="1:12" s="2" customFormat="1" ht="24.6" customHeight="1" x14ac:dyDescent="0.2">
      <c r="A38" s="93"/>
      <c r="B38" s="27"/>
      <c r="C38" s="72">
        <v>2008</v>
      </c>
      <c r="D38" s="120" t="s">
        <v>37</v>
      </c>
      <c r="E38" s="19" t="s">
        <v>23</v>
      </c>
      <c r="F38" s="23">
        <f>G38+J38</f>
        <v>3562.15</v>
      </c>
      <c r="G38" s="23">
        <f>I38</f>
        <v>3562.15</v>
      </c>
      <c r="H38" s="23"/>
      <c r="I38" s="23">
        <v>3562.15</v>
      </c>
      <c r="J38" s="23"/>
      <c r="K38" s="23"/>
      <c r="L38" s="23"/>
    </row>
    <row r="39" spans="1:12" s="1" customFormat="1" ht="24.6" customHeight="1" x14ac:dyDescent="0.2">
      <c r="A39" s="93"/>
      <c r="B39" s="27"/>
      <c r="C39" s="28"/>
      <c r="D39" s="121"/>
      <c r="E39" s="22" t="s">
        <v>24</v>
      </c>
      <c r="F39" s="23">
        <f>G39+J39</f>
        <v>3562.15</v>
      </c>
      <c r="G39" s="23">
        <f>I39</f>
        <v>3562.15</v>
      </c>
      <c r="H39" s="23"/>
      <c r="I39" s="23">
        <v>3562.15</v>
      </c>
      <c r="J39" s="23"/>
      <c r="K39" s="23"/>
      <c r="L39" s="23"/>
    </row>
    <row r="40" spans="1:12" s="1" customFormat="1" ht="24.6" customHeight="1" x14ac:dyDescent="0.2">
      <c r="A40" s="93"/>
      <c r="B40" s="27"/>
      <c r="C40" s="28"/>
      <c r="D40" s="121"/>
      <c r="E40" s="22" t="s">
        <v>25</v>
      </c>
      <c r="F40" s="23"/>
      <c r="G40" s="23"/>
      <c r="H40" s="23"/>
      <c r="I40" s="23"/>
      <c r="J40" s="23"/>
      <c r="K40" s="23"/>
      <c r="L40" s="23"/>
    </row>
    <row r="41" spans="1:12" s="4" customFormat="1" ht="24.6" customHeight="1" x14ac:dyDescent="0.2">
      <c r="A41" s="94"/>
      <c r="B41" s="57"/>
      <c r="C41" s="58"/>
      <c r="D41" s="122"/>
      <c r="E41" s="29" t="s">
        <v>26</v>
      </c>
      <c r="F41" s="26">
        <f>F38-F39+F40</f>
        <v>0</v>
      </c>
      <c r="G41" s="26">
        <f>G38-G39+G40</f>
        <v>0</v>
      </c>
      <c r="H41" s="26"/>
      <c r="I41" s="26">
        <f>I38-I39+I40</f>
        <v>0</v>
      </c>
      <c r="J41" s="26"/>
      <c r="K41" s="26"/>
      <c r="L41" s="26"/>
    </row>
    <row r="42" spans="1:12" s="2" customFormat="1" ht="24.6" customHeight="1" x14ac:dyDescent="0.2">
      <c r="A42" s="93"/>
      <c r="B42" s="27"/>
      <c r="C42" s="72">
        <v>2009</v>
      </c>
      <c r="D42" s="120" t="s">
        <v>37</v>
      </c>
      <c r="E42" s="19" t="s">
        <v>23</v>
      </c>
      <c r="F42" s="23">
        <f>G42+J42</f>
        <v>628.62</v>
      </c>
      <c r="G42" s="23">
        <f>H42</f>
        <v>628.62</v>
      </c>
      <c r="H42" s="23">
        <v>628.62</v>
      </c>
      <c r="I42" s="23"/>
      <c r="J42" s="23"/>
      <c r="K42" s="23"/>
      <c r="L42" s="23"/>
    </row>
    <row r="43" spans="1:12" s="1" customFormat="1" ht="24.6" customHeight="1" x14ac:dyDescent="0.2">
      <c r="A43" s="93"/>
      <c r="B43" s="27"/>
      <c r="C43" s="28"/>
      <c r="D43" s="121"/>
      <c r="E43" s="22" t="s">
        <v>24</v>
      </c>
      <c r="F43" s="23">
        <f>G43+J43</f>
        <v>628.62</v>
      </c>
      <c r="G43" s="23">
        <f>H43</f>
        <v>628.62</v>
      </c>
      <c r="H43" s="23">
        <v>628.62</v>
      </c>
      <c r="I43" s="23"/>
      <c r="J43" s="23"/>
      <c r="K43" s="23"/>
      <c r="L43" s="23"/>
    </row>
    <row r="44" spans="1:12" s="1" customFormat="1" ht="24.6" customHeight="1" x14ac:dyDescent="0.2">
      <c r="A44" s="93"/>
      <c r="B44" s="27"/>
      <c r="C44" s="28"/>
      <c r="D44" s="121"/>
      <c r="E44" s="22" t="s">
        <v>25</v>
      </c>
      <c r="F44" s="23"/>
      <c r="G44" s="23"/>
      <c r="H44" s="23"/>
      <c r="I44" s="23"/>
      <c r="J44" s="23"/>
      <c r="K44" s="23"/>
      <c r="L44" s="23"/>
    </row>
    <row r="45" spans="1:12" s="4" customFormat="1" ht="24.6" customHeight="1" x14ac:dyDescent="0.2">
      <c r="A45" s="94"/>
      <c r="B45" s="57"/>
      <c r="C45" s="58"/>
      <c r="D45" s="122"/>
      <c r="E45" s="29" t="s">
        <v>26</v>
      </c>
      <c r="F45" s="26">
        <f>F42-F43+F44</f>
        <v>0</v>
      </c>
      <c r="G45" s="26">
        <f>G42-G43+G44</f>
        <v>0</v>
      </c>
      <c r="H45" s="26">
        <f>H42-H43+H44</f>
        <v>0</v>
      </c>
      <c r="I45" s="26"/>
      <c r="J45" s="26"/>
      <c r="K45" s="26"/>
      <c r="L45" s="26"/>
    </row>
    <row r="46" spans="1:12" s="31" customFormat="1" ht="14.25" customHeight="1" x14ac:dyDescent="0.2">
      <c r="A46" s="98"/>
      <c r="B46" s="45"/>
      <c r="C46" s="128" t="s">
        <v>32</v>
      </c>
      <c r="D46" s="128"/>
      <c r="E46" s="128"/>
      <c r="F46" s="128"/>
      <c r="G46" s="128"/>
      <c r="H46" s="128"/>
      <c r="I46" s="128"/>
      <c r="J46" s="128"/>
      <c r="K46" s="128"/>
      <c r="L46" s="129"/>
    </row>
    <row r="47" spans="1:12" s="44" customFormat="1" ht="39.75" customHeight="1" x14ac:dyDescent="0.2">
      <c r="A47" s="98"/>
      <c r="B47" s="45"/>
      <c r="C47" s="126" t="s">
        <v>64</v>
      </c>
      <c r="D47" s="126"/>
      <c r="E47" s="126"/>
      <c r="F47" s="126"/>
      <c r="G47" s="126"/>
      <c r="H47" s="126"/>
      <c r="I47" s="126"/>
      <c r="J47" s="126"/>
      <c r="K47" s="126"/>
      <c r="L47" s="127"/>
    </row>
    <row r="48" spans="1:12" s="44" customFormat="1" ht="15" customHeight="1" x14ac:dyDescent="0.2">
      <c r="A48" s="98"/>
      <c r="B48" s="45"/>
      <c r="C48" s="126" t="s">
        <v>53</v>
      </c>
      <c r="D48" s="126"/>
      <c r="E48" s="126"/>
      <c r="F48" s="126"/>
      <c r="G48" s="126"/>
      <c r="H48" s="126"/>
      <c r="I48" s="126"/>
      <c r="J48" s="126"/>
      <c r="K48" s="126"/>
      <c r="L48" s="127"/>
    </row>
    <row r="49" spans="1:13" s="39" customFormat="1" ht="15" customHeight="1" x14ac:dyDescent="0.2">
      <c r="A49" s="102"/>
      <c r="B49" s="46"/>
      <c r="C49" s="124" t="s">
        <v>54</v>
      </c>
      <c r="D49" s="124"/>
      <c r="E49" s="124"/>
      <c r="F49" s="124"/>
      <c r="G49" s="124"/>
      <c r="H49" s="124"/>
      <c r="I49" s="124"/>
      <c r="J49" s="124"/>
      <c r="K49" s="124"/>
      <c r="L49" s="125"/>
    </row>
    <row r="50" spans="1:13" s="2" customFormat="1" ht="16.5" customHeight="1" x14ac:dyDescent="0.2">
      <c r="A50" s="87">
        <v>758</v>
      </c>
      <c r="B50" s="66"/>
      <c r="C50" s="66"/>
      <c r="D50" s="69" t="s">
        <v>5</v>
      </c>
      <c r="E50" s="15" t="s">
        <v>23</v>
      </c>
      <c r="F50" s="17">
        <f>G50+J50</f>
        <v>24623034</v>
      </c>
      <c r="G50" s="17">
        <v>24623034</v>
      </c>
      <c r="H50" s="43"/>
      <c r="I50" s="43"/>
      <c r="J50" s="17">
        <v>0</v>
      </c>
      <c r="K50" s="43"/>
      <c r="L50" s="43"/>
    </row>
    <row r="51" spans="1:13" s="1" customFormat="1" ht="16.5" customHeight="1" x14ac:dyDescent="0.2">
      <c r="A51" s="103"/>
      <c r="B51" s="73"/>
      <c r="C51" s="74"/>
      <c r="D51" s="69"/>
      <c r="E51" s="12" t="s">
        <v>24</v>
      </c>
      <c r="F51" s="17"/>
      <c r="G51" s="17"/>
      <c r="H51" s="17"/>
      <c r="I51" s="17"/>
      <c r="J51" s="17"/>
      <c r="K51" s="17"/>
      <c r="L51" s="17"/>
    </row>
    <row r="52" spans="1:13" s="1" customFormat="1" ht="16.5" customHeight="1" x14ac:dyDescent="0.2">
      <c r="A52" s="103"/>
      <c r="B52" s="73"/>
      <c r="C52" s="74"/>
      <c r="D52" s="69"/>
      <c r="E52" s="12" t="s">
        <v>25</v>
      </c>
      <c r="F52" s="17">
        <f>G52+J52</f>
        <v>48692.75</v>
      </c>
      <c r="G52" s="17"/>
      <c r="H52" s="17"/>
      <c r="I52" s="17"/>
      <c r="J52" s="17">
        <f>J56</f>
        <v>48692.75</v>
      </c>
      <c r="K52" s="17"/>
      <c r="L52" s="17"/>
    </row>
    <row r="53" spans="1:13" s="4" customFormat="1" ht="16.5" customHeight="1" x14ac:dyDescent="0.2">
      <c r="A53" s="87"/>
      <c r="B53" s="70"/>
      <c r="C53" s="70"/>
      <c r="D53" s="75"/>
      <c r="E53" s="13" t="s">
        <v>26</v>
      </c>
      <c r="F53" s="14">
        <f>F50-F51+F52</f>
        <v>24671726.75</v>
      </c>
      <c r="G53" s="14">
        <f>G50-G51+G52</f>
        <v>24623034</v>
      </c>
      <c r="H53" s="14"/>
      <c r="I53" s="14"/>
      <c r="J53" s="14">
        <f>J50-J51+J52</f>
        <v>48692.75</v>
      </c>
      <c r="K53" s="14"/>
      <c r="L53" s="14"/>
    </row>
    <row r="54" spans="1:13" s="4" customFormat="1" ht="16.5" customHeight="1" x14ac:dyDescent="0.2">
      <c r="A54" s="77"/>
      <c r="B54" s="76">
        <v>75814</v>
      </c>
      <c r="C54" s="76"/>
      <c r="D54" s="115" t="s">
        <v>39</v>
      </c>
      <c r="E54" s="19" t="s">
        <v>23</v>
      </c>
      <c r="F54" s="23">
        <f>G54+J54</f>
        <v>1789</v>
      </c>
      <c r="G54" s="23">
        <v>1789</v>
      </c>
      <c r="H54" s="24"/>
      <c r="I54" s="24"/>
      <c r="J54" s="23">
        <v>0</v>
      </c>
      <c r="K54" s="24"/>
      <c r="L54" s="24"/>
      <c r="M54" s="2"/>
    </row>
    <row r="55" spans="1:13" s="4" customFormat="1" ht="16.5" customHeight="1" x14ac:dyDescent="0.2">
      <c r="A55" s="93"/>
      <c r="B55" s="77"/>
      <c r="C55" s="77"/>
      <c r="D55" s="116"/>
      <c r="E55" s="22" t="s">
        <v>24</v>
      </c>
      <c r="F55" s="23"/>
      <c r="G55" s="23"/>
      <c r="H55" s="23"/>
      <c r="I55" s="23"/>
      <c r="J55" s="23"/>
      <c r="K55" s="23"/>
      <c r="L55" s="23"/>
      <c r="M55" s="1"/>
    </row>
    <row r="56" spans="1:13" s="4" customFormat="1" ht="16.5" customHeight="1" x14ac:dyDescent="0.2">
      <c r="A56" s="93"/>
      <c r="B56" s="77"/>
      <c r="C56" s="77"/>
      <c r="D56" s="116"/>
      <c r="E56" s="22" t="s">
        <v>25</v>
      </c>
      <c r="F56" s="23">
        <f>G56+J56</f>
        <v>48692.75</v>
      </c>
      <c r="G56" s="23"/>
      <c r="H56" s="23"/>
      <c r="I56" s="23"/>
      <c r="J56" s="23">
        <f>J60</f>
        <v>48692.75</v>
      </c>
      <c r="K56" s="23"/>
      <c r="L56" s="23"/>
      <c r="M56" s="1"/>
    </row>
    <row r="57" spans="1:13" s="4" customFormat="1" ht="16.5" customHeight="1" x14ac:dyDescent="0.2">
      <c r="A57" s="94"/>
      <c r="B57" s="78"/>
      <c r="C57" s="79"/>
      <c r="D57" s="123"/>
      <c r="E57" s="29" t="s">
        <v>26</v>
      </c>
      <c r="F57" s="26">
        <f>F54-F55+F56</f>
        <v>50481.75</v>
      </c>
      <c r="G57" s="26">
        <f>G54-G55+G56</f>
        <v>1789</v>
      </c>
      <c r="H57" s="26"/>
      <c r="I57" s="26"/>
      <c r="J57" s="26">
        <f>J54-J55+J56</f>
        <v>48692.75</v>
      </c>
      <c r="K57" s="26"/>
      <c r="L57" s="26"/>
    </row>
    <row r="58" spans="1:13" s="2" customFormat="1" ht="16.5" customHeight="1" x14ac:dyDescent="0.2">
      <c r="A58" s="93"/>
      <c r="B58" s="27"/>
      <c r="C58" s="72">
        <v>6680</v>
      </c>
      <c r="D58" s="120" t="s">
        <v>43</v>
      </c>
      <c r="E58" s="19" t="s">
        <v>23</v>
      </c>
      <c r="F58" s="23">
        <f>G58+J58</f>
        <v>0</v>
      </c>
      <c r="G58" s="23"/>
      <c r="H58" s="23"/>
      <c r="I58" s="23"/>
      <c r="J58" s="23">
        <v>0</v>
      </c>
      <c r="K58" s="23"/>
      <c r="L58" s="23"/>
    </row>
    <row r="59" spans="1:13" s="1" customFormat="1" ht="16.5" customHeight="1" x14ac:dyDescent="0.2">
      <c r="A59" s="93"/>
      <c r="B59" s="27"/>
      <c r="C59" s="28"/>
      <c r="D59" s="121"/>
      <c r="E59" s="22" t="s">
        <v>24</v>
      </c>
      <c r="F59" s="23"/>
      <c r="G59" s="23"/>
      <c r="H59" s="23"/>
      <c r="I59" s="23"/>
      <c r="J59" s="23"/>
      <c r="K59" s="23"/>
      <c r="L59" s="23"/>
    </row>
    <row r="60" spans="1:13" s="1" customFormat="1" ht="16.5" customHeight="1" x14ac:dyDescent="0.2">
      <c r="A60" s="93"/>
      <c r="B60" s="27"/>
      <c r="C60" s="28"/>
      <c r="D60" s="121"/>
      <c r="E60" s="22" t="s">
        <v>25</v>
      </c>
      <c r="F60" s="23">
        <f>G60+J60</f>
        <v>48692.75</v>
      </c>
      <c r="G60" s="23"/>
      <c r="H60" s="23"/>
      <c r="I60" s="23"/>
      <c r="J60" s="23">
        <v>48692.75</v>
      </c>
      <c r="K60" s="23"/>
      <c r="L60" s="23"/>
    </row>
    <row r="61" spans="1:13" s="4" customFormat="1" ht="16.5" customHeight="1" x14ac:dyDescent="0.2">
      <c r="A61" s="93"/>
      <c r="B61" s="78"/>
      <c r="C61" s="58"/>
      <c r="D61" s="122"/>
      <c r="E61" s="29" t="s">
        <v>26</v>
      </c>
      <c r="F61" s="26">
        <f>F58-F59+F60</f>
        <v>48692.75</v>
      </c>
      <c r="G61" s="26"/>
      <c r="H61" s="26"/>
      <c r="I61" s="26"/>
      <c r="J61" s="26">
        <f>J58-J59+J60</f>
        <v>48692.75</v>
      </c>
      <c r="K61" s="26"/>
      <c r="L61" s="26"/>
    </row>
    <row r="62" spans="1:13" s="31" customFormat="1" ht="17.25" customHeight="1" x14ac:dyDescent="0.2">
      <c r="A62" s="98"/>
      <c r="B62" s="27"/>
      <c r="C62" s="128" t="s">
        <v>32</v>
      </c>
      <c r="D62" s="128"/>
      <c r="E62" s="128"/>
      <c r="F62" s="128"/>
      <c r="G62" s="128"/>
      <c r="H62" s="128"/>
      <c r="I62" s="128"/>
      <c r="J62" s="128"/>
      <c r="K62" s="128"/>
      <c r="L62" s="129"/>
    </row>
    <row r="63" spans="1:13" s="44" customFormat="1" ht="15.75" customHeight="1" x14ac:dyDescent="0.2">
      <c r="A63" s="98"/>
      <c r="B63" s="45"/>
      <c r="C63" s="126" t="s">
        <v>48</v>
      </c>
      <c r="D63" s="126"/>
      <c r="E63" s="126"/>
      <c r="F63" s="126"/>
      <c r="G63" s="126"/>
      <c r="H63" s="126"/>
      <c r="I63" s="126"/>
      <c r="J63" s="126"/>
      <c r="K63" s="126"/>
      <c r="L63" s="127"/>
    </row>
    <row r="64" spans="1:13" s="39" customFormat="1" ht="54.75" customHeight="1" x14ac:dyDescent="0.2">
      <c r="A64" s="102"/>
      <c r="B64" s="46"/>
      <c r="C64" s="124" t="s">
        <v>46</v>
      </c>
      <c r="D64" s="124"/>
      <c r="E64" s="124"/>
      <c r="F64" s="124"/>
      <c r="G64" s="124"/>
      <c r="H64" s="124"/>
      <c r="I64" s="124"/>
      <c r="J64" s="124"/>
      <c r="K64" s="124"/>
      <c r="L64" s="125"/>
    </row>
    <row r="65" spans="1:13" s="2" customFormat="1" ht="16.5" customHeight="1" x14ac:dyDescent="0.2">
      <c r="A65" s="87">
        <v>801</v>
      </c>
      <c r="B65" s="66"/>
      <c r="C65" s="66"/>
      <c r="D65" s="69" t="s">
        <v>4</v>
      </c>
      <c r="E65" s="12" t="s">
        <v>23</v>
      </c>
      <c r="F65" s="17">
        <f>G65+J65</f>
        <v>2854622.72</v>
      </c>
      <c r="G65" s="17">
        <v>2754622.72</v>
      </c>
      <c r="H65" s="17">
        <v>1542802.46</v>
      </c>
      <c r="I65" s="17">
        <v>164939.29999999999</v>
      </c>
      <c r="J65" s="17">
        <f>J69</f>
        <v>100000</v>
      </c>
      <c r="K65" s="17">
        <f>K69</f>
        <v>100000</v>
      </c>
      <c r="L65" s="43"/>
    </row>
    <row r="66" spans="1:13" s="1" customFormat="1" ht="16.5" customHeight="1" x14ac:dyDescent="0.2">
      <c r="A66" s="103"/>
      <c r="B66" s="73"/>
      <c r="C66" s="74"/>
      <c r="D66" s="69"/>
      <c r="E66" s="12" t="s">
        <v>24</v>
      </c>
      <c r="F66" s="17"/>
      <c r="G66" s="17"/>
      <c r="H66" s="17"/>
      <c r="I66" s="17"/>
      <c r="J66" s="17"/>
      <c r="K66" s="17"/>
      <c r="L66" s="17"/>
    </row>
    <row r="67" spans="1:13" s="1" customFormat="1" ht="16.5" customHeight="1" x14ac:dyDescent="0.2">
      <c r="A67" s="103"/>
      <c r="B67" s="73"/>
      <c r="C67" s="74"/>
      <c r="D67" s="69"/>
      <c r="E67" s="12" t="s">
        <v>25</v>
      </c>
      <c r="F67" s="17">
        <f>G67+J67</f>
        <v>75774.59</v>
      </c>
      <c r="G67" s="17">
        <f>G71+G82</f>
        <v>75774.59</v>
      </c>
      <c r="H67" s="17">
        <f>H71+H82</f>
        <v>75518</v>
      </c>
      <c r="I67" s="17"/>
      <c r="J67" s="17"/>
      <c r="K67" s="17"/>
      <c r="L67" s="17"/>
    </row>
    <row r="68" spans="1:13" s="4" customFormat="1" ht="16.5" customHeight="1" x14ac:dyDescent="0.2">
      <c r="A68" s="87"/>
      <c r="B68" s="70"/>
      <c r="C68" s="70"/>
      <c r="D68" s="75"/>
      <c r="E68" s="13" t="s">
        <v>26</v>
      </c>
      <c r="F68" s="14">
        <f t="shared" ref="F68:K68" si="8">F65-F66+F67</f>
        <v>2930397.31</v>
      </c>
      <c r="G68" s="14">
        <f t="shared" si="8"/>
        <v>2830397.31</v>
      </c>
      <c r="H68" s="14">
        <f>H65-H66+H67</f>
        <v>1618320.46</v>
      </c>
      <c r="I68" s="14">
        <f>I65-I66+I67</f>
        <v>164939.29999999999</v>
      </c>
      <c r="J68" s="14">
        <f>J65-J66+J67</f>
        <v>100000</v>
      </c>
      <c r="K68" s="14">
        <f t="shared" si="8"/>
        <v>100000</v>
      </c>
      <c r="L68" s="14"/>
    </row>
    <row r="69" spans="1:13" s="2" customFormat="1" ht="16.5" customHeight="1" x14ac:dyDescent="0.2">
      <c r="A69" s="77"/>
      <c r="B69" s="18">
        <v>80101</v>
      </c>
      <c r="C69" s="57"/>
      <c r="D69" s="21" t="s">
        <v>2</v>
      </c>
      <c r="E69" s="19" t="s">
        <v>23</v>
      </c>
      <c r="F69" s="23">
        <f>G69+J69</f>
        <v>145148.35</v>
      </c>
      <c r="G69" s="23">
        <v>45148.35</v>
      </c>
      <c r="H69" s="23">
        <v>3918.16</v>
      </c>
      <c r="I69" s="24"/>
      <c r="J69" s="23">
        <v>100000</v>
      </c>
      <c r="K69" s="23">
        <v>100000</v>
      </c>
      <c r="L69" s="23"/>
    </row>
    <row r="70" spans="1:13" s="1" customFormat="1" ht="16.5" customHeight="1" x14ac:dyDescent="0.2">
      <c r="A70" s="93"/>
      <c r="B70" s="27"/>
      <c r="C70" s="28"/>
      <c r="D70" s="21"/>
      <c r="E70" s="22" t="s">
        <v>24</v>
      </c>
      <c r="F70" s="23"/>
      <c r="G70" s="23"/>
      <c r="H70" s="23"/>
      <c r="I70" s="23"/>
      <c r="J70" s="23"/>
      <c r="K70" s="23"/>
      <c r="L70" s="23"/>
    </row>
    <row r="71" spans="1:13" s="1" customFormat="1" ht="16.5" customHeight="1" x14ac:dyDescent="0.2">
      <c r="A71" s="93"/>
      <c r="B71" s="27"/>
      <c r="C71" s="28"/>
      <c r="D71" s="21"/>
      <c r="E71" s="22" t="s">
        <v>25</v>
      </c>
      <c r="F71" s="23">
        <f>G71+J71</f>
        <v>256.58999999999997</v>
      </c>
      <c r="G71" s="23">
        <f>G75</f>
        <v>256.58999999999997</v>
      </c>
      <c r="H71" s="23"/>
      <c r="I71" s="23"/>
      <c r="J71" s="23"/>
      <c r="K71" s="23"/>
      <c r="L71" s="23"/>
    </row>
    <row r="72" spans="1:13" s="4" customFormat="1" ht="16.5" customHeight="1" x14ac:dyDescent="0.2">
      <c r="A72" s="94"/>
      <c r="B72" s="57"/>
      <c r="C72" s="58"/>
      <c r="D72" s="30"/>
      <c r="E72" s="29" t="s">
        <v>26</v>
      </c>
      <c r="F72" s="26">
        <f>F69-F70+F71</f>
        <v>145404.94</v>
      </c>
      <c r="G72" s="26">
        <f>G69-G70+G71</f>
        <v>45404.939999999995</v>
      </c>
      <c r="H72" s="26">
        <f>H69-H70+H71</f>
        <v>3918.16</v>
      </c>
      <c r="I72" s="26"/>
      <c r="J72" s="26">
        <f>J69-J70+J71</f>
        <v>100000</v>
      </c>
      <c r="K72" s="26">
        <f>K69-K70+K71</f>
        <v>100000</v>
      </c>
      <c r="L72" s="26"/>
    </row>
    <row r="73" spans="1:13" s="4" customFormat="1" ht="16.5" customHeight="1" x14ac:dyDescent="0.2">
      <c r="A73" s="93"/>
      <c r="B73" s="27"/>
      <c r="C73" s="72" t="s">
        <v>10</v>
      </c>
      <c r="D73" s="80" t="s">
        <v>9</v>
      </c>
      <c r="E73" s="22" t="s">
        <v>23</v>
      </c>
      <c r="F73" s="23">
        <f>G73+J73</f>
        <v>0</v>
      </c>
      <c r="G73" s="23">
        <v>0</v>
      </c>
      <c r="H73" s="23"/>
      <c r="I73" s="23"/>
      <c r="J73" s="23"/>
      <c r="K73" s="23"/>
      <c r="L73" s="23"/>
      <c r="M73" s="2"/>
    </row>
    <row r="74" spans="1:13" s="4" customFormat="1" ht="16.5" customHeight="1" x14ac:dyDescent="0.2">
      <c r="A74" s="93"/>
      <c r="B74" s="27"/>
      <c r="C74" s="28"/>
      <c r="D74" s="81"/>
      <c r="E74" s="22" t="s">
        <v>24</v>
      </c>
      <c r="F74" s="23"/>
      <c r="G74" s="23"/>
      <c r="H74" s="23"/>
      <c r="I74" s="23"/>
      <c r="J74" s="23"/>
      <c r="K74" s="23"/>
      <c r="L74" s="23"/>
      <c r="M74" s="2"/>
    </row>
    <row r="75" spans="1:13" s="4" customFormat="1" ht="16.5" customHeight="1" x14ac:dyDescent="0.2">
      <c r="A75" s="93"/>
      <c r="B75" s="27"/>
      <c r="C75" s="28"/>
      <c r="D75" s="81"/>
      <c r="E75" s="22" t="s">
        <v>25</v>
      </c>
      <c r="F75" s="23">
        <f>G75+J75</f>
        <v>256.58999999999997</v>
      </c>
      <c r="G75" s="23">
        <v>256.58999999999997</v>
      </c>
      <c r="H75" s="23"/>
      <c r="I75" s="23"/>
      <c r="J75" s="23"/>
      <c r="K75" s="23"/>
      <c r="L75" s="23"/>
      <c r="M75" s="2"/>
    </row>
    <row r="76" spans="1:13" s="4" customFormat="1" ht="16.5" customHeight="1" x14ac:dyDescent="0.2">
      <c r="A76" s="94"/>
      <c r="B76" s="57"/>
      <c r="C76" s="58"/>
      <c r="D76" s="82"/>
      <c r="E76" s="29" t="s">
        <v>26</v>
      </c>
      <c r="F76" s="26">
        <f>F73-F74+F75</f>
        <v>256.58999999999997</v>
      </c>
      <c r="G76" s="26">
        <f>G73-G74+G75</f>
        <v>256.58999999999997</v>
      </c>
      <c r="H76" s="26"/>
      <c r="I76" s="26"/>
      <c r="J76" s="26"/>
      <c r="K76" s="26"/>
      <c r="L76" s="26"/>
    </row>
    <row r="77" spans="1:13" s="31" customFormat="1" ht="17.25" customHeight="1" x14ac:dyDescent="0.2">
      <c r="A77" s="98"/>
      <c r="B77" s="45"/>
      <c r="C77" s="128" t="s">
        <v>32</v>
      </c>
      <c r="D77" s="128"/>
      <c r="E77" s="128"/>
      <c r="F77" s="128"/>
      <c r="G77" s="128"/>
      <c r="H77" s="128"/>
      <c r="I77" s="128"/>
      <c r="J77" s="128"/>
      <c r="K77" s="128"/>
      <c r="L77" s="129"/>
    </row>
    <row r="78" spans="1:13" s="44" customFormat="1" ht="15.75" customHeight="1" x14ac:dyDescent="0.2">
      <c r="A78" s="98"/>
      <c r="B78" s="45"/>
      <c r="C78" s="126" t="s">
        <v>47</v>
      </c>
      <c r="D78" s="126"/>
      <c r="E78" s="126"/>
      <c r="F78" s="126"/>
      <c r="G78" s="126"/>
      <c r="H78" s="126"/>
      <c r="I78" s="126"/>
      <c r="J78" s="126"/>
      <c r="K78" s="126"/>
      <c r="L78" s="127"/>
    </row>
    <row r="79" spans="1:13" s="39" customFormat="1" ht="16.5" customHeight="1" x14ac:dyDescent="0.2">
      <c r="A79" s="98"/>
      <c r="B79" s="46"/>
      <c r="C79" s="124" t="s">
        <v>65</v>
      </c>
      <c r="D79" s="124"/>
      <c r="E79" s="124"/>
      <c r="F79" s="124"/>
      <c r="G79" s="124"/>
      <c r="H79" s="124"/>
      <c r="I79" s="124"/>
      <c r="J79" s="124"/>
      <c r="K79" s="124"/>
      <c r="L79" s="125"/>
    </row>
    <row r="80" spans="1:13" s="39" customFormat="1" ht="16.5" customHeight="1" x14ac:dyDescent="0.2">
      <c r="A80" s="93"/>
      <c r="B80" s="77">
        <v>80153</v>
      </c>
      <c r="C80" s="94"/>
      <c r="D80" s="116" t="s">
        <v>68</v>
      </c>
      <c r="E80" s="19" t="s">
        <v>23</v>
      </c>
      <c r="F80" s="20">
        <f>G80+J80</f>
        <v>214938</v>
      </c>
      <c r="G80" s="23">
        <f t="shared" ref="G80:H82" si="9">G84</f>
        <v>214938</v>
      </c>
      <c r="H80" s="23">
        <f t="shared" si="9"/>
        <v>214938</v>
      </c>
      <c r="I80" s="24"/>
      <c r="J80" s="24"/>
      <c r="K80" s="24"/>
      <c r="L80" s="24"/>
    </row>
    <row r="81" spans="1:12" s="39" customFormat="1" ht="16.5" customHeight="1" x14ac:dyDescent="0.2">
      <c r="A81" s="93"/>
      <c r="B81" s="95"/>
      <c r="C81" s="96"/>
      <c r="D81" s="116"/>
      <c r="E81" s="22" t="s">
        <v>24</v>
      </c>
      <c r="F81" s="23"/>
      <c r="G81" s="23"/>
      <c r="H81" s="23"/>
      <c r="I81" s="23"/>
      <c r="J81" s="23"/>
      <c r="K81" s="23"/>
      <c r="L81" s="23"/>
    </row>
    <row r="82" spans="1:12" s="39" customFormat="1" ht="16.5" customHeight="1" x14ac:dyDescent="0.2">
      <c r="A82" s="93"/>
      <c r="B82" s="95"/>
      <c r="C82" s="96"/>
      <c r="D82" s="116"/>
      <c r="E82" s="22" t="s">
        <v>25</v>
      </c>
      <c r="F82" s="23">
        <f>G82+J82</f>
        <v>75518</v>
      </c>
      <c r="G82" s="23">
        <f t="shared" si="9"/>
        <v>75518</v>
      </c>
      <c r="H82" s="23">
        <f t="shared" si="9"/>
        <v>75518</v>
      </c>
      <c r="I82" s="23"/>
      <c r="J82" s="23"/>
      <c r="K82" s="23"/>
      <c r="L82" s="23"/>
    </row>
    <row r="83" spans="1:12" s="39" customFormat="1" ht="16.5" customHeight="1" x14ac:dyDescent="0.2">
      <c r="A83" s="94"/>
      <c r="B83" s="94"/>
      <c r="C83" s="97"/>
      <c r="D83" s="123"/>
      <c r="E83" s="29" t="s">
        <v>26</v>
      </c>
      <c r="F83" s="26">
        <f>F80-F81+F82</f>
        <v>290456</v>
      </c>
      <c r="G83" s="26">
        <f>G80-G81+G82</f>
        <v>290456</v>
      </c>
      <c r="H83" s="26">
        <f>H80-H81+H82</f>
        <v>290456</v>
      </c>
      <c r="I83" s="26"/>
      <c r="J83" s="26"/>
      <c r="K83" s="26"/>
      <c r="L83" s="26"/>
    </row>
    <row r="84" spans="1:12" s="39" customFormat="1" ht="18" customHeight="1" x14ac:dyDescent="0.2">
      <c r="A84" s="93"/>
      <c r="B84" s="95"/>
      <c r="C84" s="78">
        <v>2010</v>
      </c>
      <c r="D84" s="120" t="s">
        <v>69</v>
      </c>
      <c r="E84" s="19" t="s">
        <v>23</v>
      </c>
      <c r="F84" s="23">
        <f>G84+J84</f>
        <v>214938</v>
      </c>
      <c r="G84" s="23">
        <f>H84</f>
        <v>214938</v>
      </c>
      <c r="H84" s="23">
        <v>214938</v>
      </c>
      <c r="I84" s="23"/>
      <c r="J84" s="23"/>
      <c r="K84" s="23"/>
      <c r="L84" s="23"/>
    </row>
    <row r="85" spans="1:12" s="39" customFormat="1" ht="18" customHeight="1" x14ac:dyDescent="0.2">
      <c r="A85" s="93"/>
      <c r="B85" s="95"/>
      <c r="C85" s="96"/>
      <c r="D85" s="121"/>
      <c r="E85" s="22" t="s">
        <v>24</v>
      </c>
      <c r="F85" s="23"/>
      <c r="G85" s="23"/>
      <c r="H85" s="23"/>
      <c r="I85" s="23"/>
      <c r="J85" s="23"/>
      <c r="K85" s="23"/>
      <c r="L85" s="23"/>
    </row>
    <row r="86" spans="1:12" s="39" customFormat="1" ht="18" customHeight="1" x14ac:dyDescent="0.2">
      <c r="A86" s="93"/>
      <c r="B86" s="95"/>
      <c r="C86" s="96"/>
      <c r="D86" s="121"/>
      <c r="E86" s="22" t="s">
        <v>25</v>
      </c>
      <c r="F86" s="23">
        <f>G86+J86</f>
        <v>75518</v>
      </c>
      <c r="G86" s="23">
        <f>H86</f>
        <v>75518</v>
      </c>
      <c r="H86" s="23">
        <f>2526+72992</f>
        <v>75518</v>
      </c>
      <c r="I86" s="23"/>
      <c r="J86" s="23"/>
      <c r="K86" s="23"/>
      <c r="L86" s="23"/>
    </row>
    <row r="87" spans="1:12" s="39" customFormat="1" ht="18" customHeight="1" x14ac:dyDescent="0.2">
      <c r="A87" s="94"/>
      <c r="B87" s="95"/>
      <c r="C87" s="97"/>
      <c r="D87" s="122"/>
      <c r="E87" s="29" t="s">
        <v>26</v>
      </c>
      <c r="F87" s="26">
        <f>F84-F85+F86</f>
        <v>290456</v>
      </c>
      <c r="G87" s="26">
        <f>G84-G85+G86</f>
        <v>290456</v>
      </c>
      <c r="H87" s="26">
        <f>H84-H85+H86</f>
        <v>290456</v>
      </c>
      <c r="I87" s="26"/>
      <c r="J87" s="26"/>
      <c r="K87" s="26"/>
      <c r="L87" s="26"/>
    </row>
    <row r="88" spans="1:12" s="39" customFormat="1" ht="16.5" customHeight="1" x14ac:dyDescent="0.2">
      <c r="A88" s="98"/>
      <c r="B88" s="95"/>
      <c r="C88" s="128" t="s">
        <v>32</v>
      </c>
      <c r="D88" s="128"/>
      <c r="E88" s="128"/>
      <c r="F88" s="128"/>
      <c r="G88" s="128"/>
      <c r="H88" s="128"/>
      <c r="I88" s="128"/>
      <c r="J88" s="128"/>
      <c r="K88" s="128"/>
      <c r="L88" s="129"/>
    </row>
    <row r="89" spans="1:12" s="39" customFormat="1" ht="16.5" customHeight="1" x14ac:dyDescent="0.2">
      <c r="A89" s="98"/>
      <c r="B89" s="99"/>
      <c r="C89" s="126" t="s">
        <v>70</v>
      </c>
      <c r="D89" s="126"/>
      <c r="E89" s="126"/>
      <c r="F89" s="126"/>
      <c r="G89" s="126"/>
      <c r="H89" s="126"/>
      <c r="I89" s="126"/>
      <c r="J89" s="126"/>
      <c r="K89" s="126"/>
      <c r="L89" s="127"/>
    </row>
    <row r="90" spans="1:12" s="39" customFormat="1" ht="78" customHeight="1" x14ac:dyDescent="0.2">
      <c r="A90" s="98"/>
      <c r="B90" s="100"/>
      <c r="C90" s="124" t="s">
        <v>71</v>
      </c>
      <c r="D90" s="124"/>
      <c r="E90" s="124"/>
      <c r="F90" s="124"/>
      <c r="G90" s="124"/>
      <c r="H90" s="124"/>
      <c r="I90" s="124"/>
      <c r="J90" s="124"/>
      <c r="K90" s="124"/>
      <c r="L90" s="125"/>
    </row>
    <row r="91" spans="1:12" s="37" customFormat="1" ht="18" customHeight="1" x14ac:dyDescent="0.2">
      <c r="A91" s="86">
        <v>900</v>
      </c>
      <c r="B91" s="67"/>
      <c r="C91" s="66"/>
      <c r="D91" s="117" t="s">
        <v>7</v>
      </c>
      <c r="E91" s="15" t="s">
        <v>23</v>
      </c>
      <c r="F91" s="17">
        <f>G91+J91</f>
        <v>12815245.5</v>
      </c>
      <c r="G91" s="17">
        <v>8341030.5</v>
      </c>
      <c r="H91" s="17">
        <v>118900</v>
      </c>
      <c r="I91" s="17">
        <v>126505.5</v>
      </c>
      <c r="J91" s="17">
        <f>SUM(K91:L91)</f>
        <v>4474215</v>
      </c>
      <c r="K91" s="17">
        <v>450000</v>
      </c>
      <c r="L91" s="17">
        <v>4024215</v>
      </c>
    </row>
    <row r="92" spans="1:12" s="1" customFormat="1" ht="18" customHeight="1" x14ac:dyDescent="0.2">
      <c r="A92" s="103"/>
      <c r="B92" s="73"/>
      <c r="C92" s="74"/>
      <c r="D92" s="118"/>
      <c r="E92" s="12" t="s">
        <v>24</v>
      </c>
      <c r="F92" s="17">
        <f>G92+J92</f>
        <v>118900</v>
      </c>
      <c r="G92" s="17">
        <f t="shared" ref="G92:K93" si="10">G96+G114</f>
        <v>118900</v>
      </c>
      <c r="H92" s="17">
        <f t="shared" si="10"/>
        <v>118900</v>
      </c>
      <c r="I92" s="17"/>
      <c r="J92" s="17"/>
      <c r="K92" s="17"/>
      <c r="L92" s="17"/>
    </row>
    <row r="93" spans="1:12" s="1" customFormat="1" ht="18" customHeight="1" x14ac:dyDescent="0.2">
      <c r="A93" s="103"/>
      <c r="B93" s="73"/>
      <c r="C93" s="74"/>
      <c r="D93" s="118"/>
      <c r="E93" s="12" t="s">
        <v>25</v>
      </c>
      <c r="F93" s="17">
        <f>G93+J93</f>
        <v>231388.75</v>
      </c>
      <c r="G93" s="17">
        <f t="shared" si="10"/>
        <v>118900</v>
      </c>
      <c r="H93" s="17">
        <f t="shared" si="10"/>
        <v>118900</v>
      </c>
      <c r="I93" s="17"/>
      <c r="J93" s="17">
        <f t="shared" si="10"/>
        <v>112488.75</v>
      </c>
      <c r="K93" s="17">
        <f t="shared" si="10"/>
        <v>112488.75</v>
      </c>
      <c r="L93" s="17"/>
    </row>
    <row r="94" spans="1:12" s="4" customFormat="1" ht="18" customHeight="1" x14ac:dyDescent="0.2">
      <c r="A94" s="87"/>
      <c r="B94" s="70"/>
      <c r="C94" s="70"/>
      <c r="D94" s="119"/>
      <c r="E94" s="13" t="s">
        <v>26</v>
      </c>
      <c r="F94" s="14">
        <f t="shared" ref="F94:L94" si="11">F91-F92+F93</f>
        <v>12927734.25</v>
      </c>
      <c r="G94" s="14">
        <f t="shared" si="11"/>
        <v>8341030.5</v>
      </c>
      <c r="H94" s="14">
        <f t="shared" si="11"/>
        <v>118900</v>
      </c>
      <c r="I94" s="14">
        <f t="shared" si="11"/>
        <v>126505.5</v>
      </c>
      <c r="J94" s="14">
        <f t="shared" si="11"/>
        <v>4586703.75</v>
      </c>
      <c r="K94" s="14">
        <f t="shared" si="11"/>
        <v>562488.75</v>
      </c>
      <c r="L94" s="14">
        <f t="shared" si="11"/>
        <v>4024215</v>
      </c>
    </row>
    <row r="95" spans="1:12" s="9" customFormat="1" ht="18" customHeight="1" x14ac:dyDescent="0.2">
      <c r="A95" s="77"/>
      <c r="B95" s="18">
        <v>90005</v>
      </c>
      <c r="C95" s="57"/>
      <c r="D95" s="115" t="s">
        <v>33</v>
      </c>
      <c r="E95" s="19" t="s">
        <v>23</v>
      </c>
      <c r="F95" s="23">
        <f>G95+J95</f>
        <v>1118900</v>
      </c>
      <c r="G95" s="23">
        <v>118900</v>
      </c>
      <c r="H95" s="23">
        <v>118900</v>
      </c>
      <c r="I95" s="23"/>
      <c r="J95" s="23">
        <f>SUM(K95:L95)</f>
        <v>1000000</v>
      </c>
      <c r="K95" s="23">
        <v>0</v>
      </c>
      <c r="L95" s="23">
        <v>1000000</v>
      </c>
    </row>
    <row r="96" spans="1:12" s="1" customFormat="1" ht="18" customHeight="1" x14ac:dyDescent="0.2">
      <c r="A96" s="93"/>
      <c r="B96" s="27"/>
      <c r="C96" s="28"/>
      <c r="D96" s="116"/>
      <c r="E96" s="22" t="s">
        <v>24</v>
      </c>
      <c r="F96" s="23">
        <f>G96+J96</f>
        <v>118900</v>
      </c>
      <c r="G96" s="23">
        <f t="shared" ref="G96:H96" si="12">G100+G104</f>
        <v>118900</v>
      </c>
      <c r="H96" s="23">
        <f t="shared" si="12"/>
        <v>118900</v>
      </c>
      <c r="I96" s="23"/>
      <c r="J96" s="23"/>
      <c r="K96" s="23"/>
      <c r="L96" s="23"/>
    </row>
    <row r="97" spans="1:13" s="1" customFormat="1" ht="18" customHeight="1" x14ac:dyDescent="0.2">
      <c r="A97" s="93"/>
      <c r="B97" s="27"/>
      <c r="C97" s="28"/>
      <c r="D97" s="116"/>
      <c r="E97" s="22" t="s">
        <v>25</v>
      </c>
      <c r="F97" s="23">
        <f>G97+J97</f>
        <v>112488.75</v>
      </c>
      <c r="G97" s="23"/>
      <c r="H97" s="23"/>
      <c r="I97" s="23"/>
      <c r="J97" s="23">
        <f t="shared" ref="J97:K97" si="13">J101+J105</f>
        <v>112488.75</v>
      </c>
      <c r="K97" s="23">
        <f t="shared" si="13"/>
        <v>112488.75</v>
      </c>
      <c r="L97" s="23"/>
    </row>
    <row r="98" spans="1:13" s="4" customFormat="1" ht="18" customHeight="1" x14ac:dyDescent="0.2">
      <c r="A98" s="94"/>
      <c r="B98" s="57"/>
      <c r="C98" s="58"/>
      <c r="D98" s="30"/>
      <c r="E98" s="29" t="s">
        <v>26</v>
      </c>
      <c r="F98" s="26">
        <f t="shared" ref="F98:L98" si="14">F95-F96+F97</f>
        <v>1112488.75</v>
      </c>
      <c r="G98" s="26">
        <f t="shared" si="14"/>
        <v>0</v>
      </c>
      <c r="H98" s="26">
        <f t="shared" si="14"/>
        <v>0</v>
      </c>
      <c r="I98" s="26"/>
      <c r="J98" s="26">
        <f t="shared" si="14"/>
        <v>1112488.75</v>
      </c>
      <c r="K98" s="26">
        <f t="shared" si="14"/>
        <v>112488.75</v>
      </c>
      <c r="L98" s="26">
        <f t="shared" si="14"/>
        <v>1000000</v>
      </c>
    </row>
    <row r="99" spans="1:13" s="2" customFormat="1" ht="18" customHeight="1" x14ac:dyDescent="0.2">
      <c r="A99" s="93"/>
      <c r="B99" s="27"/>
      <c r="C99" s="83">
        <v>2710</v>
      </c>
      <c r="D99" s="130" t="s">
        <v>44</v>
      </c>
      <c r="E99" s="19" t="s">
        <v>23</v>
      </c>
      <c r="F99" s="23">
        <f>G99+J99</f>
        <v>118900</v>
      </c>
      <c r="G99" s="23">
        <f>H99</f>
        <v>118900</v>
      </c>
      <c r="H99" s="23">
        <v>118900</v>
      </c>
      <c r="I99" s="23"/>
      <c r="J99" s="23"/>
      <c r="K99" s="23"/>
      <c r="L99" s="23"/>
    </row>
    <row r="100" spans="1:13" s="1" customFormat="1" ht="18" customHeight="1" x14ac:dyDescent="0.2">
      <c r="A100" s="93"/>
      <c r="B100" s="27"/>
      <c r="C100" s="18"/>
      <c r="D100" s="131"/>
      <c r="E100" s="22" t="s">
        <v>24</v>
      </c>
      <c r="F100" s="23">
        <f>G100+J100</f>
        <v>118900</v>
      </c>
      <c r="G100" s="23">
        <f>H100</f>
        <v>118900</v>
      </c>
      <c r="H100" s="23">
        <v>118900</v>
      </c>
      <c r="I100" s="23"/>
      <c r="J100" s="23"/>
      <c r="K100" s="23"/>
      <c r="L100" s="23"/>
    </row>
    <row r="101" spans="1:13" s="1" customFormat="1" ht="18" customHeight="1" x14ac:dyDescent="0.2">
      <c r="A101" s="93"/>
      <c r="B101" s="27"/>
      <c r="C101" s="18"/>
      <c r="D101" s="131"/>
      <c r="E101" s="22" t="s">
        <v>25</v>
      </c>
      <c r="F101" s="23"/>
      <c r="G101" s="23"/>
      <c r="H101" s="23"/>
      <c r="I101" s="23"/>
      <c r="J101" s="23"/>
      <c r="K101" s="23"/>
      <c r="L101" s="23"/>
    </row>
    <row r="102" spans="1:13" s="4" customFormat="1" ht="18" customHeight="1" x14ac:dyDescent="0.2">
      <c r="A102" s="94"/>
      <c r="B102" s="27"/>
      <c r="C102" s="84"/>
      <c r="D102" s="132"/>
      <c r="E102" s="29" t="s">
        <v>26</v>
      </c>
      <c r="F102" s="26">
        <f>F99-F100+F101</f>
        <v>0</v>
      </c>
      <c r="G102" s="26">
        <f>G99-G100+G101</f>
        <v>0</v>
      </c>
      <c r="H102" s="26">
        <f>H99-H100+H101</f>
        <v>0</v>
      </c>
      <c r="I102" s="26"/>
      <c r="J102" s="26"/>
      <c r="K102" s="26"/>
      <c r="L102" s="26"/>
    </row>
    <row r="103" spans="1:13" s="9" customFormat="1" ht="23.1" customHeight="1" x14ac:dyDescent="0.2">
      <c r="A103" s="93"/>
      <c r="B103" s="27"/>
      <c r="C103" s="72">
        <v>6259</v>
      </c>
      <c r="D103" s="158" t="s">
        <v>40</v>
      </c>
      <c r="E103" s="19" t="s">
        <v>23</v>
      </c>
      <c r="F103" s="23">
        <f>G103+J103</f>
        <v>0</v>
      </c>
      <c r="G103" s="23"/>
      <c r="H103" s="23"/>
      <c r="I103" s="23"/>
      <c r="J103" s="23">
        <f>SUM(K103:L103)</f>
        <v>0</v>
      </c>
      <c r="K103" s="23">
        <v>0</v>
      </c>
      <c r="L103" s="23"/>
      <c r="M103" s="4"/>
    </row>
    <row r="104" spans="1:13" s="1" customFormat="1" ht="23.1" customHeight="1" x14ac:dyDescent="0.2">
      <c r="A104" s="93"/>
      <c r="B104" s="27"/>
      <c r="C104" s="28"/>
      <c r="D104" s="159"/>
      <c r="E104" s="22" t="s">
        <v>24</v>
      </c>
      <c r="F104" s="23"/>
      <c r="G104" s="23"/>
      <c r="H104" s="23"/>
      <c r="I104" s="23"/>
      <c r="J104" s="23"/>
      <c r="K104" s="23"/>
      <c r="L104" s="23"/>
      <c r="M104" s="4"/>
    </row>
    <row r="105" spans="1:13" s="1" customFormat="1" ht="23.1" customHeight="1" x14ac:dyDescent="0.2">
      <c r="A105" s="93"/>
      <c r="B105" s="27"/>
      <c r="C105" s="28"/>
      <c r="D105" s="159"/>
      <c r="E105" s="22" t="s">
        <v>25</v>
      </c>
      <c r="F105" s="23">
        <f>G105+J105</f>
        <v>112488.75</v>
      </c>
      <c r="G105" s="23"/>
      <c r="H105" s="23"/>
      <c r="I105" s="23"/>
      <c r="J105" s="23">
        <f>K105</f>
        <v>112488.75</v>
      </c>
      <c r="K105" s="23">
        <v>112488.75</v>
      </c>
      <c r="L105" s="23"/>
      <c r="M105" s="4"/>
    </row>
    <row r="106" spans="1:13" s="4" customFormat="1" ht="23.1" customHeight="1" x14ac:dyDescent="0.2">
      <c r="A106" s="94"/>
      <c r="B106" s="57"/>
      <c r="C106" s="58"/>
      <c r="D106" s="160"/>
      <c r="E106" s="29" t="s">
        <v>26</v>
      </c>
      <c r="F106" s="26">
        <f>F103-F104+F105</f>
        <v>112488.75</v>
      </c>
      <c r="G106" s="26"/>
      <c r="H106" s="26"/>
      <c r="I106" s="26"/>
      <c r="J106" s="26">
        <f>J103-J104+J105</f>
        <v>112488.75</v>
      </c>
      <c r="K106" s="26">
        <f>K103-K104+K105</f>
        <v>112488.75</v>
      </c>
      <c r="L106" s="26"/>
    </row>
    <row r="107" spans="1:13" s="31" customFormat="1" ht="17.25" customHeight="1" x14ac:dyDescent="0.2">
      <c r="A107" s="98"/>
      <c r="B107" s="45"/>
      <c r="C107" s="128" t="s">
        <v>32</v>
      </c>
      <c r="D107" s="128"/>
      <c r="E107" s="128"/>
      <c r="F107" s="128"/>
      <c r="G107" s="128"/>
      <c r="H107" s="128"/>
      <c r="I107" s="128"/>
      <c r="J107" s="128"/>
      <c r="K107" s="128"/>
      <c r="L107" s="129"/>
    </row>
    <row r="108" spans="1:13" s="44" customFormat="1" ht="33" customHeight="1" x14ac:dyDescent="0.2">
      <c r="A108" s="98"/>
      <c r="B108" s="45"/>
      <c r="C108" s="126" t="s">
        <v>66</v>
      </c>
      <c r="D108" s="126"/>
      <c r="E108" s="126"/>
      <c r="F108" s="126"/>
      <c r="G108" s="126"/>
      <c r="H108" s="126"/>
      <c r="I108" s="126"/>
      <c r="J108" s="126"/>
      <c r="K108" s="126"/>
      <c r="L108" s="127"/>
    </row>
    <row r="109" spans="1:13" s="44" customFormat="1" ht="33" customHeight="1" x14ac:dyDescent="0.2">
      <c r="A109" s="98"/>
      <c r="B109" s="45"/>
      <c r="C109" s="126" t="s">
        <v>51</v>
      </c>
      <c r="D109" s="126"/>
      <c r="E109" s="126"/>
      <c r="F109" s="126"/>
      <c r="G109" s="126"/>
      <c r="H109" s="126"/>
      <c r="I109" s="126"/>
      <c r="J109" s="126"/>
      <c r="K109" s="126"/>
      <c r="L109" s="127"/>
    </row>
    <row r="110" spans="1:13" s="44" customFormat="1" ht="12" customHeight="1" x14ac:dyDescent="0.2">
      <c r="A110" s="98"/>
      <c r="B110" s="45"/>
      <c r="C110" s="126"/>
      <c r="D110" s="126"/>
      <c r="E110" s="126"/>
      <c r="F110" s="126"/>
      <c r="G110" s="126"/>
      <c r="H110" s="126"/>
      <c r="I110" s="126"/>
      <c r="J110" s="126"/>
      <c r="K110" s="126"/>
      <c r="L110" s="127"/>
    </row>
    <row r="111" spans="1:13" s="44" customFormat="1" ht="40.5" customHeight="1" x14ac:dyDescent="0.2">
      <c r="A111" s="98"/>
      <c r="B111" s="45"/>
      <c r="C111" s="126" t="s">
        <v>63</v>
      </c>
      <c r="D111" s="126"/>
      <c r="E111" s="126"/>
      <c r="F111" s="126"/>
      <c r="G111" s="126"/>
      <c r="H111" s="126"/>
      <c r="I111" s="126"/>
      <c r="J111" s="126"/>
      <c r="K111" s="126"/>
      <c r="L111" s="127"/>
    </row>
    <row r="112" spans="1:13" s="39" customFormat="1" ht="19.5" customHeight="1" x14ac:dyDescent="0.2">
      <c r="A112" s="98"/>
      <c r="B112" s="46"/>
      <c r="C112" s="124" t="s">
        <v>50</v>
      </c>
      <c r="D112" s="124"/>
      <c r="E112" s="124"/>
      <c r="F112" s="124"/>
      <c r="G112" s="124"/>
      <c r="H112" s="124"/>
      <c r="I112" s="124"/>
      <c r="J112" s="124"/>
      <c r="K112" s="124"/>
      <c r="L112" s="125"/>
    </row>
    <row r="113" spans="1:13" s="8" customFormat="1" ht="17.25" customHeight="1" x14ac:dyDescent="0.2">
      <c r="A113" s="93"/>
      <c r="B113" s="85">
        <v>90095</v>
      </c>
      <c r="C113" s="57"/>
      <c r="D113" s="21" t="s">
        <v>1</v>
      </c>
      <c r="E113" s="19" t="s">
        <v>23</v>
      </c>
      <c r="F113" s="23">
        <f>G113+J113</f>
        <v>454840</v>
      </c>
      <c r="G113" s="23">
        <v>4840</v>
      </c>
      <c r="H113" s="23">
        <v>0</v>
      </c>
      <c r="I113" s="24"/>
      <c r="J113" s="23">
        <f>SUM(K113:L113)</f>
        <v>450000</v>
      </c>
      <c r="K113" s="23">
        <v>450000</v>
      </c>
      <c r="L113" s="23">
        <v>0</v>
      </c>
    </row>
    <row r="114" spans="1:13" s="1" customFormat="1" ht="17.25" customHeight="1" x14ac:dyDescent="0.2">
      <c r="A114" s="93"/>
      <c r="B114" s="27"/>
      <c r="C114" s="28"/>
      <c r="D114" s="21"/>
      <c r="E114" s="22" t="s">
        <v>24</v>
      </c>
      <c r="F114" s="23"/>
      <c r="G114" s="23"/>
      <c r="H114" s="23"/>
      <c r="I114" s="23"/>
      <c r="J114" s="23"/>
      <c r="K114" s="23"/>
      <c r="L114" s="23"/>
    </row>
    <row r="115" spans="1:13" s="1" customFormat="1" ht="17.25" customHeight="1" x14ac:dyDescent="0.2">
      <c r="A115" s="93"/>
      <c r="B115" s="27"/>
      <c r="C115" s="28"/>
      <c r="D115" s="21"/>
      <c r="E115" s="22" t="s">
        <v>25</v>
      </c>
      <c r="F115" s="23">
        <f>G115+J115</f>
        <v>118900</v>
      </c>
      <c r="G115" s="23">
        <f>G119</f>
        <v>118900</v>
      </c>
      <c r="H115" s="23">
        <f>H119</f>
        <v>118900</v>
      </c>
      <c r="I115" s="23"/>
      <c r="J115" s="23"/>
      <c r="K115" s="23"/>
      <c r="L115" s="23"/>
    </row>
    <row r="116" spans="1:13" s="4" customFormat="1" ht="17.25" customHeight="1" x14ac:dyDescent="0.2">
      <c r="A116" s="94"/>
      <c r="B116" s="57"/>
      <c r="C116" s="58"/>
      <c r="D116" s="30"/>
      <c r="E116" s="29" t="s">
        <v>26</v>
      </c>
      <c r="F116" s="26">
        <f>F113-F114+F115</f>
        <v>573740</v>
      </c>
      <c r="G116" s="26">
        <f>G113-G114+G115</f>
        <v>123740</v>
      </c>
      <c r="H116" s="26">
        <f>H113-H114+H115</f>
        <v>118900</v>
      </c>
      <c r="I116" s="26"/>
      <c r="J116" s="26">
        <f t="shared" ref="J116:L116" si="15">J113-J114+J115</f>
        <v>450000</v>
      </c>
      <c r="K116" s="26">
        <f t="shared" si="15"/>
        <v>450000</v>
      </c>
      <c r="L116" s="26">
        <f t="shared" si="15"/>
        <v>0</v>
      </c>
    </row>
    <row r="117" spans="1:13" s="2" customFormat="1" ht="16.5" customHeight="1" x14ac:dyDescent="0.2">
      <c r="A117" s="93"/>
      <c r="B117" s="27"/>
      <c r="C117" s="83">
        <v>2710</v>
      </c>
      <c r="D117" s="130" t="s">
        <v>44</v>
      </c>
      <c r="E117" s="19" t="s">
        <v>23</v>
      </c>
      <c r="F117" s="23">
        <f>G117+J117</f>
        <v>0</v>
      </c>
      <c r="G117" s="23">
        <f>H117</f>
        <v>0</v>
      </c>
      <c r="H117" s="23">
        <v>0</v>
      </c>
      <c r="I117" s="23"/>
      <c r="J117" s="23"/>
      <c r="K117" s="23"/>
      <c r="L117" s="23"/>
    </row>
    <row r="118" spans="1:13" s="1" customFormat="1" ht="16.5" customHeight="1" x14ac:dyDescent="0.2">
      <c r="A118" s="93"/>
      <c r="B118" s="27"/>
      <c r="C118" s="18"/>
      <c r="D118" s="131"/>
      <c r="E118" s="22" t="s">
        <v>24</v>
      </c>
      <c r="F118" s="23"/>
      <c r="G118" s="23"/>
      <c r="H118" s="23"/>
      <c r="I118" s="23"/>
      <c r="J118" s="23"/>
      <c r="K118" s="23"/>
      <c r="L118" s="23"/>
    </row>
    <row r="119" spans="1:13" s="1" customFormat="1" ht="16.5" customHeight="1" x14ac:dyDescent="0.2">
      <c r="A119" s="93"/>
      <c r="B119" s="27"/>
      <c r="C119" s="18"/>
      <c r="D119" s="131"/>
      <c r="E119" s="22" t="s">
        <v>25</v>
      </c>
      <c r="F119" s="23">
        <f>G119+J119</f>
        <v>118900</v>
      </c>
      <c r="G119" s="23">
        <f>H119</f>
        <v>118900</v>
      </c>
      <c r="H119" s="23">
        <v>118900</v>
      </c>
      <c r="I119" s="23"/>
      <c r="J119" s="23"/>
      <c r="K119" s="23"/>
      <c r="L119" s="23"/>
    </row>
    <row r="120" spans="1:13" s="4" customFormat="1" ht="16.5" customHeight="1" x14ac:dyDescent="0.2">
      <c r="A120" s="94"/>
      <c r="B120" s="27"/>
      <c r="C120" s="84"/>
      <c r="D120" s="132"/>
      <c r="E120" s="29" t="s">
        <v>26</v>
      </c>
      <c r="F120" s="26">
        <f>F117-F118+F119</f>
        <v>118900</v>
      </c>
      <c r="G120" s="26">
        <f>G117-G118+G119</f>
        <v>118900</v>
      </c>
      <c r="H120" s="26">
        <f>H117-H118+H119</f>
        <v>118900</v>
      </c>
      <c r="I120" s="26"/>
      <c r="J120" s="26"/>
      <c r="K120" s="26"/>
      <c r="L120" s="26"/>
    </row>
    <row r="121" spans="1:13" s="31" customFormat="1" ht="17.25" customHeight="1" x14ac:dyDescent="0.2">
      <c r="A121" s="98"/>
      <c r="B121" s="45"/>
      <c r="C121" s="128" t="s">
        <v>32</v>
      </c>
      <c r="D121" s="128"/>
      <c r="E121" s="128"/>
      <c r="F121" s="128"/>
      <c r="G121" s="128"/>
      <c r="H121" s="128"/>
      <c r="I121" s="128"/>
      <c r="J121" s="128"/>
      <c r="K121" s="128"/>
      <c r="L121" s="129"/>
    </row>
    <row r="122" spans="1:13" s="44" customFormat="1" ht="29.1" customHeight="1" x14ac:dyDescent="0.2">
      <c r="A122" s="98"/>
      <c r="B122" s="45"/>
      <c r="C122" s="126" t="s">
        <v>67</v>
      </c>
      <c r="D122" s="126"/>
      <c r="E122" s="126"/>
      <c r="F122" s="126"/>
      <c r="G122" s="126"/>
      <c r="H122" s="126"/>
      <c r="I122" s="126"/>
      <c r="J122" s="126"/>
      <c r="K122" s="126"/>
      <c r="L122" s="127"/>
    </row>
    <row r="123" spans="1:13" s="39" customFormat="1" ht="43.5" customHeight="1" x14ac:dyDescent="0.2">
      <c r="A123" s="98"/>
      <c r="B123" s="46"/>
      <c r="C123" s="124" t="s">
        <v>52</v>
      </c>
      <c r="D123" s="124"/>
      <c r="E123" s="124"/>
      <c r="F123" s="124"/>
      <c r="G123" s="124"/>
      <c r="H123" s="124"/>
      <c r="I123" s="124"/>
      <c r="J123" s="124"/>
      <c r="K123" s="124"/>
      <c r="L123" s="125"/>
    </row>
    <row r="124" spans="1:13" s="4" customFormat="1" ht="16.5" customHeight="1" x14ac:dyDescent="0.2">
      <c r="A124" s="86">
        <v>921</v>
      </c>
      <c r="B124" s="86"/>
      <c r="C124" s="86"/>
      <c r="D124" s="117" t="s">
        <v>34</v>
      </c>
      <c r="E124" s="15" t="s">
        <v>23</v>
      </c>
      <c r="F124" s="16">
        <f>G124+J124</f>
        <v>7456273.5999999996</v>
      </c>
      <c r="G124" s="16">
        <v>75509</v>
      </c>
      <c r="H124" s="16">
        <v>50000</v>
      </c>
      <c r="I124" s="42"/>
      <c r="J124" s="16">
        <f>SUM(K124:L124)</f>
        <v>7380764.5999999996</v>
      </c>
      <c r="K124" s="16">
        <v>250000</v>
      </c>
      <c r="L124" s="16">
        <v>7130764.5999999996</v>
      </c>
    </row>
    <row r="125" spans="1:13" s="4" customFormat="1" ht="16.5" customHeight="1" x14ac:dyDescent="0.2">
      <c r="A125" s="87"/>
      <c r="B125" s="87"/>
      <c r="C125" s="87"/>
      <c r="D125" s="118"/>
      <c r="E125" s="12" t="s">
        <v>24</v>
      </c>
      <c r="F125" s="17"/>
      <c r="G125" s="17"/>
      <c r="H125" s="17"/>
      <c r="I125" s="43"/>
      <c r="J125" s="17"/>
      <c r="K125" s="17"/>
      <c r="L125" s="17"/>
    </row>
    <row r="126" spans="1:13" s="4" customFormat="1" ht="16.5" customHeight="1" x14ac:dyDescent="0.2">
      <c r="A126" s="87"/>
      <c r="B126" s="87"/>
      <c r="C126" s="87"/>
      <c r="D126" s="118"/>
      <c r="E126" s="12" t="s">
        <v>25</v>
      </c>
      <c r="F126" s="17">
        <f>G126+J126</f>
        <v>10000</v>
      </c>
      <c r="G126" s="17">
        <f>G130</f>
        <v>10000</v>
      </c>
      <c r="H126" s="17">
        <f>H130</f>
        <v>10000</v>
      </c>
      <c r="I126" s="43"/>
      <c r="J126" s="17"/>
      <c r="K126" s="17"/>
      <c r="L126" s="17"/>
    </row>
    <row r="127" spans="1:13" s="4" customFormat="1" ht="16.5" customHeight="1" x14ac:dyDescent="0.2">
      <c r="A127" s="88"/>
      <c r="B127" s="89"/>
      <c r="C127" s="89"/>
      <c r="D127" s="119"/>
      <c r="E127" s="13" t="s">
        <v>26</v>
      </c>
      <c r="F127" s="14">
        <f>F124-F125+F126</f>
        <v>7466273.5999999996</v>
      </c>
      <c r="G127" s="14">
        <f>G124-G125+G126</f>
        <v>85509</v>
      </c>
      <c r="H127" s="14">
        <f>H124-H125+H126</f>
        <v>60000</v>
      </c>
      <c r="I127" s="14"/>
      <c r="J127" s="14">
        <f>J124-J125+J126</f>
        <v>7380764.5999999996</v>
      </c>
      <c r="K127" s="14">
        <f>K124-K125+K126</f>
        <v>250000</v>
      </c>
      <c r="L127" s="14">
        <f>L124-L125+L126</f>
        <v>7130764.5999999996</v>
      </c>
    </row>
    <row r="128" spans="1:13" s="2" customFormat="1" ht="16.5" customHeight="1" x14ac:dyDescent="0.2">
      <c r="A128" s="77"/>
      <c r="B128" s="77">
        <v>92120</v>
      </c>
      <c r="C128" s="76"/>
      <c r="D128" s="115" t="s">
        <v>36</v>
      </c>
      <c r="E128" s="19" t="s">
        <v>23</v>
      </c>
      <c r="F128" s="20">
        <f>G128+J128</f>
        <v>7155063.5999999996</v>
      </c>
      <c r="G128" s="23">
        <v>24299</v>
      </c>
      <c r="H128" s="23">
        <v>0</v>
      </c>
      <c r="I128" s="23"/>
      <c r="J128" s="23">
        <f>SUM(K128:L128)</f>
        <v>7130764.5999999996</v>
      </c>
      <c r="K128" s="23"/>
      <c r="L128" s="23">
        <v>7130764.5999999996</v>
      </c>
      <c r="M128" s="4"/>
    </row>
    <row r="129" spans="1:13" s="1" customFormat="1" ht="16.5" customHeight="1" x14ac:dyDescent="0.2">
      <c r="A129" s="77"/>
      <c r="B129" s="77"/>
      <c r="C129" s="77"/>
      <c r="D129" s="116"/>
      <c r="E129" s="22" t="s">
        <v>24</v>
      </c>
      <c r="F129" s="23"/>
      <c r="G129" s="23"/>
      <c r="H129" s="23"/>
      <c r="I129" s="23"/>
      <c r="J129" s="23"/>
      <c r="K129" s="23"/>
      <c r="L129" s="23"/>
      <c r="M129" s="4"/>
    </row>
    <row r="130" spans="1:13" s="1" customFormat="1" ht="16.5" customHeight="1" x14ac:dyDescent="0.2">
      <c r="A130" s="77"/>
      <c r="B130" s="77"/>
      <c r="C130" s="77"/>
      <c r="D130" s="116"/>
      <c r="E130" s="22" t="s">
        <v>25</v>
      </c>
      <c r="F130" s="23">
        <f>G130+J130</f>
        <v>10000</v>
      </c>
      <c r="G130" s="23">
        <f>G134</f>
        <v>10000</v>
      </c>
      <c r="H130" s="23">
        <f>H134</f>
        <v>10000</v>
      </c>
      <c r="I130" s="23"/>
      <c r="J130" s="23"/>
      <c r="K130" s="23"/>
      <c r="L130" s="23"/>
      <c r="M130" s="4"/>
    </row>
    <row r="131" spans="1:13" s="4" customFormat="1" ht="16.5" customHeight="1" x14ac:dyDescent="0.2">
      <c r="A131" s="77"/>
      <c r="B131" s="78"/>
      <c r="C131" s="79"/>
      <c r="D131" s="123"/>
      <c r="E131" s="25" t="s">
        <v>26</v>
      </c>
      <c r="F131" s="26">
        <f t="shared" ref="F131:H131" si="16">F128-F129+F130</f>
        <v>7165063.5999999996</v>
      </c>
      <c r="G131" s="26">
        <f t="shared" si="16"/>
        <v>34299</v>
      </c>
      <c r="H131" s="26">
        <f t="shared" si="16"/>
        <v>10000</v>
      </c>
      <c r="I131" s="26"/>
      <c r="J131" s="26">
        <f t="shared" ref="J131:L131" si="17">J128-J129+J130</f>
        <v>7130764.5999999996</v>
      </c>
      <c r="K131" s="26"/>
      <c r="L131" s="26">
        <f t="shared" si="17"/>
        <v>7130764.5999999996</v>
      </c>
    </row>
    <row r="132" spans="1:13" s="4" customFormat="1" ht="16.5" customHeight="1" x14ac:dyDescent="0.2">
      <c r="A132" s="93"/>
      <c r="B132" s="27"/>
      <c r="C132" s="90">
        <v>2020</v>
      </c>
      <c r="D132" s="120" t="s">
        <v>30</v>
      </c>
      <c r="E132" s="19" t="s">
        <v>23</v>
      </c>
      <c r="F132" s="20">
        <f>G132+J132</f>
        <v>0</v>
      </c>
      <c r="G132" s="20">
        <f>H132</f>
        <v>0</v>
      </c>
      <c r="H132" s="20">
        <v>0</v>
      </c>
      <c r="I132" s="20"/>
      <c r="J132" s="20"/>
      <c r="K132" s="20"/>
      <c r="L132" s="20"/>
    </row>
    <row r="133" spans="1:13" s="4" customFormat="1" ht="16.5" customHeight="1" x14ac:dyDescent="0.2">
      <c r="A133" s="93"/>
      <c r="B133" s="27"/>
      <c r="C133" s="28"/>
      <c r="D133" s="121"/>
      <c r="E133" s="22" t="s">
        <v>24</v>
      </c>
      <c r="F133" s="23"/>
      <c r="G133" s="23"/>
      <c r="H133" s="23"/>
      <c r="I133" s="23"/>
      <c r="J133" s="23"/>
      <c r="K133" s="23"/>
      <c r="L133" s="23"/>
    </row>
    <row r="134" spans="1:13" s="4" customFormat="1" ht="16.5" customHeight="1" x14ac:dyDescent="0.2">
      <c r="A134" s="93"/>
      <c r="B134" s="27"/>
      <c r="C134" s="28"/>
      <c r="D134" s="121"/>
      <c r="E134" s="22" t="s">
        <v>25</v>
      </c>
      <c r="F134" s="23">
        <f>G134+J134</f>
        <v>10000</v>
      </c>
      <c r="G134" s="23">
        <f>H134</f>
        <v>10000</v>
      </c>
      <c r="H134" s="23">
        <v>10000</v>
      </c>
      <c r="I134" s="23"/>
      <c r="J134" s="23"/>
      <c r="K134" s="23"/>
      <c r="L134" s="23"/>
    </row>
    <row r="135" spans="1:13" s="4" customFormat="1" ht="16.5" customHeight="1" x14ac:dyDescent="0.2">
      <c r="A135" s="93"/>
      <c r="B135" s="27"/>
      <c r="C135" s="91"/>
      <c r="D135" s="122"/>
      <c r="E135" s="29" t="s">
        <v>26</v>
      </c>
      <c r="F135" s="26">
        <f>F132-F133+F134</f>
        <v>10000</v>
      </c>
      <c r="G135" s="26">
        <f>G132-G133+G134</f>
        <v>10000</v>
      </c>
      <c r="H135" s="26">
        <f>H132-H133+H134</f>
        <v>10000</v>
      </c>
      <c r="I135" s="41"/>
      <c r="J135" s="41"/>
      <c r="K135" s="41"/>
      <c r="L135" s="41"/>
    </row>
    <row r="136" spans="1:13" s="31" customFormat="1" ht="15.95" customHeight="1" x14ac:dyDescent="0.2">
      <c r="A136" s="98"/>
      <c r="B136" s="45"/>
      <c r="C136" s="128" t="s">
        <v>32</v>
      </c>
      <c r="D136" s="128"/>
      <c r="E136" s="128"/>
      <c r="F136" s="128"/>
      <c r="G136" s="128"/>
      <c r="H136" s="128"/>
      <c r="I136" s="128"/>
      <c r="J136" s="128"/>
      <c r="K136" s="128"/>
      <c r="L136" s="129"/>
    </row>
    <row r="137" spans="1:13" s="44" customFormat="1" ht="15.95" customHeight="1" x14ac:dyDescent="0.2">
      <c r="A137" s="98"/>
      <c r="B137" s="45"/>
      <c r="C137" s="126" t="s">
        <v>49</v>
      </c>
      <c r="D137" s="126"/>
      <c r="E137" s="126"/>
      <c r="F137" s="126"/>
      <c r="G137" s="126"/>
      <c r="H137" s="126"/>
      <c r="I137" s="126"/>
      <c r="J137" s="126"/>
      <c r="K137" s="126"/>
      <c r="L137" s="127"/>
    </row>
    <row r="138" spans="1:13" s="39" customFormat="1" ht="53.25" customHeight="1" x14ac:dyDescent="0.2">
      <c r="A138" s="98"/>
      <c r="B138" s="46"/>
      <c r="C138" s="124" t="s">
        <v>60</v>
      </c>
      <c r="D138" s="124"/>
      <c r="E138" s="124"/>
      <c r="F138" s="124"/>
      <c r="G138" s="124"/>
      <c r="H138" s="124"/>
      <c r="I138" s="124"/>
      <c r="J138" s="124"/>
      <c r="K138" s="124"/>
      <c r="L138" s="125"/>
    </row>
    <row r="139" spans="1:13" s="36" customFormat="1" ht="15.95" customHeight="1" x14ac:dyDescent="0.2">
      <c r="A139" s="86">
        <v>926</v>
      </c>
      <c r="B139" s="67"/>
      <c r="C139" s="67"/>
      <c r="D139" s="68" t="s">
        <v>28</v>
      </c>
      <c r="E139" s="15" t="s">
        <v>23</v>
      </c>
      <c r="F139" s="16">
        <f>G139+J139</f>
        <v>2185604</v>
      </c>
      <c r="G139" s="16">
        <v>2185604</v>
      </c>
      <c r="H139" s="16"/>
      <c r="I139" s="16"/>
      <c r="J139" s="16"/>
      <c r="K139" s="16"/>
      <c r="L139" s="16"/>
    </row>
    <row r="140" spans="1:13" s="1" customFormat="1" ht="15.95" customHeight="1" x14ac:dyDescent="0.2">
      <c r="A140" s="103"/>
      <c r="B140" s="73"/>
      <c r="C140" s="74"/>
      <c r="D140" s="69"/>
      <c r="E140" s="12" t="s">
        <v>24</v>
      </c>
      <c r="F140" s="17"/>
      <c r="G140" s="17"/>
      <c r="H140" s="17"/>
      <c r="I140" s="17"/>
      <c r="J140" s="17"/>
      <c r="K140" s="17"/>
      <c r="L140" s="17"/>
    </row>
    <row r="141" spans="1:13" s="1" customFormat="1" ht="15.95" customHeight="1" x14ac:dyDescent="0.2">
      <c r="A141" s="103"/>
      <c r="B141" s="73"/>
      <c r="C141" s="74"/>
      <c r="D141" s="69"/>
      <c r="E141" s="12" t="s">
        <v>25</v>
      </c>
      <c r="F141" s="17">
        <f>G141+J141</f>
        <v>5603</v>
      </c>
      <c r="G141" s="17">
        <f>G145</f>
        <v>5603</v>
      </c>
      <c r="H141" s="17"/>
      <c r="I141" s="17"/>
      <c r="J141" s="17"/>
      <c r="K141" s="17"/>
      <c r="L141" s="17"/>
    </row>
    <row r="142" spans="1:13" s="4" customFormat="1" ht="15.95" customHeight="1" x14ac:dyDescent="0.2">
      <c r="A142" s="87"/>
      <c r="B142" s="70"/>
      <c r="C142" s="70"/>
      <c r="D142" s="75"/>
      <c r="E142" s="13" t="s">
        <v>26</v>
      </c>
      <c r="F142" s="14">
        <f t="shared" ref="F142:G142" si="18">F139-F140+F141</f>
        <v>2191207</v>
      </c>
      <c r="G142" s="14">
        <f t="shared" si="18"/>
        <v>2191207</v>
      </c>
      <c r="H142" s="14"/>
      <c r="I142" s="14"/>
      <c r="J142" s="14"/>
      <c r="K142" s="14"/>
      <c r="L142" s="14"/>
    </row>
    <row r="143" spans="1:13" s="4" customFormat="1" ht="15.95" customHeight="1" x14ac:dyDescent="0.2">
      <c r="A143" s="77"/>
      <c r="B143" s="18">
        <v>92601</v>
      </c>
      <c r="C143" s="57"/>
      <c r="D143" s="21" t="s">
        <v>8</v>
      </c>
      <c r="E143" s="19" t="s">
        <v>23</v>
      </c>
      <c r="F143" s="23">
        <f>G143+J143</f>
        <v>2185500</v>
      </c>
      <c r="G143" s="23">
        <v>2185500</v>
      </c>
      <c r="H143" s="23"/>
      <c r="I143" s="23"/>
      <c r="J143" s="23"/>
      <c r="K143" s="23"/>
      <c r="L143" s="24"/>
      <c r="M143" s="36"/>
    </row>
    <row r="144" spans="1:13" s="4" customFormat="1" ht="15.95" customHeight="1" x14ac:dyDescent="0.2">
      <c r="A144" s="93"/>
      <c r="B144" s="27"/>
      <c r="C144" s="28"/>
      <c r="D144" s="21"/>
      <c r="E144" s="22" t="s">
        <v>24</v>
      </c>
      <c r="F144" s="23"/>
      <c r="G144" s="23"/>
      <c r="H144" s="23"/>
      <c r="I144" s="23"/>
      <c r="J144" s="23"/>
      <c r="K144" s="23"/>
      <c r="L144" s="23"/>
      <c r="M144" s="1"/>
    </row>
    <row r="145" spans="1:13" s="4" customFormat="1" ht="15.95" customHeight="1" x14ac:dyDescent="0.2">
      <c r="A145" s="93"/>
      <c r="B145" s="27"/>
      <c r="C145" s="28"/>
      <c r="D145" s="21"/>
      <c r="E145" s="22" t="s">
        <v>25</v>
      </c>
      <c r="F145" s="23">
        <f>G145+J145</f>
        <v>5603</v>
      </c>
      <c r="G145" s="23">
        <f>G149+G153</f>
        <v>5603</v>
      </c>
      <c r="H145" s="23"/>
      <c r="I145" s="23"/>
      <c r="J145" s="23"/>
      <c r="K145" s="23"/>
      <c r="L145" s="23"/>
      <c r="M145" s="1"/>
    </row>
    <row r="146" spans="1:13" s="4" customFormat="1" ht="15.95" customHeight="1" x14ac:dyDescent="0.2">
      <c r="A146" s="94"/>
      <c r="B146" s="57"/>
      <c r="C146" s="58"/>
      <c r="D146" s="30"/>
      <c r="E146" s="29" t="s">
        <v>26</v>
      </c>
      <c r="F146" s="26">
        <f>F143-F144+F145</f>
        <v>2191103</v>
      </c>
      <c r="G146" s="26">
        <f>G143-G144+G145</f>
        <v>2191103</v>
      </c>
      <c r="H146" s="26"/>
      <c r="I146" s="26"/>
      <c r="J146" s="26"/>
      <c r="K146" s="26"/>
      <c r="L146" s="26"/>
    </row>
    <row r="147" spans="1:13" s="4" customFormat="1" ht="15.95" customHeight="1" x14ac:dyDescent="0.2">
      <c r="A147" s="77"/>
      <c r="B147" s="18"/>
      <c r="C147" s="72" t="s">
        <v>41</v>
      </c>
      <c r="D147" s="120" t="s">
        <v>42</v>
      </c>
      <c r="E147" s="19" t="s">
        <v>23</v>
      </c>
      <c r="F147" s="23">
        <f>G147+J147</f>
        <v>0</v>
      </c>
      <c r="G147" s="23">
        <v>0</v>
      </c>
      <c r="H147" s="23"/>
      <c r="I147" s="23"/>
      <c r="J147" s="23"/>
      <c r="K147" s="23"/>
      <c r="L147" s="23"/>
      <c r="M147" s="7"/>
    </row>
    <row r="148" spans="1:13" s="4" customFormat="1" ht="15.95" customHeight="1" x14ac:dyDescent="0.2">
      <c r="A148" s="93"/>
      <c r="B148" s="27"/>
      <c r="C148" s="28"/>
      <c r="D148" s="121"/>
      <c r="E148" s="22" t="s">
        <v>24</v>
      </c>
      <c r="F148" s="23"/>
      <c r="G148" s="23"/>
      <c r="H148" s="23"/>
      <c r="I148" s="23"/>
      <c r="J148" s="23"/>
      <c r="K148" s="23"/>
      <c r="L148" s="23"/>
      <c r="M148" s="1"/>
    </row>
    <row r="149" spans="1:13" s="4" customFormat="1" ht="15.95" customHeight="1" x14ac:dyDescent="0.2">
      <c r="A149" s="93"/>
      <c r="B149" s="27"/>
      <c r="C149" s="28"/>
      <c r="D149" s="121"/>
      <c r="E149" s="22" t="s">
        <v>25</v>
      </c>
      <c r="F149" s="23">
        <f>G149+J149</f>
        <v>1603</v>
      </c>
      <c r="G149" s="23">
        <v>1603</v>
      </c>
      <c r="H149" s="23"/>
      <c r="I149" s="23"/>
      <c r="J149" s="23"/>
      <c r="K149" s="23"/>
      <c r="L149" s="23"/>
      <c r="M149" s="1"/>
    </row>
    <row r="150" spans="1:13" s="4" customFormat="1" ht="15.95" customHeight="1" x14ac:dyDescent="0.2">
      <c r="A150" s="94"/>
      <c r="B150" s="57"/>
      <c r="C150" s="58"/>
      <c r="D150" s="122"/>
      <c r="E150" s="29" t="s">
        <v>26</v>
      </c>
      <c r="F150" s="26">
        <f>F147-F148+F149</f>
        <v>1603</v>
      </c>
      <c r="G150" s="26">
        <f>G147-G148+G149</f>
        <v>1603</v>
      </c>
      <c r="H150" s="26"/>
      <c r="I150" s="26"/>
      <c r="J150" s="26"/>
      <c r="K150" s="26"/>
      <c r="L150" s="26"/>
    </row>
    <row r="151" spans="1:13" s="2" customFormat="1" ht="15.95" customHeight="1" x14ac:dyDescent="0.2">
      <c r="A151" s="77"/>
      <c r="B151" s="18"/>
      <c r="C151" s="72" t="s">
        <v>31</v>
      </c>
      <c r="D151" s="120" t="s">
        <v>38</v>
      </c>
      <c r="E151" s="19" t="s">
        <v>23</v>
      </c>
      <c r="F151" s="23">
        <f>G151+J151</f>
        <v>0</v>
      </c>
      <c r="G151" s="23">
        <v>0</v>
      </c>
      <c r="H151" s="23"/>
      <c r="I151" s="23"/>
      <c r="J151" s="23"/>
      <c r="K151" s="23"/>
      <c r="L151" s="23"/>
      <c r="M151" s="7"/>
    </row>
    <row r="152" spans="1:13" s="1" customFormat="1" ht="15.95" customHeight="1" x14ac:dyDescent="0.2">
      <c r="A152" s="93"/>
      <c r="B152" s="27"/>
      <c r="C152" s="28"/>
      <c r="D152" s="121"/>
      <c r="E152" s="22" t="s">
        <v>24</v>
      </c>
      <c r="F152" s="23"/>
      <c r="G152" s="23"/>
      <c r="H152" s="23"/>
      <c r="I152" s="23"/>
      <c r="J152" s="23"/>
      <c r="K152" s="23"/>
      <c r="L152" s="23"/>
    </row>
    <row r="153" spans="1:13" s="1" customFormat="1" ht="15.95" customHeight="1" x14ac:dyDescent="0.2">
      <c r="A153" s="93"/>
      <c r="B153" s="27"/>
      <c r="C153" s="28"/>
      <c r="D153" s="121"/>
      <c r="E153" s="22" t="s">
        <v>25</v>
      </c>
      <c r="F153" s="23">
        <f>G153+J153</f>
        <v>4000</v>
      </c>
      <c r="G153" s="23">
        <v>4000</v>
      </c>
      <c r="H153" s="23"/>
      <c r="I153" s="23"/>
      <c r="J153" s="23"/>
      <c r="K153" s="23"/>
      <c r="L153" s="23"/>
    </row>
    <row r="154" spans="1:13" s="4" customFormat="1" ht="15.95" customHeight="1" x14ac:dyDescent="0.2">
      <c r="A154" s="94"/>
      <c r="B154" s="57"/>
      <c r="C154" s="58"/>
      <c r="D154" s="122"/>
      <c r="E154" s="29" t="s">
        <v>26</v>
      </c>
      <c r="F154" s="26">
        <f>F151-F152+F153</f>
        <v>4000</v>
      </c>
      <c r="G154" s="26">
        <f>G151-G152+G153</f>
        <v>4000</v>
      </c>
      <c r="H154" s="26"/>
      <c r="I154" s="26"/>
      <c r="J154" s="26"/>
      <c r="K154" s="26"/>
      <c r="L154" s="26"/>
    </row>
    <row r="155" spans="1:13" s="31" customFormat="1" ht="15.95" customHeight="1" x14ac:dyDescent="0.2">
      <c r="A155" s="98"/>
      <c r="B155" s="45"/>
      <c r="C155" s="128" t="s">
        <v>32</v>
      </c>
      <c r="D155" s="128"/>
      <c r="E155" s="128"/>
      <c r="F155" s="128"/>
      <c r="G155" s="128"/>
      <c r="H155" s="128"/>
      <c r="I155" s="128"/>
      <c r="J155" s="128"/>
      <c r="K155" s="128"/>
      <c r="L155" s="129"/>
    </row>
    <row r="156" spans="1:13" s="44" customFormat="1" ht="15.95" customHeight="1" x14ac:dyDescent="0.2">
      <c r="A156" s="98"/>
      <c r="B156" s="45"/>
      <c r="C156" s="126" t="s">
        <v>57</v>
      </c>
      <c r="D156" s="126"/>
      <c r="E156" s="126"/>
      <c r="F156" s="126"/>
      <c r="G156" s="126"/>
      <c r="H156" s="126"/>
      <c r="I156" s="126"/>
      <c r="J156" s="126"/>
      <c r="K156" s="126"/>
      <c r="L156" s="127"/>
    </row>
    <row r="157" spans="1:13" s="44" customFormat="1" ht="15.95" customHeight="1" x14ac:dyDescent="0.2">
      <c r="A157" s="98"/>
      <c r="B157" s="45"/>
      <c r="C157" s="126" t="s">
        <v>58</v>
      </c>
      <c r="D157" s="126"/>
      <c r="E157" s="126"/>
      <c r="F157" s="126"/>
      <c r="G157" s="126"/>
      <c r="H157" s="126"/>
      <c r="I157" s="126"/>
      <c r="J157" s="126"/>
      <c r="K157" s="126"/>
      <c r="L157" s="127"/>
    </row>
    <row r="158" spans="1:13" s="39" customFormat="1" ht="15.95" customHeight="1" x14ac:dyDescent="0.2">
      <c r="A158" s="98"/>
      <c r="B158" s="46"/>
      <c r="C158" s="124" t="s">
        <v>59</v>
      </c>
      <c r="D158" s="124"/>
      <c r="E158" s="124"/>
      <c r="F158" s="124"/>
      <c r="G158" s="124"/>
      <c r="H158" s="124"/>
      <c r="I158" s="124"/>
      <c r="J158" s="124"/>
      <c r="K158" s="124"/>
      <c r="L158" s="125"/>
    </row>
    <row r="159" spans="1:13" ht="16.5" customHeight="1" x14ac:dyDescent="0.2">
      <c r="A159" s="106" t="s">
        <v>3</v>
      </c>
      <c r="B159" s="107"/>
      <c r="C159" s="107"/>
      <c r="D159" s="108"/>
      <c r="E159" s="12" t="s">
        <v>23</v>
      </c>
      <c r="F159" s="38">
        <f>G159+J159</f>
        <v>205713484.97999999</v>
      </c>
      <c r="G159" s="38">
        <v>167034559.81999999</v>
      </c>
      <c r="H159" s="38">
        <v>43352565.640000001</v>
      </c>
      <c r="I159" s="59">
        <v>1049558.1599999999</v>
      </c>
      <c r="J159" s="59">
        <v>38678925.159999996</v>
      </c>
      <c r="K159" s="59">
        <v>1281571.55</v>
      </c>
      <c r="L159" s="59">
        <v>17941653.609999999</v>
      </c>
      <c r="M159" s="40"/>
    </row>
    <row r="160" spans="1:13" ht="16.5" customHeight="1" x14ac:dyDescent="0.2">
      <c r="A160" s="109"/>
      <c r="B160" s="110"/>
      <c r="C160" s="110"/>
      <c r="D160" s="111"/>
      <c r="E160" s="12" t="s">
        <v>24</v>
      </c>
      <c r="F160" s="38">
        <f>G160+J160</f>
        <v>123090.77</v>
      </c>
      <c r="G160" s="38">
        <f t="shared" ref="G160:I161" si="19">G11+G31+G51+G66+G92+G125+G140</f>
        <v>123090.77</v>
      </c>
      <c r="H160" s="38">
        <f t="shared" si="19"/>
        <v>119528.62</v>
      </c>
      <c r="I160" s="38">
        <f t="shared" si="19"/>
        <v>3562.15</v>
      </c>
      <c r="J160" s="38"/>
      <c r="K160" s="38"/>
      <c r="L160" s="38"/>
      <c r="M160" s="1"/>
    </row>
    <row r="161" spans="1:13" ht="16.5" customHeight="1" x14ac:dyDescent="0.2">
      <c r="A161" s="109"/>
      <c r="B161" s="110"/>
      <c r="C161" s="110"/>
      <c r="D161" s="111"/>
      <c r="E161" s="12" t="s">
        <v>25</v>
      </c>
      <c r="F161" s="38">
        <f>G161+J161</f>
        <v>375649.86</v>
      </c>
      <c r="G161" s="38">
        <f t="shared" si="19"/>
        <v>214468.36</v>
      </c>
      <c r="H161" s="38">
        <f t="shared" si="19"/>
        <v>205046.62</v>
      </c>
      <c r="I161" s="38">
        <f t="shared" si="19"/>
        <v>3562.15</v>
      </c>
      <c r="J161" s="38">
        <f>J12+J32+J52+J67+J93+J126+J141</f>
        <v>161181.5</v>
      </c>
      <c r="K161" s="38">
        <f>K12+K32+K52+K67+K93+K126+K141</f>
        <v>112488.75</v>
      </c>
      <c r="L161" s="38"/>
      <c r="M161" s="1"/>
    </row>
    <row r="162" spans="1:13" ht="16.5" customHeight="1" x14ac:dyDescent="0.2">
      <c r="A162" s="112"/>
      <c r="B162" s="113"/>
      <c r="C162" s="113"/>
      <c r="D162" s="114"/>
      <c r="E162" s="13" t="s">
        <v>26</v>
      </c>
      <c r="F162" s="14">
        <f t="shared" ref="F162:L162" si="20">F159-F160+F161</f>
        <v>205966044.06999999</v>
      </c>
      <c r="G162" s="14">
        <f t="shared" si="20"/>
        <v>167125937.41</v>
      </c>
      <c r="H162" s="14">
        <f t="shared" si="20"/>
        <v>43438083.640000001</v>
      </c>
      <c r="I162" s="14">
        <f t="shared" si="20"/>
        <v>1049558.1599999999</v>
      </c>
      <c r="J162" s="14">
        <f t="shared" si="20"/>
        <v>38840106.659999996</v>
      </c>
      <c r="K162" s="14">
        <f t="shared" si="20"/>
        <v>1394060.3</v>
      </c>
      <c r="L162" s="14">
        <f t="shared" si="20"/>
        <v>17941653.609999999</v>
      </c>
      <c r="M162" s="4"/>
    </row>
    <row r="163" spans="1:13" x14ac:dyDescent="0.2">
      <c r="A163" s="104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</row>
  </sheetData>
  <mergeCells count="67">
    <mergeCell ref="C110:L110"/>
    <mergeCell ref="C111:L111"/>
    <mergeCell ref="C155:L155"/>
    <mergeCell ref="D80:D83"/>
    <mergeCell ref="D84:D87"/>
    <mergeCell ref="C88:L88"/>
    <mergeCell ref="C89:L89"/>
    <mergeCell ref="C90:L90"/>
    <mergeCell ref="D124:D127"/>
    <mergeCell ref="D117:D120"/>
    <mergeCell ref="D103:D106"/>
    <mergeCell ref="C157:L157"/>
    <mergeCell ref="C158:L158"/>
    <mergeCell ref="C156:L156"/>
    <mergeCell ref="C107:L107"/>
    <mergeCell ref="C108:L108"/>
    <mergeCell ref="C112:L112"/>
    <mergeCell ref="C121:L121"/>
    <mergeCell ref="C122:L122"/>
    <mergeCell ref="C123:L123"/>
    <mergeCell ref="C136:L136"/>
    <mergeCell ref="C137:L137"/>
    <mergeCell ref="D147:D150"/>
    <mergeCell ref="D132:D135"/>
    <mergeCell ref="D128:D131"/>
    <mergeCell ref="C138:L138"/>
    <mergeCell ref="C109:L109"/>
    <mergeCell ref="A1:C1"/>
    <mergeCell ref="A4:L4"/>
    <mergeCell ref="E5:E8"/>
    <mergeCell ref="B5:B8"/>
    <mergeCell ref="A5:A8"/>
    <mergeCell ref="D5:D8"/>
    <mergeCell ref="C5:C8"/>
    <mergeCell ref="F6:F8"/>
    <mergeCell ref="H7:I7"/>
    <mergeCell ref="G6:L6"/>
    <mergeCell ref="G7:G8"/>
    <mergeCell ref="J7:J8"/>
    <mergeCell ref="F5:L5"/>
    <mergeCell ref="K7:L7"/>
    <mergeCell ref="D22:D25"/>
    <mergeCell ref="D99:D102"/>
    <mergeCell ref="C62:L62"/>
    <mergeCell ref="C63:L63"/>
    <mergeCell ref="C64:L64"/>
    <mergeCell ref="C77:L77"/>
    <mergeCell ref="D34:D37"/>
    <mergeCell ref="C26:L26"/>
    <mergeCell ref="C28:L28"/>
    <mergeCell ref="C29:L29"/>
    <mergeCell ref="A159:D162"/>
    <mergeCell ref="D95:D97"/>
    <mergeCell ref="D91:D94"/>
    <mergeCell ref="D151:D154"/>
    <mergeCell ref="D18:D21"/>
    <mergeCell ref="D38:D41"/>
    <mergeCell ref="D42:D45"/>
    <mergeCell ref="D58:D61"/>
    <mergeCell ref="D54:D57"/>
    <mergeCell ref="C79:L79"/>
    <mergeCell ref="C78:L78"/>
    <mergeCell ref="C27:L27"/>
    <mergeCell ref="C46:L46"/>
    <mergeCell ref="C48:L48"/>
    <mergeCell ref="C49:L49"/>
    <mergeCell ref="C47:L47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2020-08-28T12:34:12Z</cp:lastPrinted>
  <dcterms:created xsi:type="dcterms:W3CDTF">2000-11-02T14:08:21Z</dcterms:created>
  <dcterms:modified xsi:type="dcterms:W3CDTF">2020-09-08T13:10:07Z</dcterms:modified>
</cp:coreProperties>
</file>