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II_..._VI2021_ZM_BUDZET 2021-2\"/>
    </mc:Choice>
  </mc:AlternateContent>
  <xr:revisionPtr revIDLastSave="0" documentId="13_ncr:1_{60EF77C2-3402-41D6-B51A-0328A61D71F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DOCH!$A$1:$L$147</definedName>
    <definedName name="_xlnm.Print_Titles" localSheetId="0">DOCH!$5:$9</definedName>
  </definedNames>
  <calcPr calcId="191029"/>
</workbook>
</file>

<file path=xl/calcChain.xml><?xml version="1.0" encoding="utf-8"?>
<calcChain xmlns="http://schemas.openxmlformats.org/spreadsheetml/2006/main">
  <c r="G134" i="1" l="1"/>
  <c r="F134" i="1" s="1"/>
  <c r="F138" i="1"/>
  <c r="G140" i="1"/>
  <c r="F137" i="1"/>
  <c r="F133" i="1"/>
  <c r="F129" i="1"/>
  <c r="G125" i="1"/>
  <c r="F124" i="1"/>
  <c r="F122" i="1"/>
  <c r="G120" i="1"/>
  <c r="F120" i="1" s="1"/>
  <c r="G109" i="1"/>
  <c r="G130" i="1" l="1"/>
  <c r="F136" i="1"/>
  <c r="F140" i="1"/>
  <c r="G136" i="1"/>
  <c r="F125" i="1"/>
  <c r="F103" i="1"/>
  <c r="F130" i="1" l="1"/>
  <c r="G145" i="1"/>
  <c r="G132" i="1"/>
  <c r="G146" i="1"/>
  <c r="G94" i="1"/>
  <c r="G99" i="1"/>
  <c r="F98" i="1"/>
  <c r="F96" i="1"/>
  <c r="G79" i="1"/>
  <c r="G38" i="1"/>
  <c r="G26" i="1"/>
  <c r="F26" i="1" s="1"/>
  <c r="G16" i="1"/>
  <c r="F132" i="1" l="1"/>
  <c r="F99" i="1"/>
  <c r="G11" i="1"/>
  <c r="G43" i="1" l="1"/>
  <c r="F42" i="1"/>
  <c r="F40" i="1"/>
  <c r="G114" i="1"/>
  <c r="F113" i="1"/>
  <c r="F111" i="1"/>
  <c r="F43" i="1" l="1"/>
  <c r="F114" i="1"/>
  <c r="J62" i="1" l="1"/>
  <c r="F62" i="1" s="1"/>
  <c r="J69" i="1"/>
  <c r="F68" i="1"/>
  <c r="F66" i="1"/>
  <c r="J64" i="1"/>
  <c r="J60" i="1" s="1"/>
  <c r="J146" i="1" s="1"/>
  <c r="J65" i="1" l="1"/>
  <c r="F69" i="1"/>
  <c r="F64" i="1"/>
  <c r="F65" i="1" s="1"/>
  <c r="K121" i="1" l="1"/>
  <c r="J121" i="1" l="1"/>
  <c r="G84" i="1" l="1"/>
  <c r="F83" i="1"/>
  <c r="F81" i="1"/>
  <c r="F77" i="1"/>
  <c r="F79" i="1" l="1"/>
  <c r="F80" i="1" s="1"/>
  <c r="G75" i="1"/>
  <c r="F84" i="1"/>
  <c r="G80" i="1"/>
  <c r="G47" i="1"/>
  <c r="F47" i="1" s="1"/>
  <c r="F25" i="1"/>
  <c r="F14" i="1"/>
  <c r="F38" i="1"/>
  <c r="F16" i="1"/>
  <c r="G54" i="1"/>
  <c r="F53" i="1"/>
  <c r="F51" i="1"/>
  <c r="G49" i="1"/>
  <c r="F107" i="1"/>
  <c r="G105" i="1"/>
  <c r="F109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G32" i="1"/>
  <c r="F30" i="1"/>
  <c r="F29" i="1"/>
  <c r="G21" i="1"/>
  <c r="F20" i="1"/>
  <c r="F18" i="1"/>
  <c r="F49" i="1" l="1"/>
  <c r="F50" i="1" s="1"/>
  <c r="G12" i="1"/>
  <c r="G90" i="1"/>
  <c r="F60" i="1"/>
  <c r="F10" i="1"/>
  <c r="F54" i="1"/>
  <c r="H121" i="1"/>
  <c r="F21" i="1"/>
  <c r="G50" i="1"/>
  <c r="G39" i="1"/>
  <c r="F110" i="1"/>
  <c r="F36" i="1"/>
  <c r="F39" i="1" s="1"/>
  <c r="G110" i="1"/>
  <c r="F17" i="1"/>
  <c r="G28" i="1"/>
  <c r="F28" i="1"/>
  <c r="K106" i="1"/>
  <c r="G17" i="1"/>
  <c r="J61" i="1"/>
  <c r="F32" i="1"/>
  <c r="F12" i="1" l="1"/>
  <c r="G95" i="1"/>
  <c r="J106" i="1"/>
  <c r="F94" i="1"/>
  <c r="H106" i="1"/>
  <c r="F90" i="1"/>
  <c r="I106" i="1"/>
  <c r="L106" i="1"/>
  <c r="F92" i="1"/>
  <c r="H91" i="1"/>
  <c r="H76" i="1"/>
  <c r="F11" i="1"/>
  <c r="G13" i="1"/>
  <c r="F118" i="1"/>
  <c r="F121" i="1" s="1"/>
  <c r="G121" i="1"/>
  <c r="F105" i="1"/>
  <c r="G61" i="1"/>
  <c r="F58" i="1"/>
  <c r="F61" i="1" s="1"/>
  <c r="F13" i="1" l="1"/>
  <c r="F95" i="1"/>
  <c r="F75" i="1"/>
  <c r="K147" i="1"/>
  <c r="I147" i="1"/>
  <c r="H147" i="1"/>
  <c r="L147" i="1"/>
  <c r="F88" i="1"/>
  <c r="F91" i="1" s="1"/>
  <c r="G91" i="1"/>
  <c r="G76" i="1"/>
  <c r="F73" i="1"/>
  <c r="G106" i="1"/>
  <c r="F76" i="1" l="1"/>
  <c r="F106" i="1"/>
  <c r="F145" i="1"/>
  <c r="J147" i="1"/>
  <c r="F146" i="1"/>
  <c r="G147" i="1"/>
  <c r="F144" i="1"/>
  <c r="F147" i="1" l="1"/>
</calcChain>
</file>

<file path=xl/sharedStrings.xml><?xml version="1.0" encoding="utf-8"?>
<sst xmlns="http://schemas.openxmlformats.org/spreadsheetml/2006/main" count="191" uniqueCount="71">
  <si>
    <t>§</t>
  </si>
  <si>
    <t>Pozostała działalność</t>
  </si>
  <si>
    <t>OGÓŁEM  DOCHODY</t>
  </si>
  <si>
    <t>OŚWIATA I WYCHOWANIE</t>
  </si>
  <si>
    <t>RÓŻNE ROZLICZENIA</t>
  </si>
  <si>
    <t>Wpływy z opłaty targowej</t>
  </si>
  <si>
    <t>GOSPODARKA  KOMUNALNA I OCHRONA ŚRODOWISKA</t>
  </si>
  <si>
    <t xml:space="preserve">Wpływy z innych opłat  stanowiących dochody jednostek samorządu terytorialnego na podstawie ustaw </t>
  </si>
  <si>
    <t>POMOC SPOŁECZNA</t>
  </si>
  <si>
    <t>.0430</t>
  </si>
  <si>
    <t>DOCHODY OD OSÓB PRAWNYCH, OD OSÓB FIZYCZNYCH I INNYCH JEDNOSTEK NIEPOSIADAJĄCYCH OSOBOWOŚCI PRAWNEJ ORAZ WYDATKI ZWIĄZANE  Z ICH POBOREM</t>
  </si>
  <si>
    <t>Wpływy z podatku rolnego, podatku leśnego, podatku od spadków i darowizn, podatku od czynności cywilnoprawnych oraz podatków i opłat lokalnych od osób fizycznych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</si>
  <si>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</si>
  <si>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</si>
  <si>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</si>
  <si>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</si>
  <si>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</si>
  <si>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</si>
  <si>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</si>
  <si>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</si>
  <si>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</si>
  <si>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</si>
  <si>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Rekompensaty utraconych dochodów w podatkach i opłatach lokalnych</t>
  </si>
  <si>
    <t>Oczyszczanie miast i wsi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</si>
  <si>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</si>
  <si>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</si>
  <si>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</si>
  <si>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</si>
  <si>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</si>
  <si>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</si>
  <si>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.0960</t>
  </si>
  <si>
    <t xml:space="preserve">Uzasadnienie zmian: </t>
  </si>
  <si>
    <t>.0740</t>
  </si>
  <si>
    <t>Wpływy z dywidend</t>
  </si>
  <si>
    <t>Wpływy z podatku rolnego, podatku leśnego, podatku od czynności cywilnoprawnych, podatków i opłat lokalnych od osób prawnych i innych jednostek organizacyjnych</t>
  </si>
  <si>
    <t>środki europejskie i inne środki pochodzące ze źródeł zagranicznych, niepodlegające zwrotowi</t>
  </si>
  <si>
    <t>Wpływy z otrzymanych spadków, zapisów i darowizn w postaci pieniężnej</t>
  </si>
  <si>
    <t>Dywidendy</t>
  </si>
  <si>
    <t>Środki na dofinansowanie własnych inwestycji gmin, powiatów (związków gmin, związków powiatowo-gminnych, związków powiatów), samorządów województw, pozyskane z innych źródeł</t>
  </si>
  <si>
    <t>Środki na dofinansowanie własnych zadań bieżących gmin, powiatów (związków gmin, związków powiatowo-gminnych, związków powiatów), samorządów województw, pozyskane z innych źródeł</t>
  </si>
  <si>
    <t>.0940</t>
  </si>
  <si>
    <t>Wpływy z rozliczeń/zwrotów z lat ubiegłych</t>
  </si>
  <si>
    <t>Wpływy do rozliczenia</t>
  </si>
  <si>
    <t>.0880</t>
  </si>
  <si>
    <t>Planowane dochody na 2021 r.</t>
  </si>
  <si>
    <t>Wpływy do budżetu nadwyżki środków obrotowych samorządowego zakładu budżetowego</t>
  </si>
  <si>
    <t>Dokształcanie i doskonalenie nauczycieli</t>
  </si>
  <si>
    <t>zwiększenie planu dochodów nadzorowanych przez Urząd Miejski - Wydział Finansowy;</t>
  </si>
  <si>
    <t>w § 2680 zwiększenie o kwotę 634.240,00 zł - wpływ dochodów z tytułu rekompensaty utraconych dochodów z opłaty targowej w 2021 r. w związku z niepobieraniem opłaty od dnia 1 stycznia 2021r. do 31 grudnia 2021r. (pismo Ministra Finansów, Funduszy i Polityki Regionalnej  Nr ST9.477.6.2021 z dnia 17 marca 2021 r.)</t>
  </si>
  <si>
    <t>korekta planu dochodów realizowanych przez Urząd Miejski - Targowisko Miejskie;</t>
  </si>
  <si>
    <t>w § 0430 zmniejszenie o kwotę 600.000,00 zł - wpływy z tytułu opłaty targowej (niepobieranie opłaty od dnia 1 stycznia 2021r. do 31 grudnia 2021r.)</t>
  </si>
  <si>
    <t>zwiększenie planu dochodów nadzorowanych przez Urząd Miejski - Wydział Gospodarki Komunalnej;</t>
  </si>
  <si>
    <t>w § 0960 zwiększenie o kwotę 810,00 zł -wpływ darowizny na rzecz Miasta z przeznaczeniem na zadania własne miasta (zakup donic ogrodowych na ul. 29 Listopada (pętla autobusowa) w Nowym Dworze Mazowieckim);</t>
  </si>
  <si>
    <t xml:space="preserve">zwiększenie planu dochodów nadzorowanych przez Urząd Miejski - Wydział Gospodarki Komunalnej; </t>
  </si>
  <si>
    <t>zwiększenie planu dochodów nadzorowanych przez Urząd Miejski - Wydział Projektów Infrastrukturalnych;</t>
  </si>
  <si>
    <t>w § 0740 zwiększenie dochodów o kwotę 40.000,00 zł z tytułu wpływu dywidendy od Zarządu Budynków Komunalnych Sp. z o.o. w Nowym Dworze Mazowieckim</t>
  </si>
  <si>
    <t>korekta planu dochodów realizowanych przez Szkołę Podstawową Nr 1;</t>
  </si>
  <si>
    <t>Załącznik nr 1 do uchwały Nr XXII/ ... / 2021</t>
  </si>
  <si>
    <r>
      <t xml:space="preserve">w § 6290 zwiększenie o kwotę 750.000,00 zł -wprowadzenie środków pozyskanych z </t>
    </r>
    <r>
      <rPr>
        <b/>
        <i/>
        <sz val="9"/>
        <rFont val="Verdana"/>
        <family val="2"/>
        <charset val="238"/>
      </rPr>
      <t>Rządowego Funduszu Inwestycji Lokalnych</t>
    </r>
    <r>
      <rPr>
        <i/>
        <sz val="9"/>
        <rFont val="Verdana"/>
        <family val="2"/>
        <charset val="238"/>
      </rPr>
      <t xml:space="preserve"> z przeznaczeniem na wydatki majątkowe</t>
    </r>
  </si>
  <si>
    <r>
      <t>w § 2700 zwiększenie o kwotę 34.485,00 zł - zgodnie z pismem Mazowieckiego Urzędu Wojewódzkiego w Warszawie Nr WPS-I.946.10. 328.2021.AM z dnia 4 marca 2021 r.</t>
    </r>
    <r>
      <rPr>
        <b/>
        <i/>
        <sz val="9"/>
        <rFont val="Verdana"/>
        <family val="2"/>
        <charset val="238"/>
      </rPr>
      <t xml:space="preserve"> wprowadzenie do planu  dochodów dofinansowania ze środków Funduszu Przeciwdziałania COVID-19 na 2021 r. </t>
    </r>
    <r>
      <rPr>
        <i/>
        <sz val="9"/>
        <rFont val="Verdana"/>
        <family val="2"/>
        <charset val="238"/>
      </rPr>
      <t>z przeznaczeniem na wsparcie finansowe gmin w zakresie realizacji usługi wsparcia na rzecz seniorów, jako grupy najbardziej narażonej na negatywne skutki zakażenia koronawirusem SARS-Cov-2;</t>
    </r>
  </si>
  <si>
    <t>Wpływy z opłaty prolongacyjnej</t>
  </si>
  <si>
    <t xml:space="preserve">w § 2370 zwiększenie o kwotę 1.645.842,86 zł -wpływ do budżetu środków od samorządowego zakładu budżetowego Miejskiego Zakładu Oczyszczania z tytułu wpłaty nadwyżki środków obrotowych </t>
  </si>
  <si>
    <t xml:space="preserve">w § 0880 zwiększenie o kwotę 33.000,00 zł - wpływy z tytułu opłaty prolongacyjnej </t>
  </si>
  <si>
    <t>.0970</t>
  </si>
  <si>
    <t xml:space="preserve">KULTURA FIZYCZNA </t>
  </si>
  <si>
    <t>Obiekty sportowe</t>
  </si>
  <si>
    <t>korekta planu dochodów  nadzorowanych przez Nowodworski Ośrodek Sportu i Rekreacji;</t>
  </si>
  <si>
    <t>w § 0970 zmniejszenie o kwotę 82.500,00 zł - korekta wysokości wpływów z tytułu opłat (treningi, zajęcia rekreacyjno-sportowe)</t>
  </si>
  <si>
    <t>Wpływy z różnych dochodów</t>
  </si>
  <si>
    <t xml:space="preserve">w § 0940 zwiększenie o kwotę 1.000,00 zł - wpływ dochodów z tytułu zwrotu dofinansowania w latach ubiegłych do opłaty za studia nauczyciela </t>
  </si>
  <si>
    <t>z dnia ….............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</si>
</sst>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Arial CE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  <font>
      <sz val="10"/>
      <color rgb="FF008000"/>
      <name val="Arial CE"/>
      <family val="2"/>
      <charset val="238"/>
    </font>
    <font>
      <sz val="9"/>
      <name val="Bookman Old Style"/>
      <family val="1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/>
    <xf numFmtId="0" fontId="6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9" fillId="3" borderId="2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left" vertical="center" shrinkToFit="1"/>
    </xf>
    <xf numFmtId="4" fontId="7" fillId="3" borderId="4" xfId="0" applyNumberFormat="1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0" fontId="7" fillId="3" borderId="2" xfId="0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7" fillId="0" borderId="5" xfId="0" applyNumberFormat="1" applyFont="1" applyFill="1" applyBorder="1" applyAlignment="1">
      <alignment horizontal="right" vertical="center" shrinkToFi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14" fillId="0" borderId="0" xfId="0" applyFont="1"/>
    <xf numFmtId="0" fontId="8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 wrapText="1"/>
    </xf>
    <xf numFmtId="0" fontId="9" fillId="0" borderId="0" xfId="0" applyFont="1"/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top"/>
    </xf>
    <xf numFmtId="4" fontId="8" fillId="3" borderId="5" xfId="0" applyNumberFormat="1" applyFont="1" applyFill="1" applyBorder="1" applyAlignment="1">
      <alignment vertical="center" shrinkToFit="1"/>
    </xf>
    <xf numFmtId="0" fontId="15" fillId="0" borderId="0" xfId="0" applyFont="1"/>
    <xf numFmtId="0" fontId="18" fillId="0" borderId="0" xfId="0" applyFont="1"/>
    <xf numFmtId="4" fontId="7" fillId="3" borderId="5" xfId="0" applyNumberFormat="1" applyFont="1" applyFill="1" applyBorder="1" applyAlignment="1">
      <alignment horizontal="right" vertical="center" shrinkToFit="1"/>
    </xf>
    <xf numFmtId="0" fontId="15" fillId="0" borderId="0" xfId="0" applyFont="1" applyBorder="1"/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justify" vertical="center"/>
    </xf>
    <xf numFmtId="3" fontId="19" fillId="0" borderId="0" xfId="0" applyNumberFormat="1" applyFont="1" applyFill="1" applyBorder="1" applyAlignment="1">
      <alignment horizontal="right"/>
    </xf>
    <xf numFmtId="0" fontId="12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4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4" fontId="8" fillId="0" borderId="5" xfId="0" applyNumberFormat="1" applyFont="1" applyBorder="1" applyAlignment="1">
      <alignment horizontal="right" vertical="center" shrinkToFit="1"/>
    </xf>
    <xf numFmtId="0" fontId="9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4" fontId="7" fillId="0" borderId="4" xfId="0" applyNumberFormat="1" applyFont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0" fillId="0" borderId="0" xfId="0" applyFill="1"/>
    <xf numFmtId="0" fontId="21" fillId="0" borderId="0" xfId="0" applyFont="1" applyFill="1"/>
    <xf numFmtId="0" fontId="19" fillId="0" borderId="0" xfId="0" applyFont="1" applyFill="1" applyBorder="1" applyAlignment="1">
      <alignment horizontal="left" vertical="center" wrapText="1"/>
    </xf>
    <xf numFmtId="3" fontId="14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vertical="center" shrinkToFit="1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right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shrinkToFit="1"/>
    </xf>
    <xf numFmtId="0" fontId="0" fillId="0" borderId="0" xfId="0" applyFont="1" applyFill="1"/>
    <xf numFmtId="4" fontId="19" fillId="0" borderId="0" xfId="0" applyNumberFormat="1" applyFont="1" applyFill="1" applyBorder="1" applyAlignment="1">
      <alignment horizontal="right" vertical="center" shrinkToFit="1"/>
    </xf>
    <xf numFmtId="4" fontId="19" fillId="0" borderId="0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horizontal="right"/>
    </xf>
    <xf numFmtId="4" fontId="23" fillId="0" borderId="0" xfId="0" applyNumberFormat="1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shrinkToFit="1"/>
    </xf>
    <xf numFmtId="0" fontId="7" fillId="3" borderId="5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shrinkToFit="1"/>
    </xf>
    <xf numFmtId="0" fontId="0" fillId="0" borderId="0" xfId="0" applyFont="1" applyFill="1" applyAlignment="1">
      <alignment shrinkToFit="1"/>
    </xf>
    <xf numFmtId="0" fontId="6" fillId="0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7" fillId="4" borderId="6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justify" vertical="center"/>
    </xf>
    <xf numFmtId="0" fontId="12" fillId="0" borderId="13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15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textRotation="45" shrinkToFit="1"/>
    </xf>
    <xf numFmtId="0" fontId="7" fillId="0" borderId="5" xfId="0" applyFont="1" applyFill="1" applyBorder="1" applyAlignment="1">
      <alignment horizontal="left" vertical="center" textRotation="45" shrinkToFit="1"/>
    </xf>
    <xf numFmtId="0" fontId="7" fillId="0" borderId="4" xfId="0" applyFont="1" applyFill="1" applyBorder="1" applyAlignment="1">
      <alignment horizontal="left" vertical="center" textRotation="45" shrinkToFit="1"/>
    </xf>
    <xf numFmtId="0" fontId="7" fillId="2" borderId="6" xfId="0" applyFont="1" applyFill="1" applyBorder="1" applyAlignment="1">
      <alignment horizontal="center" vertical="center" textRotation="45"/>
    </xf>
    <xf numFmtId="0" fontId="7" fillId="2" borderId="5" xfId="0" applyFont="1" applyFill="1" applyBorder="1" applyAlignment="1">
      <alignment horizontal="center" vertical="center" textRotation="45"/>
    </xf>
    <xf numFmtId="0" fontId="7" fillId="2" borderId="4" xfId="0" applyFont="1" applyFill="1" applyBorder="1" applyAlignment="1">
      <alignment horizontal="center" vertical="center" textRotation="45"/>
    </xf>
    <xf numFmtId="0" fontId="7" fillId="2" borderId="6" xfId="0" applyFont="1" applyFill="1" applyBorder="1" applyAlignment="1">
      <alignment horizontal="center" vertical="center" textRotation="45" shrinkToFit="1"/>
    </xf>
    <xf numFmtId="0" fontId="7" fillId="2" borderId="5" xfId="0" applyFont="1" applyFill="1" applyBorder="1" applyAlignment="1">
      <alignment horizontal="center" vertical="center" textRotation="45" shrinkToFit="1"/>
    </xf>
    <xf numFmtId="0" fontId="7" fillId="2" borderId="4" xfId="0" applyFont="1" applyFill="1" applyBorder="1" applyAlignment="1">
      <alignment horizontal="center" vertical="center" textRotation="45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justify" vertical="center"/>
    </xf>
    <xf numFmtId="0" fontId="12" fillId="0" borderId="15" xfId="0" applyFont="1" applyFill="1" applyBorder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9"/>
  <sheetViews>
    <sheetView tabSelected="1" zoomScale="70" zoomScaleNormal="70" workbookViewId="0">
      <pane xSplit="7" ySplit="9" topLeftCell="H119" activePane="bottomRight" state="frozen"/>
      <selection pane="topRight" activeCell="G1" sqref="G1"/>
      <selection pane="bottomLeft" activeCell="A11" sqref="A11"/>
      <selection pane="bottomRight" activeCell="A4" sqref="A4:L4"/>
    </sheetView>
  </sheetViews>
  <sheetFormatPr defaultRowHeight="12.75" x14ac:dyDescent="0.2"/>
  <cols>
    <col min="1" max="1" width="4.7109375" style="112" customWidth="1"/>
    <col min="2" max="2" width="7.5703125" style="55" customWidth="1"/>
    <col min="3" max="3" width="6.42578125" style="56" customWidth="1"/>
    <col min="4" max="4" width="37.85546875" style="57" customWidth="1"/>
    <col min="5" max="5" width="17.85546875" style="58" customWidth="1"/>
    <col min="6" max="6" width="16.42578125" style="59" customWidth="1"/>
    <col min="7" max="7" width="16.28515625" style="59" customWidth="1"/>
    <col min="8" max="8" width="15.5703125" style="59" customWidth="1"/>
    <col min="9" max="9" width="15.28515625" style="59" customWidth="1"/>
    <col min="10" max="10" width="15" style="60" customWidth="1"/>
    <col min="11" max="11" width="13.7109375" style="59" customWidth="1"/>
    <col min="12" max="12" width="15.42578125" style="59" customWidth="1"/>
    <col min="13" max="13" width="5.140625" customWidth="1"/>
    <col min="14" max="16" width="7.28515625" customWidth="1"/>
    <col min="17" max="18" width="7.5703125" customWidth="1"/>
  </cols>
  <sheetData>
    <row r="1" spans="1:14" s="38" customFormat="1" ht="15.75" customHeight="1" x14ac:dyDescent="0.2">
      <c r="A1" s="144"/>
      <c r="B1" s="144"/>
      <c r="C1" s="144"/>
      <c r="D1" s="40"/>
      <c r="E1" s="82"/>
      <c r="F1" s="85"/>
      <c r="G1" s="85"/>
      <c r="H1" s="82"/>
      <c r="I1" s="86"/>
      <c r="J1" s="87"/>
      <c r="K1" s="82"/>
      <c r="L1" s="82" t="s">
        <v>57</v>
      </c>
    </row>
    <row r="2" spans="1:14" s="38" customFormat="1" ht="15.75" customHeight="1" x14ac:dyDescent="0.2">
      <c r="A2" s="103"/>
      <c r="B2" s="39"/>
      <c r="C2" s="39"/>
      <c r="D2" s="40"/>
      <c r="E2" s="83"/>
      <c r="F2" s="88"/>
      <c r="G2" s="88"/>
      <c r="H2" s="83"/>
      <c r="I2" s="86"/>
      <c r="J2" s="89"/>
      <c r="K2" s="83"/>
      <c r="L2" s="83" t="s">
        <v>24</v>
      </c>
    </row>
    <row r="3" spans="1:14" s="38" customFormat="1" ht="15.75" customHeight="1" x14ac:dyDescent="0.2">
      <c r="A3" s="103"/>
      <c r="B3" s="39"/>
      <c r="C3" s="39"/>
      <c r="D3" s="40"/>
      <c r="E3" s="84"/>
      <c r="F3" s="88"/>
      <c r="G3" s="88"/>
      <c r="H3" s="84"/>
      <c r="I3" s="86"/>
      <c r="J3" s="89"/>
      <c r="K3" s="90"/>
      <c r="L3" s="84" t="s">
        <v>70</v>
      </c>
    </row>
    <row r="4" spans="1:14" s="38" customFormat="1" ht="21.75" customHeight="1" x14ac:dyDescent="0.2">
      <c r="A4" s="145" t="s">
        <v>20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4" s="41" customFormat="1" ht="16.5" customHeight="1" x14ac:dyDescent="0.15">
      <c r="A5" s="152" t="s">
        <v>12</v>
      </c>
      <c r="B5" s="149" t="s">
        <v>13</v>
      </c>
      <c r="C5" s="165" t="s">
        <v>0</v>
      </c>
      <c r="D5" s="155" t="s">
        <v>14</v>
      </c>
      <c r="E5" s="146" t="s">
        <v>25</v>
      </c>
      <c r="F5" s="160" t="s">
        <v>44</v>
      </c>
      <c r="G5" s="161"/>
      <c r="H5" s="161"/>
      <c r="I5" s="161"/>
      <c r="J5" s="161"/>
      <c r="K5" s="161"/>
      <c r="L5" s="162"/>
    </row>
    <row r="6" spans="1:14" s="41" customFormat="1" ht="16.5" customHeight="1" x14ac:dyDescent="0.15">
      <c r="A6" s="153"/>
      <c r="B6" s="150"/>
      <c r="C6" s="166"/>
      <c r="D6" s="156"/>
      <c r="E6" s="147"/>
      <c r="F6" s="165" t="s">
        <v>15</v>
      </c>
      <c r="G6" s="168" t="s">
        <v>21</v>
      </c>
      <c r="H6" s="168"/>
      <c r="I6" s="168"/>
      <c r="J6" s="168"/>
      <c r="K6" s="168"/>
      <c r="L6" s="164"/>
    </row>
    <row r="7" spans="1:14" s="41" customFormat="1" ht="16.5" customHeight="1" x14ac:dyDescent="0.2">
      <c r="A7" s="153"/>
      <c r="B7" s="150"/>
      <c r="C7" s="166"/>
      <c r="D7" s="156"/>
      <c r="E7" s="147"/>
      <c r="F7" s="166"/>
      <c r="G7" s="158" t="s">
        <v>17</v>
      </c>
      <c r="H7" s="168" t="s">
        <v>16</v>
      </c>
      <c r="I7" s="168"/>
      <c r="J7" s="158" t="s">
        <v>18</v>
      </c>
      <c r="K7" s="163" t="s">
        <v>16</v>
      </c>
      <c r="L7" s="164"/>
      <c r="M7"/>
    </row>
    <row r="8" spans="1:14" s="41" customFormat="1" ht="91.5" customHeight="1" x14ac:dyDescent="0.2">
      <c r="A8" s="154"/>
      <c r="B8" s="151"/>
      <c r="C8" s="167"/>
      <c r="D8" s="157"/>
      <c r="E8" s="148"/>
      <c r="F8" s="167"/>
      <c r="G8" s="159"/>
      <c r="H8" s="63" t="s">
        <v>19</v>
      </c>
      <c r="I8" s="64" t="s">
        <v>35</v>
      </c>
      <c r="J8" s="159"/>
      <c r="K8" s="63" t="s">
        <v>19</v>
      </c>
      <c r="L8" s="64" t="s">
        <v>35</v>
      </c>
      <c r="M8"/>
    </row>
    <row r="9" spans="1:14" s="3" customFormat="1" ht="15" customHeight="1" x14ac:dyDescent="0.2">
      <c r="A9" s="94">
        <v>1</v>
      </c>
      <c r="B9" s="91">
        <f t="shared" ref="B9:L9" si="0">A9+1</f>
        <v>2</v>
      </c>
      <c r="C9" s="92">
        <f t="shared" si="0"/>
        <v>3</v>
      </c>
      <c r="D9" s="93">
        <f t="shared" si="0"/>
        <v>4</v>
      </c>
      <c r="E9" s="94">
        <f t="shared" si="0"/>
        <v>5</v>
      </c>
      <c r="F9" s="91">
        <f t="shared" si="0"/>
        <v>6</v>
      </c>
      <c r="G9" s="91">
        <f t="shared" si="0"/>
        <v>7</v>
      </c>
      <c r="H9" s="92">
        <f t="shared" si="0"/>
        <v>8</v>
      </c>
      <c r="I9" s="92">
        <f t="shared" si="0"/>
        <v>9</v>
      </c>
      <c r="J9" s="92">
        <f t="shared" si="0"/>
        <v>10</v>
      </c>
      <c r="K9" s="92">
        <f t="shared" si="0"/>
        <v>11</v>
      </c>
      <c r="L9" s="92">
        <f t="shared" si="0"/>
        <v>12</v>
      </c>
      <c r="M9"/>
      <c r="N9" s="65"/>
    </row>
    <row r="10" spans="1:14" s="2" customFormat="1" ht="18" customHeight="1" x14ac:dyDescent="0.2">
      <c r="A10" s="104">
        <v>756</v>
      </c>
      <c r="B10" s="11"/>
      <c r="C10" s="11"/>
      <c r="D10" s="127" t="s">
        <v>10</v>
      </c>
      <c r="E10" s="8" t="s">
        <v>26</v>
      </c>
      <c r="F10" s="17">
        <f>G10+J10</f>
        <v>79203535</v>
      </c>
      <c r="G10" s="17">
        <v>79203535</v>
      </c>
      <c r="H10" s="51"/>
      <c r="I10" s="51"/>
      <c r="J10" s="51"/>
      <c r="K10" s="51"/>
      <c r="L10" s="51"/>
    </row>
    <row r="11" spans="1:14" s="1" customFormat="1" ht="18" customHeight="1" x14ac:dyDescent="0.2">
      <c r="A11" s="105"/>
      <c r="B11" s="35"/>
      <c r="C11" s="36"/>
      <c r="D11" s="127"/>
      <c r="E11" s="8" t="s">
        <v>27</v>
      </c>
      <c r="F11" s="17">
        <f>G11+J11</f>
        <v>600000</v>
      </c>
      <c r="G11" s="17">
        <f>+G15+G26+G37+G48</f>
        <v>600000</v>
      </c>
      <c r="H11" s="17"/>
      <c r="I11" s="17"/>
      <c r="J11" s="17"/>
      <c r="K11" s="17"/>
      <c r="L11" s="17"/>
    </row>
    <row r="12" spans="1:14" s="1" customFormat="1" ht="18" customHeight="1" x14ac:dyDescent="0.2">
      <c r="A12" s="105"/>
      <c r="B12" s="35"/>
      <c r="C12" s="36"/>
      <c r="D12" s="127"/>
      <c r="E12" s="8" t="s">
        <v>28</v>
      </c>
      <c r="F12" s="17">
        <f>G12+J12</f>
        <v>707240</v>
      </c>
      <c r="G12" s="17">
        <f>+G16+G27+G38+G49</f>
        <v>707240</v>
      </c>
      <c r="H12" s="17"/>
      <c r="I12" s="17"/>
      <c r="J12" s="17"/>
      <c r="K12" s="17"/>
      <c r="L12" s="17"/>
    </row>
    <row r="13" spans="1:14" s="4" customFormat="1" ht="18" customHeight="1" x14ac:dyDescent="0.2">
      <c r="A13" s="104"/>
      <c r="B13" s="34"/>
      <c r="C13" s="34"/>
      <c r="D13" s="128"/>
      <c r="E13" s="9" t="s">
        <v>29</v>
      </c>
      <c r="F13" s="10">
        <f>F10-F11+F12</f>
        <v>79310775</v>
      </c>
      <c r="G13" s="10">
        <f>G10-G11+G12</f>
        <v>79310775</v>
      </c>
      <c r="H13" s="10"/>
      <c r="I13" s="10"/>
      <c r="J13" s="10"/>
      <c r="K13" s="10"/>
      <c r="L13" s="10"/>
    </row>
    <row r="14" spans="1:14" s="2" customFormat="1" ht="18" customHeight="1" x14ac:dyDescent="0.2">
      <c r="A14" s="42"/>
      <c r="B14" s="18">
        <v>75615</v>
      </c>
      <c r="C14" s="76"/>
      <c r="D14" s="129" t="s">
        <v>34</v>
      </c>
      <c r="E14" s="20" t="s">
        <v>26</v>
      </c>
      <c r="F14" s="23">
        <f>G14+J14</f>
        <v>24871888</v>
      </c>
      <c r="G14" s="23">
        <v>24871888</v>
      </c>
      <c r="H14" s="24"/>
      <c r="I14" s="24"/>
      <c r="J14" s="24"/>
      <c r="K14" s="24"/>
      <c r="L14" s="24"/>
    </row>
    <row r="15" spans="1:14" s="1" customFormat="1" ht="18" customHeight="1" x14ac:dyDescent="0.2">
      <c r="A15" s="46"/>
      <c r="B15" s="28"/>
      <c r="C15" s="29"/>
      <c r="D15" s="130"/>
      <c r="E15" s="22" t="s">
        <v>27</v>
      </c>
      <c r="F15" s="23"/>
      <c r="G15" s="23"/>
      <c r="H15" s="23"/>
      <c r="I15" s="23"/>
      <c r="J15" s="23"/>
      <c r="K15" s="23"/>
      <c r="L15" s="23"/>
    </row>
    <row r="16" spans="1:14" s="1" customFormat="1" ht="18" customHeight="1" x14ac:dyDescent="0.2">
      <c r="A16" s="46"/>
      <c r="B16" s="28"/>
      <c r="C16" s="29"/>
      <c r="D16" s="130"/>
      <c r="E16" s="22" t="s">
        <v>28</v>
      </c>
      <c r="F16" s="23">
        <f>G16+J16</f>
        <v>33000</v>
      </c>
      <c r="G16" s="23">
        <f>G20</f>
        <v>33000</v>
      </c>
      <c r="H16" s="23"/>
      <c r="I16" s="23"/>
      <c r="J16" s="23"/>
      <c r="K16" s="23"/>
      <c r="L16" s="23"/>
    </row>
    <row r="17" spans="1:12" s="4" customFormat="1" ht="18" customHeight="1" x14ac:dyDescent="0.2">
      <c r="A17" s="106"/>
      <c r="B17" s="76"/>
      <c r="C17" s="77"/>
      <c r="D17" s="131"/>
      <c r="E17" s="30" t="s">
        <v>29</v>
      </c>
      <c r="F17" s="27">
        <f>F14-F15+F16</f>
        <v>24904888</v>
      </c>
      <c r="G17" s="27">
        <f>G14-G15+G16</f>
        <v>24904888</v>
      </c>
      <c r="H17" s="27"/>
      <c r="I17" s="27"/>
      <c r="J17" s="27"/>
      <c r="K17" s="27"/>
      <c r="L17" s="27"/>
    </row>
    <row r="18" spans="1:12" s="2" customFormat="1" ht="16.5" customHeight="1" x14ac:dyDescent="0.2">
      <c r="A18" s="46"/>
      <c r="B18" s="28"/>
      <c r="C18" s="31" t="s">
        <v>43</v>
      </c>
      <c r="D18" s="33" t="s">
        <v>60</v>
      </c>
      <c r="E18" s="20" t="s">
        <v>26</v>
      </c>
      <c r="F18" s="23">
        <f>G18+J18</f>
        <v>1000</v>
      </c>
      <c r="G18" s="23">
        <v>1000</v>
      </c>
      <c r="H18" s="23"/>
      <c r="I18" s="23"/>
      <c r="J18" s="23"/>
      <c r="K18" s="23"/>
      <c r="L18" s="23"/>
    </row>
    <row r="19" spans="1:12" s="1" customFormat="1" ht="16.5" customHeight="1" x14ac:dyDescent="0.2">
      <c r="A19" s="46"/>
      <c r="B19" s="28"/>
      <c r="C19" s="29"/>
      <c r="D19" s="21"/>
      <c r="E19" s="22" t="s">
        <v>27</v>
      </c>
      <c r="F19" s="23"/>
      <c r="G19" s="23"/>
      <c r="H19" s="23"/>
      <c r="I19" s="23"/>
      <c r="J19" s="23"/>
      <c r="K19" s="23"/>
      <c r="L19" s="23"/>
    </row>
    <row r="20" spans="1:12" s="1" customFormat="1" ht="16.5" customHeight="1" x14ac:dyDescent="0.2">
      <c r="A20" s="46"/>
      <c r="B20" s="28"/>
      <c r="C20" s="29"/>
      <c r="D20" s="21"/>
      <c r="E20" s="22" t="s">
        <v>28</v>
      </c>
      <c r="F20" s="23">
        <f>G20+J20</f>
        <v>33000</v>
      </c>
      <c r="G20" s="23">
        <v>33000</v>
      </c>
      <c r="H20" s="23"/>
      <c r="I20" s="23"/>
      <c r="J20" s="23"/>
      <c r="K20" s="23"/>
      <c r="L20" s="23"/>
    </row>
    <row r="21" spans="1:12" s="4" customFormat="1" ht="16.5" customHeight="1" x14ac:dyDescent="0.2">
      <c r="A21" s="106"/>
      <c r="B21" s="76"/>
      <c r="C21" s="77"/>
      <c r="D21" s="32"/>
      <c r="E21" s="30" t="s">
        <v>29</v>
      </c>
      <c r="F21" s="27">
        <f>F18-F19+F20</f>
        <v>34000</v>
      </c>
      <c r="G21" s="27">
        <f>G18-G19+G20</f>
        <v>34000</v>
      </c>
      <c r="H21" s="27"/>
      <c r="I21" s="27"/>
      <c r="J21" s="27"/>
      <c r="K21" s="27"/>
      <c r="L21" s="27"/>
    </row>
    <row r="22" spans="1:12" s="38" customFormat="1" ht="17.25" customHeight="1" x14ac:dyDescent="0.2">
      <c r="A22" s="107"/>
      <c r="B22" s="53"/>
      <c r="C22" s="135" t="s">
        <v>31</v>
      </c>
      <c r="D22" s="135"/>
      <c r="E22" s="135"/>
      <c r="F22" s="135"/>
      <c r="G22" s="135"/>
      <c r="H22" s="135"/>
      <c r="I22" s="135"/>
      <c r="J22" s="135"/>
      <c r="K22" s="135"/>
      <c r="L22" s="136"/>
    </row>
    <row r="23" spans="1:12" s="52" customFormat="1" ht="15.75" customHeight="1" x14ac:dyDescent="0.2">
      <c r="A23" s="107"/>
      <c r="B23" s="53"/>
      <c r="C23" s="137" t="s">
        <v>47</v>
      </c>
      <c r="D23" s="137"/>
      <c r="E23" s="137"/>
      <c r="F23" s="137"/>
      <c r="G23" s="137"/>
      <c r="H23" s="137"/>
      <c r="I23" s="137"/>
      <c r="J23" s="137"/>
      <c r="K23" s="137"/>
      <c r="L23" s="138"/>
    </row>
    <row r="24" spans="1:12" s="49" customFormat="1" ht="16.5" customHeight="1" x14ac:dyDescent="0.2">
      <c r="A24" s="107"/>
      <c r="B24" s="54"/>
      <c r="C24" s="139" t="s">
        <v>62</v>
      </c>
      <c r="D24" s="139"/>
      <c r="E24" s="139"/>
      <c r="F24" s="139"/>
      <c r="G24" s="139"/>
      <c r="H24" s="139"/>
      <c r="I24" s="139"/>
      <c r="J24" s="139"/>
      <c r="K24" s="139"/>
      <c r="L24" s="140"/>
    </row>
    <row r="25" spans="1:12" s="2" customFormat="1" ht="18" customHeight="1" x14ac:dyDescent="0.2">
      <c r="A25" s="46"/>
      <c r="B25" s="18">
        <v>75616</v>
      </c>
      <c r="C25" s="76"/>
      <c r="D25" s="129" t="s">
        <v>11</v>
      </c>
      <c r="E25" s="20" t="s">
        <v>26</v>
      </c>
      <c r="F25" s="23">
        <f>G25+J25</f>
        <v>8147067</v>
      </c>
      <c r="G25" s="23">
        <v>8147067</v>
      </c>
      <c r="H25" s="24"/>
      <c r="I25" s="24"/>
      <c r="J25" s="24"/>
      <c r="K25" s="24"/>
      <c r="L25" s="24"/>
    </row>
    <row r="26" spans="1:12" s="1" customFormat="1" ht="18" customHeight="1" x14ac:dyDescent="0.2">
      <c r="A26" s="46"/>
      <c r="B26" s="28"/>
      <c r="C26" s="29"/>
      <c r="D26" s="130"/>
      <c r="E26" s="22" t="s">
        <v>27</v>
      </c>
      <c r="F26" s="23">
        <f>G26+J26</f>
        <v>600000</v>
      </c>
      <c r="G26" s="23">
        <f>G30</f>
        <v>600000</v>
      </c>
      <c r="H26" s="23"/>
      <c r="I26" s="23"/>
      <c r="J26" s="23"/>
      <c r="K26" s="23"/>
      <c r="L26" s="23"/>
    </row>
    <row r="27" spans="1:12" s="1" customFormat="1" ht="18" customHeight="1" x14ac:dyDescent="0.2">
      <c r="A27" s="46"/>
      <c r="B27" s="28"/>
      <c r="C27" s="29"/>
      <c r="D27" s="130"/>
      <c r="E27" s="22" t="s">
        <v>28</v>
      </c>
      <c r="F27" s="23"/>
      <c r="G27" s="23"/>
      <c r="H27" s="23"/>
      <c r="I27" s="23"/>
      <c r="J27" s="23"/>
      <c r="K27" s="23"/>
      <c r="L27" s="23"/>
    </row>
    <row r="28" spans="1:12" s="4" customFormat="1" ht="18" customHeight="1" x14ac:dyDescent="0.2">
      <c r="A28" s="106"/>
      <c r="B28" s="76"/>
      <c r="C28" s="77"/>
      <c r="D28" s="131"/>
      <c r="E28" s="30" t="s">
        <v>29</v>
      </c>
      <c r="F28" s="27">
        <f>F25-F26+F27</f>
        <v>7547067</v>
      </c>
      <c r="G28" s="27">
        <f>G25-G26+G27</f>
        <v>7547067</v>
      </c>
      <c r="H28" s="27"/>
      <c r="I28" s="27"/>
      <c r="J28" s="27"/>
      <c r="K28" s="27"/>
      <c r="L28" s="27"/>
    </row>
    <row r="29" spans="1:12" s="2" customFormat="1" ht="16.5" customHeight="1" x14ac:dyDescent="0.2">
      <c r="A29" s="46"/>
      <c r="B29" s="28"/>
      <c r="C29" s="31" t="s">
        <v>9</v>
      </c>
      <c r="D29" s="33" t="s">
        <v>5</v>
      </c>
      <c r="E29" s="20" t="s">
        <v>26</v>
      </c>
      <c r="F29" s="23">
        <f t="shared" ref="F29:F30" si="1">G29+J29</f>
        <v>600000</v>
      </c>
      <c r="G29" s="23">
        <v>600000</v>
      </c>
      <c r="H29" s="23"/>
      <c r="I29" s="23"/>
      <c r="J29" s="23"/>
      <c r="K29" s="23"/>
      <c r="L29" s="23"/>
    </row>
    <row r="30" spans="1:12" s="1" customFormat="1" ht="16.5" customHeight="1" x14ac:dyDescent="0.2">
      <c r="A30" s="46"/>
      <c r="B30" s="28"/>
      <c r="C30" s="29"/>
      <c r="D30" s="21"/>
      <c r="E30" s="22" t="s">
        <v>27</v>
      </c>
      <c r="F30" s="23">
        <f t="shared" si="1"/>
        <v>600000</v>
      </c>
      <c r="G30" s="23">
        <v>600000</v>
      </c>
      <c r="H30" s="23"/>
      <c r="I30" s="23"/>
      <c r="J30" s="23"/>
      <c r="K30" s="23"/>
      <c r="L30" s="23"/>
    </row>
    <row r="31" spans="1:12" s="1" customFormat="1" ht="16.5" customHeight="1" x14ac:dyDescent="0.2">
      <c r="A31" s="46"/>
      <c r="B31" s="28"/>
      <c r="C31" s="29"/>
      <c r="D31" s="21"/>
      <c r="E31" s="22" t="s">
        <v>28</v>
      </c>
      <c r="F31" s="23"/>
      <c r="G31" s="23"/>
      <c r="H31" s="23"/>
      <c r="I31" s="23"/>
      <c r="J31" s="23"/>
      <c r="K31" s="23"/>
      <c r="L31" s="23"/>
    </row>
    <row r="32" spans="1:12" s="4" customFormat="1" ht="16.5" customHeight="1" x14ac:dyDescent="0.2">
      <c r="A32" s="106"/>
      <c r="B32" s="76"/>
      <c r="C32" s="77"/>
      <c r="D32" s="32"/>
      <c r="E32" s="30" t="s">
        <v>29</v>
      </c>
      <c r="F32" s="27">
        <f>F29-F30+F31</f>
        <v>0</v>
      </c>
      <c r="G32" s="27">
        <f>G29-G30+G31</f>
        <v>0</v>
      </c>
      <c r="H32" s="27"/>
      <c r="I32" s="27"/>
      <c r="J32" s="27"/>
      <c r="K32" s="27"/>
      <c r="L32" s="27"/>
    </row>
    <row r="33" spans="1:12" s="38" customFormat="1" ht="18" customHeight="1" x14ac:dyDescent="0.2">
      <c r="A33" s="107"/>
      <c r="B33" s="53"/>
      <c r="C33" s="135" t="s">
        <v>31</v>
      </c>
      <c r="D33" s="135"/>
      <c r="E33" s="135"/>
      <c r="F33" s="135"/>
      <c r="G33" s="135"/>
      <c r="H33" s="135"/>
      <c r="I33" s="135"/>
      <c r="J33" s="135"/>
      <c r="K33" s="135"/>
      <c r="L33" s="136"/>
    </row>
    <row r="34" spans="1:12" s="52" customFormat="1" ht="18" customHeight="1" x14ac:dyDescent="0.2">
      <c r="A34" s="107"/>
      <c r="B34" s="53"/>
      <c r="C34" s="137" t="s">
        <v>49</v>
      </c>
      <c r="D34" s="137"/>
      <c r="E34" s="137"/>
      <c r="F34" s="137"/>
      <c r="G34" s="137"/>
      <c r="H34" s="137"/>
      <c r="I34" s="137"/>
      <c r="J34" s="137"/>
      <c r="K34" s="137"/>
      <c r="L34" s="138"/>
    </row>
    <row r="35" spans="1:12" s="49" customFormat="1" ht="18" customHeight="1" x14ac:dyDescent="0.2">
      <c r="A35" s="107"/>
      <c r="B35" s="54"/>
      <c r="C35" s="139" t="s">
        <v>50</v>
      </c>
      <c r="D35" s="139"/>
      <c r="E35" s="139"/>
      <c r="F35" s="139"/>
      <c r="G35" s="139"/>
      <c r="H35" s="139"/>
      <c r="I35" s="139"/>
      <c r="J35" s="139"/>
      <c r="K35" s="139"/>
      <c r="L35" s="140"/>
    </row>
    <row r="36" spans="1:12" s="2" customFormat="1" ht="18" customHeight="1" x14ac:dyDescent="0.2">
      <c r="A36" s="42"/>
      <c r="B36" s="18">
        <v>75618</v>
      </c>
      <c r="C36" s="76"/>
      <c r="D36" s="129" t="s">
        <v>7</v>
      </c>
      <c r="E36" s="20" t="s">
        <v>26</v>
      </c>
      <c r="F36" s="23">
        <f>G36+J36</f>
        <v>1610500</v>
      </c>
      <c r="G36" s="23">
        <v>1610500</v>
      </c>
      <c r="H36" s="24"/>
      <c r="I36" s="24"/>
      <c r="J36" s="24"/>
      <c r="K36" s="24"/>
      <c r="L36" s="24"/>
    </row>
    <row r="37" spans="1:12" s="1" customFormat="1" ht="18" customHeight="1" x14ac:dyDescent="0.2">
      <c r="A37" s="46"/>
      <c r="B37" s="28"/>
      <c r="C37" s="29"/>
      <c r="D37" s="130"/>
      <c r="E37" s="22" t="s">
        <v>27</v>
      </c>
      <c r="F37" s="23"/>
      <c r="G37" s="23"/>
      <c r="H37" s="23"/>
      <c r="I37" s="23"/>
      <c r="J37" s="23"/>
      <c r="K37" s="23"/>
      <c r="L37" s="23"/>
    </row>
    <row r="38" spans="1:12" s="1" customFormat="1" ht="18" customHeight="1" x14ac:dyDescent="0.2">
      <c r="A38" s="46"/>
      <c r="B38" s="28"/>
      <c r="C38" s="29"/>
      <c r="D38" s="130"/>
      <c r="E38" s="22" t="s">
        <v>28</v>
      </c>
      <c r="F38" s="23">
        <f>G38+J38</f>
        <v>634240</v>
      </c>
      <c r="G38" s="23">
        <f>G42</f>
        <v>634240</v>
      </c>
      <c r="H38" s="23"/>
      <c r="I38" s="23"/>
      <c r="J38" s="23"/>
      <c r="K38" s="23"/>
      <c r="L38" s="23"/>
    </row>
    <row r="39" spans="1:12" s="4" customFormat="1" ht="18" customHeight="1" x14ac:dyDescent="0.2">
      <c r="A39" s="106"/>
      <c r="B39" s="76"/>
      <c r="C39" s="77"/>
      <c r="D39" s="131"/>
      <c r="E39" s="30" t="s">
        <v>29</v>
      </c>
      <c r="F39" s="27">
        <f>F36-F37+F38</f>
        <v>2244740</v>
      </c>
      <c r="G39" s="27">
        <f>G36-G37+G38</f>
        <v>2244740</v>
      </c>
      <c r="H39" s="27"/>
      <c r="I39" s="27"/>
      <c r="J39" s="27"/>
      <c r="K39" s="27"/>
      <c r="L39" s="27"/>
    </row>
    <row r="40" spans="1:12" s="2" customFormat="1" ht="18" customHeight="1" x14ac:dyDescent="0.2">
      <c r="A40" s="46"/>
      <c r="B40" s="28"/>
      <c r="C40" s="31">
        <v>2680</v>
      </c>
      <c r="D40" s="132" t="s">
        <v>22</v>
      </c>
      <c r="E40" s="20" t="s">
        <v>26</v>
      </c>
      <c r="F40" s="23">
        <f>G40+J40</f>
        <v>0</v>
      </c>
      <c r="G40" s="23">
        <v>0</v>
      </c>
      <c r="H40" s="23"/>
      <c r="I40" s="23"/>
      <c r="J40" s="23"/>
      <c r="K40" s="23"/>
      <c r="L40" s="23"/>
    </row>
    <row r="41" spans="1:12" s="1" customFormat="1" ht="18" customHeight="1" x14ac:dyDescent="0.2">
      <c r="A41" s="46"/>
      <c r="B41" s="28"/>
      <c r="C41" s="29"/>
      <c r="D41" s="133"/>
      <c r="E41" s="22" t="s">
        <v>27</v>
      </c>
      <c r="F41" s="23"/>
      <c r="G41" s="23"/>
      <c r="H41" s="23"/>
      <c r="I41" s="23"/>
      <c r="J41" s="23"/>
      <c r="K41" s="23"/>
      <c r="L41" s="23"/>
    </row>
    <row r="42" spans="1:12" s="1" customFormat="1" ht="18" customHeight="1" x14ac:dyDescent="0.2">
      <c r="A42" s="46"/>
      <c r="B42" s="28"/>
      <c r="C42" s="29"/>
      <c r="D42" s="133"/>
      <c r="E42" s="22" t="s">
        <v>28</v>
      </c>
      <c r="F42" s="23">
        <f>G42+J42</f>
        <v>634240</v>
      </c>
      <c r="G42" s="23">
        <v>634240</v>
      </c>
      <c r="H42" s="23"/>
      <c r="I42" s="23"/>
      <c r="J42" s="23"/>
      <c r="K42" s="23"/>
      <c r="L42" s="23"/>
    </row>
    <row r="43" spans="1:12" s="4" customFormat="1" ht="18" customHeight="1" x14ac:dyDescent="0.2">
      <c r="A43" s="106"/>
      <c r="B43" s="28"/>
      <c r="C43" s="77"/>
      <c r="D43" s="134"/>
      <c r="E43" s="30" t="s">
        <v>29</v>
      </c>
      <c r="F43" s="27">
        <f>F40-F41+F42</f>
        <v>634240</v>
      </c>
      <c r="G43" s="27">
        <f>G40-G41+G42</f>
        <v>634240</v>
      </c>
      <c r="H43" s="27"/>
      <c r="I43" s="27"/>
      <c r="J43" s="27"/>
      <c r="K43" s="27"/>
      <c r="L43" s="27"/>
    </row>
    <row r="44" spans="1:12" s="38" customFormat="1" ht="18" customHeight="1" x14ac:dyDescent="0.2">
      <c r="A44" s="107"/>
      <c r="B44" s="28"/>
      <c r="C44" s="135" t="s">
        <v>31</v>
      </c>
      <c r="D44" s="135"/>
      <c r="E44" s="135"/>
      <c r="F44" s="135"/>
      <c r="G44" s="135"/>
      <c r="H44" s="135"/>
      <c r="I44" s="135"/>
      <c r="J44" s="135"/>
      <c r="K44" s="135"/>
      <c r="L44" s="136"/>
    </row>
    <row r="45" spans="1:12" s="52" customFormat="1" ht="18" customHeight="1" x14ac:dyDescent="0.2">
      <c r="A45" s="107"/>
      <c r="B45" s="53"/>
      <c r="C45" s="137" t="s">
        <v>47</v>
      </c>
      <c r="D45" s="137"/>
      <c r="E45" s="137"/>
      <c r="F45" s="137"/>
      <c r="G45" s="137"/>
      <c r="H45" s="137"/>
      <c r="I45" s="137"/>
      <c r="J45" s="137"/>
      <c r="K45" s="137"/>
      <c r="L45" s="138"/>
    </row>
    <row r="46" spans="1:12" s="49" customFormat="1" ht="30.75" customHeight="1" x14ac:dyDescent="0.2">
      <c r="A46" s="107"/>
      <c r="B46" s="54"/>
      <c r="C46" s="139" t="s">
        <v>48</v>
      </c>
      <c r="D46" s="139"/>
      <c r="E46" s="139"/>
      <c r="F46" s="139"/>
      <c r="G46" s="139"/>
      <c r="H46" s="139"/>
      <c r="I46" s="139"/>
      <c r="J46" s="139"/>
      <c r="K46" s="139"/>
      <c r="L46" s="140"/>
    </row>
    <row r="47" spans="1:12" s="2" customFormat="1" ht="18" customHeight="1" x14ac:dyDescent="0.2">
      <c r="A47" s="42"/>
      <c r="B47" s="18">
        <v>75624</v>
      </c>
      <c r="C47" s="76"/>
      <c r="D47" s="129" t="s">
        <v>37</v>
      </c>
      <c r="E47" s="20" t="s">
        <v>26</v>
      </c>
      <c r="F47" s="23">
        <f>G47+J47</f>
        <v>0</v>
      </c>
      <c r="G47" s="23">
        <f>G51</f>
        <v>0</v>
      </c>
      <c r="H47" s="24"/>
      <c r="I47" s="24"/>
      <c r="J47" s="24"/>
      <c r="K47" s="24"/>
      <c r="L47" s="24"/>
    </row>
    <row r="48" spans="1:12" s="1" customFormat="1" ht="18" customHeight="1" x14ac:dyDescent="0.2">
      <c r="A48" s="46"/>
      <c r="B48" s="28"/>
      <c r="C48" s="29"/>
      <c r="D48" s="130"/>
      <c r="E48" s="22" t="s">
        <v>27</v>
      </c>
      <c r="F48" s="23"/>
      <c r="G48" s="23"/>
      <c r="H48" s="23"/>
      <c r="I48" s="23"/>
      <c r="J48" s="23"/>
      <c r="K48" s="23"/>
      <c r="L48" s="23"/>
    </row>
    <row r="49" spans="1:12" s="1" customFormat="1" ht="18" customHeight="1" x14ac:dyDescent="0.2">
      <c r="A49" s="46"/>
      <c r="B49" s="28"/>
      <c r="C49" s="29"/>
      <c r="D49" s="130"/>
      <c r="E49" s="22" t="s">
        <v>28</v>
      </c>
      <c r="F49" s="23">
        <f>G49+J49</f>
        <v>40000</v>
      </c>
      <c r="G49" s="23">
        <f>G53</f>
        <v>40000</v>
      </c>
      <c r="H49" s="23"/>
      <c r="I49" s="23"/>
      <c r="J49" s="23"/>
      <c r="K49" s="23"/>
      <c r="L49" s="23"/>
    </row>
    <row r="50" spans="1:12" s="4" customFormat="1" ht="18" customHeight="1" x14ac:dyDescent="0.2">
      <c r="A50" s="106"/>
      <c r="B50" s="76"/>
      <c r="C50" s="77"/>
      <c r="D50" s="131"/>
      <c r="E50" s="30" t="s">
        <v>29</v>
      </c>
      <c r="F50" s="27">
        <f>F47-F48+F49</f>
        <v>40000</v>
      </c>
      <c r="G50" s="27">
        <f>G47-G48+G49</f>
        <v>40000</v>
      </c>
      <c r="H50" s="27"/>
      <c r="I50" s="27"/>
      <c r="J50" s="27"/>
      <c r="K50" s="27"/>
      <c r="L50" s="27"/>
    </row>
    <row r="51" spans="1:12" s="2" customFormat="1" ht="18" customHeight="1" x14ac:dyDescent="0.2">
      <c r="A51" s="46"/>
      <c r="B51" s="28"/>
      <c r="C51" s="29" t="s">
        <v>32</v>
      </c>
      <c r="D51" s="78" t="s">
        <v>33</v>
      </c>
      <c r="E51" s="22" t="s">
        <v>26</v>
      </c>
      <c r="F51" s="23">
        <f>G51+J51</f>
        <v>0</v>
      </c>
      <c r="G51" s="23">
        <v>0</v>
      </c>
      <c r="H51" s="23"/>
      <c r="I51" s="23"/>
      <c r="J51" s="23"/>
      <c r="K51" s="23"/>
      <c r="L51" s="23"/>
    </row>
    <row r="52" spans="1:12" s="2" customFormat="1" ht="18" customHeight="1" x14ac:dyDescent="0.2">
      <c r="A52" s="46"/>
      <c r="B52" s="28"/>
      <c r="C52" s="29"/>
      <c r="D52" s="74"/>
      <c r="E52" s="22" t="s">
        <v>27</v>
      </c>
      <c r="F52" s="23"/>
      <c r="G52" s="23"/>
      <c r="H52" s="23"/>
      <c r="I52" s="23"/>
      <c r="J52" s="23"/>
      <c r="K52" s="23"/>
      <c r="L52" s="23"/>
    </row>
    <row r="53" spans="1:12" s="2" customFormat="1" ht="18" customHeight="1" x14ac:dyDescent="0.2">
      <c r="A53" s="46"/>
      <c r="B53" s="28"/>
      <c r="C53" s="29"/>
      <c r="D53" s="74"/>
      <c r="E53" s="22" t="s">
        <v>28</v>
      </c>
      <c r="F53" s="23">
        <f>G53+J53</f>
        <v>40000</v>
      </c>
      <c r="G53" s="23">
        <v>40000</v>
      </c>
      <c r="H53" s="23"/>
      <c r="I53" s="23"/>
      <c r="J53" s="23"/>
      <c r="K53" s="23"/>
      <c r="L53" s="23"/>
    </row>
    <row r="54" spans="1:12" s="4" customFormat="1" ht="18" customHeight="1" x14ac:dyDescent="0.2">
      <c r="A54" s="106"/>
      <c r="B54" s="76"/>
      <c r="C54" s="77"/>
      <c r="D54" s="75"/>
      <c r="E54" s="30" t="s">
        <v>29</v>
      </c>
      <c r="F54" s="27">
        <f>F51-F52+F53</f>
        <v>40000</v>
      </c>
      <c r="G54" s="27">
        <f>G51-G52+G53</f>
        <v>40000</v>
      </c>
      <c r="H54" s="27"/>
      <c r="I54" s="27"/>
      <c r="J54" s="27"/>
      <c r="K54" s="27"/>
      <c r="L54" s="27"/>
    </row>
    <row r="55" spans="1:12" s="38" customFormat="1" ht="18" customHeight="1" x14ac:dyDescent="0.2">
      <c r="A55" s="46"/>
      <c r="B55" s="28"/>
      <c r="C55" s="135" t="s">
        <v>31</v>
      </c>
      <c r="D55" s="135"/>
      <c r="E55" s="135"/>
      <c r="F55" s="135"/>
      <c r="G55" s="135"/>
      <c r="H55" s="135"/>
      <c r="I55" s="135"/>
      <c r="J55" s="135"/>
      <c r="K55" s="135"/>
      <c r="L55" s="136"/>
    </row>
    <row r="56" spans="1:12" s="52" customFormat="1" ht="18" customHeight="1" x14ac:dyDescent="0.2">
      <c r="A56" s="107"/>
      <c r="B56" s="53"/>
      <c r="C56" s="137" t="s">
        <v>53</v>
      </c>
      <c r="D56" s="137"/>
      <c r="E56" s="137"/>
      <c r="F56" s="137"/>
      <c r="G56" s="137"/>
      <c r="H56" s="137"/>
      <c r="I56" s="137"/>
      <c r="J56" s="137"/>
      <c r="K56" s="137"/>
      <c r="L56" s="138"/>
    </row>
    <row r="57" spans="1:12" s="49" customFormat="1" ht="18" customHeight="1" x14ac:dyDescent="0.2">
      <c r="A57" s="107"/>
      <c r="B57" s="54"/>
      <c r="C57" s="139" t="s">
        <v>55</v>
      </c>
      <c r="D57" s="139"/>
      <c r="E57" s="139"/>
      <c r="F57" s="139"/>
      <c r="G57" s="139"/>
      <c r="H57" s="139"/>
      <c r="I57" s="139"/>
      <c r="J57" s="139"/>
      <c r="K57" s="139"/>
      <c r="L57" s="140"/>
    </row>
    <row r="58" spans="1:12" s="2" customFormat="1" ht="18" customHeight="1" x14ac:dyDescent="0.2">
      <c r="A58" s="108">
        <v>758</v>
      </c>
      <c r="B58" s="12"/>
      <c r="C58" s="11"/>
      <c r="D58" s="16" t="s">
        <v>4</v>
      </c>
      <c r="E58" s="14" t="s">
        <v>26</v>
      </c>
      <c r="F58" s="17">
        <f>G58+J58</f>
        <v>26160133.039999999</v>
      </c>
      <c r="G58" s="17">
        <v>26160133.039999999</v>
      </c>
      <c r="H58" s="51"/>
      <c r="I58" s="51"/>
      <c r="J58" s="17">
        <v>0</v>
      </c>
      <c r="K58" s="51"/>
      <c r="L58" s="51"/>
    </row>
    <row r="59" spans="1:12" s="1" customFormat="1" ht="18" customHeight="1" x14ac:dyDescent="0.2">
      <c r="A59" s="105"/>
      <c r="B59" s="35"/>
      <c r="C59" s="36"/>
      <c r="D59" s="16"/>
      <c r="E59" s="8" t="s">
        <v>27</v>
      </c>
      <c r="F59" s="17"/>
      <c r="G59" s="17"/>
      <c r="H59" s="17"/>
      <c r="I59" s="17"/>
      <c r="J59" s="17"/>
      <c r="K59" s="17"/>
      <c r="L59" s="17"/>
    </row>
    <row r="60" spans="1:12" s="1" customFormat="1" ht="18" customHeight="1" x14ac:dyDescent="0.2">
      <c r="A60" s="105"/>
      <c r="B60" s="35"/>
      <c r="C60" s="36"/>
      <c r="D60" s="16"/>
      <c r="E60" s="8" t="s">
        <v>28</v>
      </c>
      <c r="F60" s="17">
        <f>G60+J60</f>
        <v>750000</v>
      </c>
      <c r="G60" s="17"/>
      <c r="H60" s="17"/>
      <c r="I60" s="17"/>
      <c r="J60" s="17">
        <f>J64</f>
        <v>750000</v>
      </c>
      <c r="K60" s="17"/>
      <c r="L60" s="17"/>
    </row>
    <row r="61" spans="1:12" s="4" customFormat="1" ht="18" customHeight="1" x14ac:dyDescent="0.2">
      <c r="A61" s="104"/>
      <c r="B61" s="34"/>
      <c r="C61" s="34"/>
      <c r="D61" s="37"/>
      <c r="E61" s="9" t="s">
        <v>29</v>
      </c>
      <c r="F61" s="10">
        <f>F58-F59+F60</f>
        <v>26910133.039999999</v>
      </c>
      <c r="G61" s="10">
        <f>G58-G59+G60</f>
        <v>26160133.039999999</v>
      </c>
      <c r="H61" s="10"/>
      <c r="I61" s="10"/>
      <c r="J61" s="10">
        <f>J58-J59+J60</f>
        <v>750000</v>
      </c>
      <c r="K61" s="10"/>
      <c r="L61" s="10"/>
    </row>
    <row r="62" spans="1:12" s="4" customFormat="1" ht="16.5" customHeight="1" x14ac:dyDescent="0.2">
      <c r="A62" s="42"/>
      <c r="B62" s="43">
        <v>75816</v>
      </c>
      <c r="C62" s="43"/>
      <c r="D62" s="129" t="s">
        <v>42</v>
      </c>
      <c r="E62" s="20" t="s">
        <v>26</v>
      </c>
      <c r="F62" s="23">
        <f>G62+J62</f>
        <v>0</v>
      </c>
      <c r="G62" s="23"/>
      <c r="H62" s="24"/>
      <c r="I62" s="24"/>
      <c r="J62" s="23">
        <f>J66</f>
        <v>0</v>
      </c>
      <c r="K62" s="24"/>
      <c r="L62" s="24"/>
    </row>
    <row r="63" spans="1:12" s="4" customFormat="1" ht="16.5" customHeight="1" x14ac:dyDescent="0.2">
      <c r="A63" s="46"/>
      <c r="B63" s="42"/>
      <c r="C63" s="42"/>
      <c r="D63" s="130"/>
      <c r="E63" s="22" t="s">
        <v>27</v>
      </c>
      <c r="F63" s="23"/>
      <c r="G63" s="23"/>
      <c r="H63" s="23"/>
      <c r="I63" s="23"/>
      <c r="J63" s="23"/>
      <c r="K63" s="23"/>
      <c r="L63" s="23"/>
    </row>
    <row r="64" spans="1:12" s="4" customFormat="1" ht="16.5" customHeight="1" x14ac:dyDescent="0.2">
      <c r="A64" s="46"/>
      <c r="B64" s="42"/>
      <c r="C64" s="42"/>
      <c r="D64" s="130"/>
      <c r="E64" s="22" t="s">
        <v>28</v>
      </c>
      <c r="F64" s="23">
        <f>G64+J64</f>
        <v>750000</v>
      </c>
      <c r="G64" s="23"/>
      <c r="H64" s="23"/>
      <c r="I64" s="23"/>
      <c r="J64" s="23">
        <f>J68</f>
        <v>750000</v>
      </c>
      <c r="K64" s="23"/>
      <c r="L64" s="23"/>
    </row>
    <row r="65" spans="1:12" s="4" customFormat="1" ht="16.5" customHeight="1" x14ac:dyDescent="0.2">
      <c r="A65" s="106"/>
      <c r="B65" s="44"/>
      <c r="C65" s="45"/>
      <c r="D65" s="131"/>
      <c r="E65" s="30" t="s">
        <v>29</v>
      </c>
      <c r="F65" s="27">
        <f>F62-F63+F64</f>
        <v>750000</v>
      </c>
      <c r="G65" s="27"/>
      <c r="H65" s="27"/>
      <c r="I65" s="27"/>
      <c r="J65" s="27">
        <f>J62-J63+J64</f>
        <v>750000</v>
      </c>
      <c r="K65" s="27"/>
      <c r="L65" s="27"/>
    </row>
    <row r="66" spans="1:12" s="4" customFormat="1" ht="18" customHeight="1" x14ac:dyDescent="0.2">
      <c r="A66" s="46"/>
      <c r="B66" s="28"/>
      <c r="C66" s="31">
        <v>6290</v>
      </c>
      <c r="D66" s="132" t="s">
        <v>38</v>
      </c>
      <c r="E66" s="20" t="s">
        <v>26</v>
      </c>
      <c r="F66" s="23">
        <f>G66+J66</f>
        <v>0</v>
      </c>
      <c r="G66" s="23"/>
      <c r="H66" s="23"/>
      <c r="I66" s="23"/>
      <c r="J66" s="23">
        <v>0</v>
      </c>
      <c r="K66" s="23"/>
      <c r="L66" s="23"/>
    </row>
    <row r="67" spans="1:12" s="4" customFormat="1" ht="18" customHeight="1" x14ac:dyDescent="0.2">
      <c r="A67" s="46"/>
      <c r="B67" s="28"/>
      <c r="C67" s="29"/>
      <c r="D67" s="133"/>
      <c r="E67" s="22" t="s">
        <v>27</v>
      </c>
      <c r="F67" s="23"/>
      <c r="G67" s="23"/>
      <c r="H67" s="23"/>
      <c r="I67" s="23"/>
      <c r="J67" s="23"/>
      <c r="K67" s="23"/>
      <c r="L67" s="23"/>
    </row>
    <row r="68" spans="1:12" s="4" customFormat="1" ht="18" customHeight="1" x14ac:dyDescent="0.2">
      <c r="A68" s="46"/>
      <c r="B68" s="28"/>
      <c r="C68" s="29"/>
      <c r="D68" s="133"/>
      <c r="E68" s="22" t="s">
        <v>28</v>
      </c>
      <c r="F68" s="23">
        <f>G68+J68</f>
        <v>750000</v>
      </c>
      <c r="G68" s="23"/>
      <c r="H68" s="23"/>
      <c r="I68" s="23"/>
      <c r="J68" s="23">
        <v>750000</v>
      </c>
      <c r="K68" s="23"/>
      <c r="L68" s="23"/>
    </row>
    <row r="69" spans="1:12" s="4" customFormat="1" ht="18" customHeight="1" x14ac:dyDescent="0.2">
      <c r="A69" s="106"/>
      <c r="B69" s="28"/>
      <c r="C69" s="77"/>
      <c r="D69" s="134"/>
      <c r="E69" s="30" t="s">
        <v>29</v>
      </c>
      <c r="F69" s="27">
        <f>F66-F67+F68</f>
        <v>750000</v>
      </c>
      <c r="G69" s="27"/>
      <c r="H69" s="27"/>
      <c r="I69" s="27"/>
      <c r="J69" s="27">
        <f>J66-J67+J68</f>
        <v>750000</v>
      </c>
      <c r="K69" s="27"/>
      <c r="L69" s="27"/>
    </row>
    <row r="70" spans="1:12" s="38" customFormat="1" ht="17.25" customHeight="1" x14ac:dyDescent="0.2">
      <c r="A70" s="107"/>
      <c r="B70" s="53"/>
      <c r="C70" s="135" t="s">
        <v>31</v>
      </c>
      <c r="D70" s="135"/>
      <c r="E70" s="135"/>
      <c r="F70" s="135"/>
      <c r="G70" s="135"/>
      <c r="H70" s="135"/>
      <c r="I70" s="135"/>
      <c r="J70" s="135"/>
      <c r="K70" s="135"/>
      <c r="L70" s="136"/>
    </row>
    <row r="71" spans="1:12" s="52" customFormat="1" ht="15.75" customHeight="1" x14ac:dyDescent="0.2">
      <c r="A71" s="107"/>
      <c r="B71" s="53"/>
      <c r="C71" s="137" t="s">
        <v>54</v>
      </c>
      <c r="D71" s="137"/>
      <c r="E71" s="137"/>
      <c r="F71" s="137"/>
      <c r="G71" s="137"/>
      <c r="H71" s="137"/>
      <c r="I71" s="137"/>
      <c r="J71" s="137"/>
      <c r="K71" s="137"/>
      <c r="L71" s="138"/>
    </row>
    <row r="72" spans="1:12" s="49" customFormat="1" ht="16.5" customHeight="1" x14ac:dyDescent="0.2">
      <c r="A72" s="109"/>
      <c r="B72" s="54"/>
      <c r="C72" s="139" t="s">
        <v>58</v>
      </c>
      <c r="D72" s="139"/>
      <c r="E72" s="139"/>
      <c r="F72" s="139"/>
      <c r="G72" s="139"/>
      <c r="H72" s="139"/>
      <c r="I72" s="139"/>
      <c r="J72" s="139"/>
      <c r="K72" s="139"/>
      <c r="L72" s="140"/>
    </row>
    <row r="73" spans="1:12" s="2" customFormat="1" ht="18" customHeight="1" x14ac:dyDescent="0.2">
      <c r="A73" s="104">
        <v>801</v>
      </c>
      <c r="B73" s="11"/>
      <c r="C73" s="11"/>
      <c r="D73" s="16" t="s">
        <v>3</v>
      </c>
      <c r="E73" s="8" t="s">
        <v>26</v>
      </c>
      <c r="F73" s="17">
        <f>G73+J73</f>
        <v>2397502.0299999998</v>
      </c>
      <c r="G73" s="17">
        <v>2397502.0299999998</v>
      </c>
      <c r="H73" s="17">
        <v>1356097.82</v>
      </c>
      <c r="I73" s="17"/>
      <c r="J73" s="17"/>
      <c r="K73" s="17"/>
      <c r="L73" s="51"/>
    </row>
    <row r="74" spans="1:12" s="1" customFormat="1" ht="18" customHeight="1" x14ac:dyDescent="0.2">
      <c r="A74" s="105"/>
      <c r="B74" s="35"/>
      <c r="C74" s="36"/>
      <c r="D74" s="16"/>
      <c r="E74" s="8" t="s">
        <v>27</v>
      </c>
      <c r="F74" s="17"/>
      <c r="G74" s="17"/>
      <c r="H74" s="17"/>
      <c r="I74" s="17"/>
      <c r="J74" s="17"/>
      <c r="K74" s="17"/>
      <c r="L74" s="17"/>
    </row>
    <row r="75" spans="1:12" s="1" customFormat="1" ht="18" customHeight="1" x14ac:dyDescent="0.2">
      <c r="A75" s="105"/>
      <c r="B75" s="35"/>
      <c r="C75" s="36"/>
      <c r="D75" s="16"/>
      <c r="E75" s="8" t="s">
        <v>28</v>
      </c>
      <c r="F75" s="17">
        <f>G75+J75</f>
        <v>1000</v>
      </c>
      <c r="G75" s="17">
        <f>G79</f>
        <v>1000</v>
      </c>
      <c r="H75" s="17"/>
      <c r="I75" s="17"/>
      <c r="J75" s="17"/>
      <c r="K75" s="17"/>
      <c r="L75" s="17"/>
    </row>
    <row r="76" spans="1:12" s="4" customFormat="1" ht="18" customHeight="1" x14ac:dyDescent="0.2">
      <c r="A76" s="104"/>
      <c r="B76" s="34"/>
      <c r="C76" s="34"/>
      <c r="D76" s="37"/>
      <c r="E76" s="9" t="s">
        <v>29</v>
      </c>
      <c r="F76" s="10">
        <f t="shared" ref="F76:G76" si="2">F73-F74+F75</f>
        <v>2398502.0299999998</v>
      </c>
      <c r="G76" s="10">
        <f t="shared" si="2"/>
        <v>2398502.0299999998</v>
      </c>
      <c r="H76" s="10">
        <f>H73-H74+H75</f>
        <v>1356097.82</v>
      </c>
      <c r="I76" s="10"/>
      <c r="J76" s="10"/>
      <c r="K76" s="10"/>
      <c r="L76" s="10"/>
    </row>
    <row r="77" spans="1:12" s="4" customFormat="1" ht="16.5" customHeight="1" x14ac:dyDescent="0.2">
      <c r="A77" s="46"/>
      <c r="B77" s="19">
        <v>80146</v>
      </c>
      <c r="C77" s="19"/>
      <c r="D77" s="129" t="s">
        <v>46</v>
      </c>
      <c r="E77" s="20" t="s">
        <v>26</v>
      </c>
      <c r="F77" s="23">
        <f>G77+J77</f>
        <v>0</v>
      </c>
      <c r="G77" s="23">
        <v>0</v>
      </c>
      <c r="H77" s="24"/>
      <c r="I77" s="24"/>
      <c r="J77" s="24"/>
      <c r="K77" s="24"/>
      <c r="L77" s="24"/>
    </row>
    <row r="78" spans="1:12" s="4" customFormat="1" ht="16.5" customHeight="1" x14ac:dyDescent="0.2">
      <c r="A78" s="46"/>
      <c r="B78" s="18"/>
      <c r="C78" s="18"/>
      <c r="D78" s="130"/>
      <c r="E78" s="22" t="s">
        <v>27</v>
      </c>
      <c r="F78" s="23"/>
      <c r="G78" s="23"/>
      <c r="H78" s="23"/>
      <c r="I78" s="23"/>
      <c r="J78" s="23"/>
      <c r="K78" s="23"/>
      <c r="L78" s="23"/>
    </row>
    <row r="79" spans="1:12" s="4" customFormat="1" ht="16.5" customHeight="1" x14ac:dyDescent="0.2">
      <c r="A79" s="46"/>
      <c r="B79" s="18"/>
      <c r="C79" s="18"/>
      <c r="D79" s="21"/>
      <c r="E79" s="22" t="s">
        <v>28</v>
      </c>
      <c r="F79" s="23">
        <f>G79</f>
        <v>1000</v>
      </c>
      <c r="G79" s="23">
        <f>G83</f>
        <v>1000</v>
      </c>
      <c r="H79" s="23"/>
      <c r="I79" s="23"/>
      <c r="J79" s="23"/>
      <c r="K79" s="23"/>
      <c r="L79" s="23"/>
    </row>
    <row r="80" spans="1:12" s="4" customFormat="1" ht="16.5" customHeight="1" x14ac:dyDescent="0.2">
      <c r="A80" s="106"/>
      <c r="B80" s="18"/>
      <c r="C80" s="25"/>
      <c r="D80" s="26"/>
      <c r="E80" s="30" t="s">
        <v>29</v>
      </c>
      <c r="F80" s="27">
        <f>F77-F78+F79</f>
        <v>1000</v>
      </c>
      <c r="G80" s="27">
        <f>G77-G78+G79</f>
        <v>1000</v>
      </c>
      <c r="H80" s="27"/>
      <c r="I80" s="27"/>
      <c r="J80" s="27"/>
      <c r="K80" s="27"/>
      <c r="L80" s="27"/>
    </row>
    <row r="81" spans="1:12" s="6" customFormat="1" ht="16.5" customHeight="1" x14ac:dyDescent="0.2">
      <c r="A81" s="46"/>
      <c r="B81" s="28"/>
      <c r="C81" s="31" t="s">
        <v>40</v>
      </c>
      <c r="D81" s="141" t="s">
        <v>41</v>
      </c>
      <c r="E81" s="20" t="s">
        <v>26</v>
      </c>
      <c r="F81" s="23">
        <f>G81+J81</f>
        <v>0</v>
      </c>
      <c r="G81" s="23">
        <v>0</v>
      </c>
      <c r="H81" s="23"/>
      <c r="I81" s="23"/>
      <c r="J81" s="23"/>
      <c r="K81" s="23"/>
      <c r="L81" s="23"/>
    </row>
    <row r="82" spans="1:12" s="1" customFormat="1" ht="16.5" customHeight="1" x14ac:dyDescent="0.2">
      <c r="A82" s="46"/>
      <c r="B82" s="28"/>
      <c r="C82" s="29"/>
      <c r="D82" s="142"/>
      <c r="E82" s="22" t="s">
        <v>27</v>
      </c>
      <c r="F82" s="23"/>
      <c r="G82" s="23"/>
      <c r="H82" s="23"/>
      <c r="I82" s="23"/>
      <c r="J82" s="23"/>
      <c r="K82" s="23"/>
      <c r="L82" s="23"/>
    </row>
    <row r="83" spans="1:12" s="1" customFormat="1" ht="16.5" customHeight="1" x14ac:dyDescent="0.2">
      <c r="A83" s="46"/>
      <c r="B83" s="28"/>
      <c r="C83" s="29"/>
      <c r="D83" s="142"/>
      <c r="E83" s="22" t="s">
        <v>28</v>
      </c>
      <c r="F83" s="23">
        <f>G83+J83</f>
        <v>1000</v>
      </c>
      <c r="G83" s="23">
        <v>1000</v>
      </c>
      <c r="H83" s="23"/>
      <c r="I83" s="23"/>
      <c r="J83" s="23"/>
      <c r="K83" s="23"/>
      <c r="L83" s="23"/>
    </row>
    <row r="84" spans="1:12" s="4" customFormat="1" ht="16.5" customHeight="1" x14ac:dyDescent="0.2">
      <c r="A84" s="106"/>
      <c r="B84" s="76"/>
      <c r="C84" s="77"/>
      <c r="D84" s="143"/>
      <c r="E84" s="30" t="s">
        <v>29</v>
      </c>
      <c r="F84" s="27">
        <f>F81-F82+F83</f>
        <v>1000</v>
      </c>
      <c r="G84" s="27">
        <f>G81-G82+G83</f>
        <v>1000</v>
      </c>
      <c r="H84" s="27"/>
      <c r="I84" s="27"/>
      <c r="J84" s="27"/>
      <c r="K84" s="27"/>
      <c r="L84" s="27"/>
    </row>
    <row r="85" spans="1:12" s="38" customFormat="1" ht="17.25" customHeight="1" x14ac:dyDescent="0.2">
      <c r="A85" s="107"/>
      <c r="B85" s="53"/>
      <c r="C85" s="135" t="s">
        <v>31</v>
      </c>
      <c r="D85" s="135"/>
      <c r="E85" s="135"/>
      <c r="F85" s="135"/>
      <c r="G85" s="135"/>
      <c r="H85" s="135"/>
      <c r="I85" s="135"/>
      <c r="J85" s="135"/>
      <c r="K85" s="135"/>
      <c r="L85" s="136"/>
    </row>
    <row r="86" spans="1:12" s="52" customFormat="1" ht="15.75" customHeight="1" x14ac:dyDescent="0.2">
      <c r="A86" s="107"/>
      <c r="B86" s="53"/>
      <c r="C86" s="137" t="s">
        <v>56</v>
      </c>
      <c r="D86" s="137"/>
      <c r="E86" s="137"/>
      <c r="F86" s="137"/>
      <c r="G86" s="137"/>
      <c r="H86" s="137"/>
      <c r="I86" s="137"/>
      <c r="J86" s="137"/>
      <c r="K86" s="137"/>
      <c r="L86" s="138"/>
    </row>
    <row r="87" spans="1:12" s="49" customFormat="1" ht="16.5" customHeight="1" x14ac:dyDescent="0.2">
      <c r="A87" s="109"/>
      <c r="B87" s="54"/>
      <c r="C87" s="139" t="s">
        <v>69</v>
      </c>
      <c r="D87" s="139"/>
      <c r="E87" s="139"/>
      <c r="F87" s="139"/>
      <c r="G87" s="139"/>
      <c r="H87" s="139"/>
      <c r="I87" s="139"/>
      <c r="J87" s="139"/>
      <c r="K87" s="139"/>
      <c r="L87" s="140"/>
    </row>
    <row r="88" spans="1:12" s="2" customFormat="1" ht="18" customHeight="1" x14ac:dyDescent="0.2">
      <c r="A88" s="104">
        <v>852</v>
      </c>
      <c r="B88" s="12"/>
      <c r="C88" s="12"/>
      <c r="D88" s="13" t="s">
        <v>8</v>
      </c>
      <c r="E88" s="14" t="s">
        <v>26</v>
      </c>
      <c r="F88" s="15">
        <f>G88+J88</f>
        <v>1738147.24</v>
      </c>
      <c r="G88" s="15">
        <v>1738147.24</v>
      </c>
      <c r="H88" s="15">
        <v>1683740</v>
      </c>
      <c r="I88" s="15"/>
      <c r="J88" s="15"/>
      <c r="K88" s="15"/>
      <c r="L88" s="15"/>
    </row>
    <row r="89" spans="1:12" s="1" customFormat="1" ht="18" customHeight="1" x14ac:dyDescent="0.2">
      <c r="A89" s="105"/>
      <c r="B89" s="35"/>
      <c r="C89" s="36"/>
      <c r="D89" s="16"/>
      <c r="E89" s="8" t="s">
        <v>27</v>
      </c>
      <c r="F89" s="17"/>
      <c r="G89" s="17"/>
      <c r="H89" s="17"/>
      <c r="I89" s="17"/>
      <c r="J89" s="17"/>
      <c r="K89" s="17"/>
      <c r="L89" s="17"/>
    </row>
    <row r="90" spans="1:12" s="1" customFormat="1" ht="18" customHeight="1" x14ac:dyDescent="0.2">
      <c r="A90" s="105"/>
      <c r="B90" s="35"/>
      <c r="C90" s="36"/>
      <c r="D90" s="16"/>
      <c r="E90" s="8" t="s">
        <v>28</v>
      </c>
      <c r="F90" s="17">
        <f>G90+J90</f>
        <v>34485</v>
      </c>
      <c r="G90" s="17">
        <f>G94</f>
        <v>34485</v>
      </c>
      <c r="H90" s="17"/>
      <c r="I90" s="17"/>
      <c r="J90" s="17"/>
      <c r="K90" s="17"/>
      <c r="L90" s="17"/>
    </row>
    <row r="91" spans="1:12" s="4" customFormat="1" ht="18" customHeight="1" x14ac:dyDescent="0.2">
      <c r="A91" s="104"/>
      <c r="B91" s="34"/>
      <c r="C91" s="34"/>
      <c r="D91" s="37"/>
      <c r="E91" s="9" t="s">
        <v>29</v>
      </c>
      <c r="F91" s="10">
        <f t="shared" ref="F91:H91" si="3">F88-F89+F90</f>
        <v>1772632.24</v>
      </c>
      <c r="G91" s="10">
        <f t="shared" si="3"/>
        <v>1772632.24</v>
      </c>
      <c r="H91" s="10">
        <f t="shared" si="3"/>
        <v>1683740</v>
      </c>
      <c r="I91" s="10"/>
      <c r="J91" s="10"/>
      <c r="K91" s="10"/>
      <c r="L91" s="10"/>
    </row>
    <row r="92" spans="1:12" s="2" customFormat="1" ht="16.5" customHeight="1" x14ac:dyDescent="0.2">
      <c r="A92" s="42"/>
      <c r="B92" s="18">
        <v>85295</v>
      </c>
      <c r="C92" s="76"/>
      <c r="D92" s="21" t="s">
        <v>1</v>
      </c>
      <c r="E92" s="20" t="s">
        <v>26</v>
      </c>
      <c r="F92" s="23">
        <f>G92+J92</f>
        <v>0</v>
      </c>
      <c r="G92" s="23">
        <v>0</v>
      </c>
      <c r="H92" s="23"/>
      <c r="I92" s="23"/>
      <c r="J92" s="23"/>
      <c r="K92" s="23"/>
      <c r="L92" s="23"/>
    </row>
    <row r="93" spans="1:12" s="1" customFormat="1" ht="16.5" customHeight="1" x14ac:dyDescent="0.2">
      <c r="A93" s="46"/>
      <c r="B93" s="28"/>
      <c r="C93" s="29"/>
      <c r="D93" s="21"/>
      <c r="E93" s="22" t="s">
        <v>27</v>
      </c>
      <c r="F93" s="23"/>
      <c r="G93" s="23"/>
      <c r="H93" s="23"/>
      <c r="I93" s="23"/>
      <c r="J93" s="23"/>
      <c r="K93" s="23"/>
      <c r="L93" s="23"/>
    </row>
    <row r="94" spans="1:12" s="1" customFormat="1" ht="16.5" customHeight="1" x14ac:dyDescent="0.2">
      <c r="A94" s="46"/>
      <c r="B94" s="28"/>
      <c r="C94" s="29"/>
      <c r="D94" s="21"/>
      <c r="E94" s="22" t="s">
        <v>28</v>
      </c>
      <c r="F94" s="23">
        <f>G94+J94</f>
        <v>34485</v>
      </c>
      <c r="G94" s="23">
        <f>G98</f>
        <v>34485</v>
      </c>
      <c r="H94" s="23"/>
      <c r="I94" s="23"/>
      <c r="J94" s="23"/>
      <c r="K94" s="23"/>
      <c r="L94" s="23"/>
    </row>
    <row r="95" spans="1:12" s="4" customFormat="1" ht="16.5" customHeight="1" x14ac:dyDescent="0.2">
      <c r="A95" s="42"/>
      <c r="B95" s="76"/>
      <c r="C95" s="77"/>
      <c r="D95" s="32"/>
      <c r="E95" s="30" t="s">
        <v>29</v>
      </c>
      <c r="F95" s="27">
        <f t="shared" ref="F95:G95" si="4">F92-F93+F94</f>
        <v>34485</v>
      </c>
      <c r="G95" s="27">
        <f t="shared" si="4"/>
        <v>34485</v>
      </c>
      <c r="H95" s="27"/>
      <c r="I95" s="27"/>
      <c r="J95" s="27"/>
      <c r="K95" s="27"/>
      <c r="L95" s="27"/>
    </row>
    <row r="96" spans="1:12" s="4" customFormat="1" ht="18.75" customHeight="1" x14ac:dyDescent="0.2">
      <c r="A96" s="46"/>
      <c r="B96" s="18"/>
      <c r="C96" s="31">
        <v>2700</v>
      </c>
      <c r="D96" s="132" t="s">
        <v>39</v>
      </c>
      <c r="E96" s="20" t="s">
        <v>26</v>
      </c>
      <c r="F96" s="23">
        <f>G96+J96</f>
        <v>0</v>
      </c>
      <c r="G96" s="23">
        <v>0</v>
      </c>
      <c r="H96" s="23"/>
      <c r="I96" s="23"/>
      <c r="J96" s="23"/>
      <c r="K96" s="23"/>
      <c r="L96" s="23"/>
    </row>
    <row r="97" spans="1:12" s="4" customFormat="1" ht="18.75" customHeight="1" x14ac:dyDescent="0.2">
      <c r="A97" s="46"/>
      <c r="B97" s="28"/>
      <c r="C97" s="29"/>
      <c r="D97" s="133"/>
      <c r="E97" s="22" t="s">
        <v>27</v>
      </c>
      <c r="F97" s="23"/>
      <c r="G97" s="23"/>
      <c r="H97" s="23"/>
      <c r="I97" s="23"/>
      <c r="J97" s="23"/>
      <c r="K97" s="23"/>
      <c r="L97" s="23"/>
    </row>
    <row r="98" spans="1:12" s="4" customFormat="1" ht="18.75" customHeight="1" x14ac:dyDescent="0.2">
      <c r="A98" s="46"/>
      <c r="B98" s="76"/>
      <c r="C98" s="29"/>
      <c r="D98" s="133"/>
      <c r="E98" s="22" t="s">
        <v>28</v>
      </c>
      <c r="F98" s="23">
        <f>G98</f>
        <v>34485</v>
      </c>
      <c r="G98" s="23">
        <v>34485</v>
      </c>
      <c r="H98" s="23"/>
      <c r="I98" s="23"/>
      <c r="J98" s="23"/>
      <c r="K98" s="23"/>
      <c r="L98" s="23"/>
    </row>
    <row r="99" spans="1:12" s="4" customFormat="1" ht="18.75" customHeight="1" x14ac:dyDescent="0.2">
      <c r="A99" s="106"/>
      <c r="B99" s="18"/>
      <c r="C99" s="77"/>
      <c r="D99" s="134"/>
      <c r="E99" s="30" t="s">
        <v>29</v>
      </c>
      <c r="F99" s="27">
        <f>F96-F97+F98</f>
        <v>34485</v>
      </c>
      <c r="G99" s="27">
        <f>G96-G97+G98</f>
        <v>34485</v>
      </c>
      <c r="H99" s="27"/>
      <c r="I99" s="27"/>
      <c r="J99" s="27"/>
      <c r="K99" s="27"/>
      <c r="L99" s="27"/>
    </row>
    <row r="100" spans="1:12" s="38" customFormat="1" ht="17.25" customHeight="1" x14ac:dyDescent="0.2">
      <c r="A100" s="107"/>
      <c r="B100" s="53"/>
      <c r="C100" s="135" t="s">
        <v>31</v>
      </c>
      <c r="D100" s="135"/>
      <c r="E100" s="135"/>
      <c r="F100" s="135"/>
      <c r="G100" s="135"/>
      <c r="H100" s="135"/>
      <c r="I100" s="135"/>
      <c r="J100" s="135"/>
      <c r="K100" s="135"/>
      <c r="L100" s="136"/>
    </row>
    <row r="101" spans="1:12" s="52" customFormat="1" ht="15.75" customHeight="1" x14ac:dyDescent="0.2">
      <c r="A101" s="107"/>
      <c r="B101" s="53"/>
      <c r="C101" s="137" t="s">
        <v>47</v>
      </c>
      <c r="D101" s="137"/>
      <c r="E101" s="137"/>
      <c r="F101" s="137"/>
      <c r="G101" s="137"/>
      <c r="H101" s="137"/>
      <c r="I101" s="137"/>
      <c r="J101" s="137"/>
      <c r="K101" s="137"/>
      <c r="L101" s="138"/>
    </row>
    <row r="102" spans="1:12" s="49" customFormat="1" ht="40.5" customHeight="1" x14ac:dyDescent="0.2">
      <c r="A102" s="107"/>
      <c r="B102" s="54"/>
      <c r="C102" s="139" t="s">
        <v>59</v>
      </c>
      <c r="D102" s="139"/>
      <c r="E102" s="139"/>
      <c r="F102" s="139"/>
      <c r="G102" s="139"/>
      <c r="H102" s="139"/>
      <c r="I102" s="139"/>
      <c r="J102" s="139"/>
      <c r="K102" s="139"/>
      <c r="L102" s="140"/>
    </row>
    <row r="103" spans="1:12" s="47" customFormat="1" ht="18" customHeight="1" x14ac:dyDescent="0.2">
      <c r="A103" s="108">
        <v>900</v>
      </c>
      <c r="B103" s="12"/>
      <c r="C103" s="11"/>
      <c r="D103" s="126" t="s">
        <v>6</v>
      </c>
      <c r="E103" s="14" t="s">
        <v>26</v>
      </c>
      <c r="F103" s="17">
        <f>G103+J103</f>
        <v>16761220.4</v>
      </c>
      <c r="G103" s="17">
        <v>9458613.4000000004</v>
      </c>
      <c r="H103" s="17">
        <v>89052.52</v>
      </c>
      <c r="I103" s="17">
        <v>27658.880000000001</v>
      </c>
      <c r="J103" s="17">
        <v>7302607</v>
      </c>
      <c r="K103" s="17">
        <v>2445869.9700000002</v>
      </c>
      <c r="L103" s="17">
        <v>4845129.28</v>
      </c>
    </row>
    <row r="104" spans="1:12" s="1" customFormat="1" ht="18" customHeight="1" x14ac:dyDescent="0.2">
      <c r="A104" s="105"/>
      <c r="B104" s="35"/>
      <c r="C104" s="36"/>
      <c r="D104" s="127"/>
      <c r="E104" s="8" t="s">
        <v>27</v>
      </c>
      <c r="F104" s="17"/>
      <c r="G104" s="17"/>
      <c r="H104" s="17"/>
      <c r="I104" s="17"/>
      <c r="J104" s="17"/>
      <c r="K104" s="17"/>
      <c r="L104" s="17"/>
    </row>
    <row r="105" spans="1:12" s="1" customFormat="1" ht="18" customHeight="1" x14ac:dyDescent="0.2">
      <c r="A105" s="105"/>
      <c r="B105" s="35"/>
      <c r="C105" s="36"/>
      <c r="D105" s="127"/>
      <c r="E105" s="8" t="s">
        <v>28</v>
      </c>
      <c r="F105" s="17">
        <f>G105+J105</f>
        <v>1646652.86</v>
      </c>
      <c r="G105" s="17">
        <f>G109+G120</f>
        <v>1646652.86</v>
      </c>
      <c r="H105" s="17"/>
      <c r="I105" s="17"/>
      <c r="J105" s="17"/>
      <c r="K105" s="17"/>
      <c r="L105" s="17"/>
    </row>
    <row r="106" spans="1:12" s="4" customFormat="1" ht="18" customHeight="1" x14ac:dyDescent="0.2">
      <c r="A106" s="104"/>
      <c r="B106" s="34"/>
      <c r="C106" s="34"/>
      <c r="D106" s="128"/>
      <c r="E106" s="9" t="s">
        <v>29</v>
      </c>
      <c r="F106" s="10">
        <f t="shared" ref="F106:L106" si="5">F103-F104+F105</f>
        <v>18407873.260000002</v>
      </c>
      <c r="G106" s="10">
        <f t="shared" si="5"/>
        <v>11105266.26</v>
      </c>
      <c r="H106" s="10">
        <f t="shared" si="5"/>
        <v>89052.52</v>
      </c>
      <c r="I106" s="10">
        <f t="shared" si="5"/>
        <v>27658.880000000001</v>
      </c>
      <c r="J106" s="10">
        <f t="shared" si="5"/>
        <v>7302607</v>
      </c>
      <c r="K106" s="10">
        <f t="shared" si="5"/>
        <v>2445869.9700000002</v>
      </c>
      <c r="L106" s="10">
        <f t="shared" si="5"/>
        <v>4845129.28</v>
      </c>
    </row>
    <row r="107" spans="1:12" s="7" customFormat="1" ht="16.5" customHeight="1" x14ac:dyDescent="0.2">
      <c r="A107" s="42"/>
      <c r="B107" s="19">
        <v>90003</v>
      </c>
      <c r="C107" s="76"/>
      <c r="D107" s="21" t="s">
        <v>23</v>
      </c>
      <c r="E107" s="20" t="s">
        <v>26</v>
      </c>
      <c r="F107" s="23">
        <f>G107+J107</f>
        <v>242172</v>
      </c>
      <c r="G107" s="23">
        <v>242172</v>
      </c>
      <c r="H107" s="24"/>
      <c r="I107" s="24"/>
      <c r="J107" s="24"/>
      <c r="K107" s="24"/>
      <c r="L107" s="24"/>
    </row>
    <row r="108" spans="1:12" s="1" customFormat="1" ht="16.5" customHeight="1" x14ac:dyDescent="0.2">
      <c r="A108" s="46"/>
      <c r="B108" s="28"/>
      <c r="C108" s="29"/>
      <c r="D108" s="21"/>
      <c r="E108" s="22" t="s">
        <v>27</v>
      </c>
      <c r="F108" s="23"/>
      <c r="G108" s="23"/>
      <c r="H108" s="23"/>
      <c r="I108" s="23"/>
      <c r="J108" s="23"/>
      <c r="K108" s="23"/>
      <c r="L108" s="23"/>
    </row>
    <row r="109" spans="1:12" s="1" customFormat="1" ht="16.5" customHeight="1" x14ac:dyDescent="0.2">
      <c r="A109" s="46"/>
      <c r="B109" s="61"/>
      <c r="C109" s="29"/>
      <c r="D109" s="21"/>
      <c r="E109" s="22" t="s">
        <v>28</v>
      </c>
      <c r="F109" s="23">
        <f>G109+J109</f>
        <v>1645842.86</v>
      </c>
      <c r="G109" s="23">
        <f>G113</f>
        <v>1645842.86</v>
      </c>
      <c r="H109" s="23"/>
      <c r="I109" s="23"/>
      <c r="J109" s="23"/>
      <c r="K109" s="23"/>
      <c r="L109" s="23"/>
    </row>
    <row r="110" spans="1:12" s="4" customFormat="1" ht="16.5" customHeight="1" x14ac:dyDescent="0.2">
      <c r="A110" s="106"/>
      <c r="B110" s="62"/>
      <c r="C110" s="77"/>
      <c r="D110" s="32"/>
      <c r="E110" s="30" t="s">
        <v>29</v>
      </c>
      <c r="F110" s="27">
        <f>F107-F108+F109</f>
        <v>1888014.86</v>
      </c>
      <c r="G110" s="27">
        <f>G107-G108+G109</f>
        <v>1888014.86</v>
      </c>
      <c r="H110" s="27"/>
      <c r="I110" s="27"/>
      <c r="J110" s="27"/>
      <c r="K110" s="27"/>
      <c r="L110" s="27"/>
    </row>
    <row r="111" spans="1:12" s="4" customFormat="1" ht="17.25" customHeight="1" x14ac:dyDescent="0.2">
      <c r="A111" s="46"/>
      <c r="B111" s="62"/>
      <c r="C111" s="66">
        <v>2370</v>
      </c>
      <c r="D111" s="132" t="s">
        <v>45</v>
      </c>
      <c r="E111" s="69" t="s">
        <v>26</v>
      </c>
      <c r="F111" s="70">
        <f>G111+J111</f>
        <v>0</v>
      </c>
      <c r="G111" s="70">
        <v>0</v>
      </c>
      <c r="H111" s="70"/>
      <c r="I111" s="70"/>
      <c r="J111" s="70"/>
      <c r="K111" s="70"/>
      <c r="L111" s="70"/>
    </row>
    <row r="112" spans="1:12" s="4" customFormat="1" ht="17.25" customHeight="1" x14ac:dyDescent="0.2">
      <c r="A112" s="46"/>
      <c r="B112" s="61"/>
      <c r="C112" s="29"/>
      <c r="D112" s="133"/>
      <c r="E112" s="71" t="s">
        <v>27</v>
      </c>
      <c r="F112" s="70"/>
      <c r="G112" s="70"/>
      <c r="H112" s="70"/>
      <c r="I112" s="70"/>
      <c r="J112" s="70"/>
      <c r="K112" s="70"/>
      <c r="L112" s="70"/>
    </row>
    <row r="113" spans="1:13" s="4" customFormat="1" ht="17.25" customHeight="1" x14ac:dyDescent="0.2">
      <c r="A113" s="46"/>
      <c r="B113" s="28"/>
      <c r="C113" s="29"/>
      <c r="D113" s="133"/>
      <c r="E113" s="71" t="s">
        <v>28</v>
      </c>
      <c r="F113" s="70">
        <f>G113+J113</f>
        <v>1645842.86</v>
      </c>
      <c r="G113" s="70">
        <v>1645842.86</v>
      </c>
      <c r="H113" s="70"/>
      <c r="I113" s="70"/>
      <c r="J113" s="70"/>
      <c r="K113" s="70"/>
      <c r="L113" s="70"/>
    </row>
    <row r="114" spans="1:13" s="4" customFormat="1" ht="17.25" customHeight="1" x14ac:dyDescent="0.2">
      <c r="A114" s="67"/>
      <c r="B114" s="62"/>
      <c r="C114" s="68"/>
      <c r="D114" s="134"/>
      <c r="E114" s="72" t="s">
        <v>29</v>
      </c>
      <c r="F114" s="73">
        <f>F111-F112+F113</f>
        <v>1645842.86</v>
      </c>
      <c r="G114" s="73">
        <f>G111-G112+G113</f>
        <v>1645842.86</v>
      </c>
      <c r="H114" s="73"/>
      <c r="I114" s="73"/>
      <c r="J114" s="73"/>
      <c r="K114" s="73"/>
      <c r="L114" s="73"/>
    </row>
    <row r="115" spans="1:13" s="38" customFormat="1" ht="17.25" customHeight="1" x14ac:dyDescent="0.2">
      <c r="A115" s="107"/>
      <c r="B115" s="62"/>
      <c r="C115" s="135" t="s">
        <v>31</v>
      </c>
      <c r="D115" s="135"/>
      <c r="E115" s="135"/>
      <c r="F115" s="135"/>
      <c r="G115" s="135"/>
      <c r="H115" s="135"/>
      <c r="I115" s="135"/>
      <c r="J115" s="135"/>
      <c r="K115" s="135"/>
      <c r="L115" s="136"/>
    </row>
    <row r="116" spans="1:13" s="52" customFormat="1" ht="17.25" customHeight="1" x14ac:dyDescent="0.2">
      <c r="A116" s="107"/>
      <c r="B116" s="53"/>
      <c r="C116" s="137" t="s">
        <v>53</v>
      </c>
      <c r="D116" s="137"/>
      <c r="E116" s="137"/>
      <c r="F116" s="137"/>
      <c r="G116" s="137"/>
      <c r="H116" s="137"/>
      <c r="I116" s="137"/>
      <c r="J116" s="137"/>
      <c r="K116" s="137"/>
      <c r="L116" s="138"/>
    </row>
    <row r="117" spans="1:13" s="49" customFormat="1" ht="18" customHeight="1" x14ac:dyDescent="0.2">
      <c r="A117" s="107"/>
      <c r="B117" s="54"/>
      <c r="C117" s="169" t="s">
        <v>61</v>
      </c>
      <c r="D117" s="169"/>
      <c r="E117" s="169"/>
      <c r="F117" s="169"/>
      <c r="G117" s="169"/>
      <c r="H117" s="169"/>
      <c r="I117" s="169"/>
      <c r="J117" s="169"/>
      <c r="K117" s="169"/>
      <c r="L117" s="170"/>
    </row>
    <row r="118" spans="1:13" s="6" customFormat="1" ht="17.25" customHeight="1" x14ac:dyDescent="0.2">
      <c r="A118" s="46"/>
      <c r="B118" s="19">
        <v>90095</v>
      </c>
      <c r="C118" s="76"/>
      <c r="D118" s="21" t="s">
        <v>1</v>
      </c>
      <c r="E118" s="20" t="s">
        <v>26</v>
      </c>
      <c r="F118" s="23">
        <f>G118+J118</f>
        <v>2371452.4900000002</v>
      </c>
      <c r="G118" s="23">
        <v>94332.52</v>
      </c>
      <c r="H118" s="23">
        <v>89052.52</v>
      </c>
      <c r="I118" s="24"/>
      <c r="J118" s="23">
        <v>2277119.9700000002</v>
      </c>
      <c r="K118" s="23">
        <v>2277119.9700000002</v>
      </c>
      <c r="L118" s="23"/>
    </row>
    <row r="119" spans="1:13" s="1" customFormat="1" ht="17.25" customHeight="1" x14ac:dyDescent="0.2">
      <c r="A119" s="46"/>
      <c r="B119" s="28"/>
      <c r="C119" s="29"/>
      <c r="D119" s="21"/>
      <c r="E119" s="22" t="s">
        <v>27</v>
      </c>
      <c r="F119" s="23"/>
      <c r="G119" s="23"/>
      <c r="H119" s="23"/>
      <c r="I119" s="23"/>
      <c r="J119" s="23"/>
      <c r="K119" s="23"/>
      <c r="L119" s="23"/>
    </row>
    <row r="120" spans="1:13" s="1" customFormat="1" ht="17.25" customHeight="1" x14ac:dyDescent="0.2">
      <c r="A120" s="46"/>
      <c r="B120" s="28"/>
      <c r="C120" s="29"/>
      <c r="D120" s="21"/>
      <c r="E120" s="22" t="s">
        <v>28</v>
      </c>
      <c r="F120" s="23">
        <f>G120+J120</f>
        <v>810</v>
      </c>
      <c r="G120" s="23">
        <f>G124</f>
        <v>810</v>
      </c>
      <c r="H120" s="23"/>
      <c r="I120" s="23"/>
      <c r="J120" s="23"/>
      <c r="K120" s="23"/>
      <c r="L120" s="23"/>
    </row>
    <row r="121" spans="1:13" s="4" customFormat="1" ht="17.25" customHeight="1" x14ac:dyDescent="0.2">
      <c r="A121" s="106"/>
      <c r="B121" s="76"/>
      <c r="C121" s="77"/>
      <c r="D121" s="32"/>
      <c r="E121" s="30" t="s">
        <v>29</v>
      </c>
      <c r="F121" s="27">
        <f>F118-F119+F120</f>
        <v>2372262.4900000002</v>
      </c>
      <c r="G121" s="27">
        <f>G118-G119+G120</f>
        <v>95142.52</v>
      </c>
      <c r="H121" s="27">
        <f>H118-H119+H120</f>
        <v>89052.52</v>
      </c>
      <c r="I121" s="27"/>
      <c r="J121" s="27">
        <f t="shared" ref="J121:K121" si="6">J118-J119+J120</f>
        <v>2277119.9700000002</v>
      </c>
      <c r="K121" s="27">
        <f t="shared" si="6"/>
        <v>2277119.9700000002</v>
      </c>
      <c r="L121" s="27"/>
    </row>
    <row r="122" spans="1:13" s="2" customFormat="1" ht="17.100000000000001" customHeight="1" x14ac:dyDescent="0.2">
      <c r="A122" s="42"/>
      <c r="B122" s="18"/>
      <c r="C122" s="31" t="s">
        <v>30</v>
      </c>
      <c r="D122" s="132" t="s">
        <v>36</v>
      </c>
      <c r="E122" s="20" t="s">
        <v>26</v>
      </c>
      <c r="F122" s="23">
        <f>G122+J122</f>
        <v>0</v>
      </c>
      <c r="G122" s="23">
        <v>0</v>
      </c>
      <c r="H122" s="23"/>
      <c r="I122" s="23"/>
      <c r="J122" s="23"/>
      <c r="K122" s="23"/>
      <c r="L122" s="23"/>
      <c r="M122" s="5"/>
    </row>
    <row r="123" spans="1:13" s="1" customFormat="1" ht="17.100000000000001" customHeight="1" x14ac:dyDescent="0.2">
      <c r="A123" s="46"/>
      <c r="B123" s="28"/>
      <c r="C123" s="29"/>
      <c r="D123" s="133"/>
      <c r="E123" s="22" t="s">
        <v>27</v>
      </c>
      <c r="F123" s="23"/>
      <c r="G123" s="23"/>
      <c r="H123" s="23"/>
      <c r="I123" s="23"/>
      <c r="J123" s="23"/>
      <c r="K123" s="23"/>
      <c r="L123" s="23"/>
    </row>
    <row r="124" spans="1:13" s="1" customFormat="1" ht="17.100000000000001" customHeight="1" x14ac:dyDescent="0.2">
      <c r="A124" s="46"/>
      <c r="B124" s="28"/>
      <c r="C124" s="29"/>
      <c r="D124" s="133"/>
      <c r="E124" s="22" t="s">
        <v>28</v>
      </c>
      <c r="F124" s="23">
        <f>G124+J124</f>
        <v>810</v>
      </c>
      <c r="G124" s="23">
        <v>810</v>
      </c>
      <c r="H124" s="23"/>
      <c r="I124" s="23"/>
      <c r="J124" s="23"/>
      <c r="K124" s="23"/>
      <c r="L124" s="23"/>
    </row>
    <row r="125" spans="1:13" s="4" customFormat="1" ht="17.100000000000001" customHeight="1" x14ac:dyDescent="0.2">
      <c r="A125" s="106"/>
      <c r="B125" s="76"/>
      <c r="C125" s="77"/>
      <c r="D125" s="134"/>
      <c r="E125" s="30" t="s">
        <v>29</v>
      </c>
      <c r="F125" s="27">
        <f>F122-F123+F124</f>
        <v>810</v>
      </c>
      <c r="G125" s="27">
        <f>G122-G123+G124</f>
        <v>810</v>
      </c>
      <c r="H125" s="27"/>
      <c r="I125" s="27"/>
      <c r="J125" s="27"/>
      <c r="K125" s="27"/>
      <c r="L125" s="27"/>
    </row>
    <row r="126" spans="1:13" s="38" customFormat="1" ht="17.25" customHeight="1" x14ac:dyDescent="0.2">
      <c r="A126" s="107"/>
      <c r="B126" s="62"/>
      <c r="C126" s="135" t="s">
        <v>31</v>
      </c>
      <c r="D126" s="135"/>
      <c r="E126" s="135"/>
      <c r="F126" s="135"/>
      <c r="G126" s="135"/>
      <c r="H126" s="135"/>
      <c r="I126" s="135"/>
      <c r="J126" s="135"/>
      <c r="K126" s="135"/>
      <c r="L126" s="136"/>
    </row>
    <row r="127" spans="1:13" s="52" customFormat="1" ht="15.75" customHeight="1" x14ac:dyDescent="0.2">
      <c r="A127" s="107"/>
      <c r="B127" s="53"/>
      <c r="C127" s="137" t="s">
        <v>51</v>
      </c>
      <c r="D127" s="137"/>
      <c r="E127" s="137"/>
      <c r="F127" s="137"/>
      <c r="G127" s="137"/>
      <c r="H127" s="137"/>
      <c r="I127" s="137"/>
      <c r="J127" s="137"/>
      <c r="K127" s="137"/>
      <c r="L127" s="138"/>
    </row>
    <row r="128" spans="1:13" s="49" customFormat="1" ht="30.75" customHeight="1" x14ac:dyDescent="0.2">
      <c r="A128" s="107"/>
      <c r="B128" s="54"/>
      <c r="C128" s="139" t="s">
        <v>52</v>
      </c>
      <c r="D128" s="139"/>
      <c r="E128" s="139"/>
      <c r="F128" s="139"/>
      <c r="G128" s="139"/>
      <c r="H128" s="139"/>
      <c r="I128" s="139"/>
      <c r="J128" s="139"/>
      <c r="K128" s="139"/>
      <c r="L128" s="140"/>
    </row>
    <row r="129" spans="1:13" s="2" customFormat="1" ht="18" customHeight="1" x14ac:dyDescent="0.2">
      <c r="A129" s="108">
        <v>926</v>
      </c>
      <c r="B129" s="11"/>
      <c r="C129" s="11"/>
      <c r="D129" s="16" t="s">
        <v>64</v>
      </c>
      <c r="E129" s="8" t="s">
        <v>26</v>
      </c>
      <c r="F129" s="17">
        <f>G129+J129</f>
        <v>1870000</v>
      </c>
      <c r="G129" s="17">
        <v>1870000</v>
      </c>
      <c r="H129" s="17"/>
      <c r="I129" s="17"/>
      <c r="J129" s="17"/>
      <c r="K129" s="17"/>
      <c r="L129" s="51"/>
    </row>
    <row r="130" spans="1:13" s="1" customFormat="1" ht="18" customHeight="1" x14ac:dyDescent="0.2">
      <c r="A130" s="105"/>
      <c r="B130" s="35"/>
      <c r="C130" s="36"/>
      <c r="D130" s="16"/>
      <c r="E130" s="8" t="s">
        <v>27</v>
      </c>
      <c r="F130" s="17">
        <f>G130+J130</f>
        <v>82500</v>
      </c>
      <c r="G130" s="17">
        <f>G134</f>
        <v>82500</v>
      </c>
      <c r="H130" s="17"/>
      <c r="I130" s="17"/>
      <c r="J130" s="17"/>
      <c r="K130" s="17"/>
      <c r="L130" s="17"/>
    </row>
    <row r="131" spans="1:13" s="1" customFormat="1" ht="18" customHeight="1" x14ac:dyDescent="0.2">
      <c r="A131" s="105"/>
      <c r="B131" s="35"/>
      <c r="C131" s="36"/>
      <c r="D131" s="16"/>
      <c r="E131" s="8" t="s">
        <v>28</v>
      </c>
      <c r="F131" s="17"/>
      <c r="G131" s="17"/>
      <c r="H131" s="17"/>
      <c r="I131" s="17"/>
      <c r="J131" s="17"/>
      <c r="K131" s="17"/>
      <c r="L131" s="17"/>
    </row>
    <row r="132" spans="1:13" s="4" customFormat="1" ht="18" customHeight="1" x14ac:dyDescent="0.2">
      <c r="A132" s="104"/>
      <c r="B132" s="34"/>
      <c r="C132" s="34"/>
      <c r="D132" s="37"/>
      <c r="E132" s="9" t="s">
        <v>29</v>
      </c>
      <c r="F132" s="10">
        <f t="shared" ref="F132:G132" si="7">F129-F130+F131</f>
        <v>1787500</v>
      </c>
      <c r="G132" s="10">
        <f t="shared" si="7"/>
        <v>1787500</v>
      </c>
      <c r="H132" s="10"/>
      <c r="I132" s="10"/>
      <c r="J132" s="10"/>
      <c r="K132" s="10"/>
      <c r="L132" s="10"/>
    </row>
    <row r="133" spans="1:13" s="4" customFormat="1" ht="18" customHeight="1" x14ac:dyDescent="0.2">
      <c r="A133" s="46"/>
      <c r="B133" s="19">
        <v>92601</v>
      </c>
      <c r="C133" s="19"/>
      <c r="D133" s="113" t="s">
        <v>65</v>
      </c>
      <c r="E133" s="20" t="s">
        <v>26</v>
      </c>
      <c r="F133" s="23">
        <f>G133+J133</f>
        <v>1870000</v>
      </c>
      <c r="G133" s="23">
        <v>1870000</v>
      </c>
      <c r="H133" s="24"/>
      <c r="I133" s="24"/>
      <c r="J133" s="24"/>
      <c r="K133" s="24"/>
      <c r="L133" s="24"/>
    </row>
    <row r="134" spans="1:13" s="4" customFormat="1" ht="18" customHeight="1" x14ac:dyDescent="0.2">
      <c r="A134" s="46"/>
      <c r="B134" s="18"/>
      <c r="C134" s="18"/>
      <c r="D134" s="100"/>
      <c r="E134" s="22" t="s">
        <v>27</v>
      </c>
      <c r="F134" s="23">
        <f>G134</f>
        <v>82500</v>
      </c>
      <c r="G134" s="23">
        <f>G138</f>
        <v>82500</v>
      </c>
      <c r="H134" s="23"/>
      <c r="I134" s="23"/>
      <c r="J134" s="23"/>
      <c r="K134" s="23"/>
      <c r="L134" s="23"/>
    </row>
    <row r="135" spans="1:13" s="4" customFormat="1" ht="18" customHeight="1" x14ac:dyDescent="0.2">
      <c r="A135" s="46"/>
      <c r="B135" s="18"/>
      <c r="C135" s="18"/>
      <c r="D135" s="21"/>
      <c r="E135" s="22" t="s">
        <v>28</v>
      </c>
      <c r="F135" s="23"/>
      <c r="G135" s="23"/>
      <c r="H135" s="23"/>
      <c r="I135" s="23"/>
      <c r="J135" s="23"/>
      <c r="K135" s="23"/>
      <c r="L135" s="23"/>
    </row>
    <row r="136" spans="1:13" s="4" customFormat="1" ht="18" customHeight="1" x14ac:dyDescent="0.2">
      <c r="A136" s="106"/>
      <c r="B136" s="18"/>
      <c r="C136" s="25"/>
      <c r="D136" s="26"/>
      <c r="E136" s="30" t="s">
        <v>29</v>
      </c>
      <c r="F136" s="27">
        <f>F133-F134+F135</f>
        <v>1787500</v>
      </c>
      <c r="G136" s="27">
        <f>G133-G134+G135</f>
        <v>1787500</v>
      </c>
      <c r="H136" s="27"/>
      <c r="I136" s="27"/>
      <c r="J136" s="27"/>
      <c r="K136" s="27"/>
      <c r="L136" s="27"/>
    </row>
    <row r="137" spans="1:13" s="6" customFormat="1" ht="16.5" customHeight="1" x14ac:dyDescent="0.2">
      <c r="A137" s="46"/>
      <c r="B137" s="28"/>
      <c r="C137" s="31" t="s">
        <v>63</v>
      </c>
      <c r="D137" s="116" t="s">
        <v>68</v>
      </c>
      <c r="E137" s="20" t="s">
        <v>26</v>
      </c>
      <c r="F137" s="23">
        <f>G137+J137</f>
        <v>330000</v>
      </c>
      <c r="G137" s="23">
        <v>330000</v>
      </c>
      <c r="H137" s="23"/>
      <c r="I137" s="23"/>
      <c r="J137" s="23"/>
      <c r="K137" s="23"/>
      <c r="L137" s="23"/>
    </row>
    <row r="138" spans="1:13" s="1" customFormat="1" ht="16.5" customHeight="1" x14ac:dyDescent="0.2">
      <c r="A138" s="46"/>
      <c r="B138" s="28"/>
      <c r="C138" s="29"/>
      <c r="D138" s="114"/>
      <c r="E138" s="22" t="s">
        <v>27</v>
      </c>
      <c r="F138" s="23">
        <f>G138+J138</f>
        <v>82500</v>
      </c>
      <c r="G138" s="23">
        <v>82500</v>
      </c>
      <c r="H138" s="23"/>
      <c r="I138" s="23"/>
      <c r="J138" s="23"/>
      <c r="K138" s="23"/>
      <c r="L138" s="23"/>
    </row>
    <row r="139" spans="1:13" s="1" customFormat="1" ht="16.5" customHeight="1" x14ac:dyDescent="0.2">
      <c r="A139" s="46"/>
      <c r="B139" s="28"/>
      <c r="C139" s="29"/>
      <c r="D139" s="114"/>
      <c r="E139" s="22" t="s">
        <v>28</v>
      </c>
      <c r="F139" s="23"/>
      <c r="G139" s="23"/>
      <c r="H139" s="23"/>
      <c r="I139" s="23"/>
      <c r="J139" s="23"/>
      <c r="K139" s="23"/>
      <c r="L139" s="23"/>
    </row>
    <row r="140" spans="1:13" s="4" customFormat="1" ht="16.5" customHeight="1" x14ac:dyDescent="0.2">
      <c r="A140" s="106"/>
      <c r="B140" s="101"/>
      <c r="C140" s="102"/>
      <c r="D140" s="115"/>
      <c r="E140" s="30" t="s">
        <v>29</v>
      </c>
      <c r="F140" s="27">
        <f>F137-F138+F139</f>
        <v>247500</v>
      </c>
      <c r="G140" s="27">
        <f>G137-G138+G139</f>
        <v>247500</v>
      </c>
      <c r="H140" s="27"/>
      <c r="I140" s="27"/>
      <c r="J140" s="27"/>
      <c r="K140" s="27"/>
      <c r="L140" s="27"/>
    </row>
    <row r="141" spans="1:13" s="38" customFormat="1" ht="18" customHeight="1" x14ac:dyDescent="0.2">
      <c r="A141" s="107"/>
      <c r="B141" s="53"/>
      <c r="C141" s="135" t="s">
        <v>31</v>
      </c>
      <c r="D141" s="135"/>
      <c r="E141" s="135"/>
      <c r="F141" s="135"/>
      <c r="G141" s="135"/>
      <c r="H141" s="135"/>
      <c r="I141" s="135"/>
      <c r="J141" s="135"/>
      <c r="K141" s="135"/>
      <c r="L141" s="136"/>
    </row>
    <row r="142" spans="1:13" s="52" customFormat="1" ht="18" customHeight="1" x14ac:dyDescent="0.2">
      <c r="A142" s="107"/>
      <c r="B142" s="53"/>
      <c r="C142" s="137" t="s">
        <v>66</v>
      </c>
      <c r="D142" s="137"/>
      <c r="E142" s="137"/>
      <c r="F142" s="137"/>
      <c r="G142" s="137"/>
      <c r="H142" s="137"/>
      <c r="I142" s="137"/>
      <c r="J142" s="137"/>
      <c r="K142" s="137"/>
      <c r="L142" s="138"/>
    </row>
    <row r="143" spans="1:13" s="49" customFormat="1" ht="18" customHeight="1" x14ac:dyDescent="0.2">
      <c r="A143" s="109"/>
      <c r="B143" s="54"/>
      <c r="C143" s="139" t="s">
        <v>67</v>
      </c>
      <c r="D143" s="139"/>
      <c r="E143" s="139"/>
      <c r="F143" s="139"/>
      <c r="G143" s="139"/>
      <c r="H143" s="139"/>
      <c r="I143" s="139"/>
      <c r="J143" s="139"/>
      <c r="K143" s="139"/>
      <c r="L143" s="140"/>
    </row>
    <row r="144" spans="1:13" ht="18.95" customHeight="1" x14ac:dyDescent="0.2">
      <c r="A144" s="117" t="s">
        <v>2</v>
      </c>
      <c r="B144" s="118"/>
      <c r="C144" s="118"/>
      <c r="D144" s="119"/>
      <c r="E144" s="8" t="s">
        <v>26</v>
      </c>
      <c r="F144" s="48">
        <f>G144+J144</f>
        <v>206492127.19</v>
      </c>
      <c r="G144" s="48">
        <v>171733623.77000001</v>
      </c>
      <c r="H144" s="48">
        <v>45853979.770000003</v>
      </c>
      <c r="I144" s="48">
        <v>506393.35</v>
      </c>
      <c r="J144" s="48">
        <v>34758503.420000002</v>
      </c>
      <c r="K144" s="48">
        <v>2791964.97</v>
      </c>
      <c r="L144" s="48">
        <v>18054930.699999999</v>
      </c>
      <c r="M144" s="50"/>
    </row>
    <row r="145" spans="1:13" ht="18.95" customHeight="1" x14ac:dyDescent="0.2">
      <c r="A145" s="120"/>
      <c r="B145" s="121"/>
      <c r="C145" s="121"/>
      <c r="D145" s="122"/>
      <c r="E145" s="8" t="s">
        <v>27</v>
      </c>
      <c r="F145" s="48">
        <f>G145+J145</f>
        <v>682500</v>
      </c>
      <c r="G145" s="48">
        <f>G11+G59+G74+G89+G104+G130</f>
        <v>682500</v>
      </c>
      <c r="H145" s="48"/>
      <c r="I145" s="48"/>
      <c r="J145" s="48"/>
      <c r="K145" s="48"/>
      <c r="L145" s="48"/>
      <c r="M145" s="1"/>
    </row>
    <row r="146" spans="1:13" ht="18.95" customHeight="1" x14ac:dyDescent="0.2">
      <c r="A146" s="120"/>
      <c r="B146" s="121"/>
      <c r="C146" s="121"/>
      <c r="D146" s="122"/>
      <c r="E146" s="8" t="s">
        <v>28</v>
      </c>
      <c r="F146" s="48">
        <f>G146+J146</f>
        <v>3139377.8600000003</v>
      </c>
      <c r="G146" s="48">
        <f>G12+G60+G75+G90+G105+G131</f>
        <v>2389377.8600000003</v>
      </c>
      <c r="H146" s="48"/>
      <c r="I146" s="48"/>
      <c r="J146" s="48">
        <f t="shared" ref="J146" si="8">J12+J60+J75+J90+J105</f>
        <v>750000</v>
      </c>
      <c r="K146" s="48"/>
      <c r="L146" s="48"/>
      <c r="M146" s="1"/>
    </row>
    <row r="147" spans="1:13" ht="18.95" customHeight="1" x14ac:dyDescent="0.2">
      <c r="A147" s="123"/>
      <c r="B147" s="124"/>
      <c r="C147" s="124"/>
      <c r="D147" s="125"/>
      <c r="E147" s="9" t="s">
        <v>29</v>
      </c>
      <c r="F147" s="10">
        <f t="shared" ref="F147:L147" si="9">F144-F145+F146</f>
        <v>208949005.05000001</v>
      </c>
      <c r="G147" s="10">
        <f t="shared" si="9"/>
        <v>173440501.63000003</v>
      </c>
      <c r="H147" s="10">
        <f t="shared" si="9"/>
        <v>45853979.770000003</v>
      </c>
      <c r="I147" s="10">
        <f t="shared" si="9"/>
        <v>506393.35</v>
      </c>
      <c r="J147" s="10">
        <f t="shared" si="9"/>
        <v>35508503.420000002</v>
      </c>
      <c r="K147" s="10">
        <f t="shared" si="9"/>
        <v>2791964.97</v>
      </c>
      <c r="L147" s="10">
        <f t="shared" si="9"/>
        <v>18054930.699999999</v>
      </c>
      <c r="M147" s="4"/>
    </row>
    <row r="148" spans="1:13" s="79" customFormat="1" x14ac:dyDescent="0.2">
      <c r="A148" s="110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</row>
    <row r="149" spans="1:13" s="80" customFormat="1" x14ac:dyDescent="0.2">
      <c r="A149" s="111"/>
      <c r="B149" s="56"/>
      <c r="C149" s="56"/>
      <c r="D149" s="81"/>
      <c r="E149" s="96"/>
      <c r="F149" s="97"/>
      <c r="G149" s="97"/>
      <c r="H149" s="97"/>
      <c r="I149" s="97"/>
      <c r="J149" s="98"/>
      <c r="K149" s="97"/>
      <c r="L149" s="99"/>
    </row>
    <row r="150" spans="1:13" s="80" customFormat="1" x14ac:dyDescent="0.2">
      <c r="A150" s="111"/>
      <c r="B150" s="56"/>
      <c r="C150" s="56"/>
      <c r="D150" s="81"/>
      <c r="E150" s="96"/>
      <c r="F150" s="97"/>
      <c r="G150" s="97"/>
      <c r="H150" s="97"/>
      <c r="I150" s="97"/>
      <c r="J150" s="98"/>
      <c r="K150" s="97"/>
      <c r="L150" s="99"/>
    </row>
    <row r="151" spans="1:13" s="80" customFormat="1" x14ac:dyDescent="0.2">
      <c r="A151" s="111"/>
      <c r="B151" s="56"/>
      <c r="C151" s="56"/>
      <c r="D151" s="81"/>
      <c r="E151" s="58"/>
      <c r="F151" s="99"/>
      <c r="G151" s="99"/>
      <c r="H151" s="99"/>
      <c r="I151" s="99"/>
      <c r="J151" s="99"/>
      <c r="K151" s="99"/>
      <c r="L151" s="99"/>
    </row>
    <row r="152" spans="1:13" s="80" customFormat="1" x14ac:dyDescent="0.2">
      <c r="A152" s="111"/>
      <c r="B152" s="56"/>
      <c r="C152" s="56"/>
      <c r="D152" s="81"/>
      <c r="E152" s="58"/>
      <c r="F152" s="59"/>
      <c r="G152" s="59"/>
      <c r="H152" s="59"/>
      <c r="I152" s="59"/>
      <c r="J152" s="60"/>
      <c r="K152" s="59"/>
      <c r="L152" s="99"/>
    </row>
    <row r="153" spans="1:13" s="80" customFormat="1" x14ac:dyDescent="0.2">
      <c r="A153" s="111"/>
      <c r="B153" s="56"/>
      <c r="C153" s="56"/>
      <c r="D153" s="81"/>
      <c r="E153" s="58"/>
      <c r="F153" s="59"/>
      <c r="G153" s="59"/>
      <c r="H153" s="59"/>
      <c r="I153" s="59"/>
      <c r="J153" s="60"/>
      <c r="K153" s="59"/>
      <c r="L153" s="99"/>
    </row>
    <row r="154" spans="1:13" s="80" customFormat="1" x14ac:dyDescent="0.2">
      <c r="A154" s="111"/>
      <c r="B154" s="56"/>
      <c r="C154" s="56"/>
      <c r="D154" s="81"/>
      <c r="E154" s="58"/>
      <c r="F154" s="59"/>
      <c r="G154" s="59"/>
      <c r="H154" s="59"/>
      <c r="I154" s="59"/>
      <c r="J154" s="60"/>
      <c r="K154" s="59"/>
      <c r="L154" s="99"/>
    </row>
    <row r="155" spans="1:13" s="79" customFormat="1" x14ac:dyDescent="0.2">
      <c r="A155" s="111"/>
      <c r="B155" s="56"/>
      <c r="C155" s="56"/>
      <c r="D155" s="81"/>
      <c r="E155" s="58"/>
      <c r="F155" s="59"/>
      <c r="G155" s="59"/>
      <c r="H155" s="59"/>
      <c r="I155" s="59"/>
      <c r="J155" s="60"/>
      <c r="K155" s="59"/>
      <c r="L155" s="59"/>
    </row>
    <row r="156" spans="1:13" s="79" customFormat="1" x14ac:dyDescent="0.2">
      <c r="A156" s="111"/>
      <c r="B156" s="56"/>
      <c r="C156" s="56"/>
      <c r="D156" s="81"/>
      <c r="E156" s="58"/>
      <c r="F156" s="59"/>
      <c r="G156" s="59"/>
      <c r="H156" s="59"/>
      <c r="I156" s="59"/>
      <c r="J156" s="60"/>
      <c r="K156" s="59"/>
      <c r="L156" s="59"/>
    </row>
    <row r="157" spans="1:13" s="79" customFormat="1" x14ac:dyDescent="0.2">
      <c r="A157" s="111"/>
      <c r="B157" s="56"/>
      <c r="C157" s="56"/>
      <c r="D157" s="81"/>
      <c r="E157" s="58"/>
      <c r="F157" s="59"/>
      <c r="G157" s="59"/>
      <c r="H157" s="59"/>
      <c r="I157" s="59"/>
      <c r="J157" s="60"/>
      <c r="K157" s="59"/>
      <c r="L157" s="59"/>
    </row>
    <row r="158" spans="1:13" s="79" customFormat="1" x14ac:dyDescent="0.2">
      <c r="A158" s="111"/>
      <c r="B158" s="56"/>
      <c r="C158" s="56"/>
      <c r="D158" s="81"/>
      <c r="E158" s="58"/>
      <c r="F158" s="59"/>
      <c r="G158" s="59"/>
      <c r="H158" s="59"/>
      <c r="I158" s="59"/>
      <c r="J158" s="60"/>
      <c r="K158" s="59"/>
      <c r="L158" s="59"/>
    </row>
    <row r="159" spans="1:13" s="79" customFormat="1" x14ac:dyDescent="0.2">
      <c r="A159" s="111"/>
      <c r="B159" s="56"/>
      <c r="C159" s="56"/>
      <c r="D159" s="81"/>
      <c r="E159" s="58"/>
      <c r="F159" s="59"/>
      <c r="G159" s="59"/>
      <c r="H159" s="59"/>
      <c r="I159" s="59"/>
      <c r="J159" s="60"/>
      <c r="K159" s="59"/>
      <c r="L159" s="59"/>
    </row>
    <row r="160" spans="1:13" s="79" customFormat="1" x14ac:dyDescent="0.2">
      <c r="A160" s="111"/>
      <c r="B160" s="56"/>
      <c r="C160" s="56"/>
      <c r="D160" s="81"/>
      <c r="E160" s="58"/>
      <c r="F160" s="59"/>
      <c r="G160" s="59"/>
      <c r="H160" s="59"/>
      <c r="I160" s="59"/>
      <c r="J160" s="60"/>
      <c r="K160" s="59"/>
      <c r="L160" s="59"/>
    </row>
    <row r="161" spans="1:12" s="79" customFormat="1" x14ac:dyDescent="0.2">
      <c r="A161" s="111"/>
      <c r="B161" s="56"/>
      <c r="C161" s="56"/>
      <c r="D161" s="81"/>
      <c r="E161" s="58"/>
      <c r="F161" s="59"/>
      <c r="G161" s="59"/>
      <c r="H161" s="59"/>
      <c r="I161" s="59"/>
      <c r="J161" s="60"/>
      <c r="K161" s="59"/>
      <c r="L161" s="59"/>
    </row>
    <row r="162" spans="1:12" s="79" customFormat="1" x14ac:dyDescent="0.2">
      <c r="A162" s="111"/>
      <c r="B162" s="56"/>
      <c r="C162" s="56"/>
      <c r="D162" s="81"/>
      <c r="E162" s="58"/>
      <c r="F162" s="59"/>
      <c r="G162" s="59"/>
      <c r="H162" s="59"/>
      <c r="I162" s="59"/>
      <c r="J162" s="60"/>
      <c r="K162" s="59"/>
      <c r="L162" s="59"/>
    </row>
    <row r="163" spans="1:12" s="79" customFormat="1" x14ac:dyDescent="0.2">
      <c r="A163" s="111"/>
      <c r="B163" s="56"/>
      <c r="C163" s="56"/>
      <c r="D163" s="81"/>
      <c r="E163" s="58"/>
      <c r="F163" s="59"/>
      <c r="G163" s="59"/>
      <c r="H163" s="59"/>
      <c r="I163" s="59"/>
      <c r="J163" s="60"/>
      <c r="K163" s="59"/>
      <c r="L163" s="59"/>
    </row>
    <row r="164" spans="1:12" s="79" customFormat="1" x14ac:dyDescent="0.2">
      <c r="A164" s="111"/>
      <c r="B164" s="56"/>
      <c r="C164" s="56"/>
      <c r="D164" s="81"/>
      <c r="E164" s="58"/>
      <c r="F164" s="59"/>
      <c r="G164" s="59"/>
      <c r="H164" s="59"/>
      <c r="I164" s="59"/>
      <c r="J164" s="60"/>
      <c r="K164" s="59"/>
      <c r="L164" s="59"/>
    </row>
    <row r="165" spans="1:12" s="79" customFormat="1" x14ac:dyDescent="0.2">
      <c r="A165" s="111"/>
      <c r="B165" s="56"/>
      <c r="C165" s="56"/>
      <c r="D165" s="81"/>
      <c r="E165" s="58"/>
      <c r="F165" s="59"/>
      <c r="G165" s="59"/>
      <c r="H165" s="59"/>
      <c r="I165" s="59"/>
      <c r="J165" s="60"/>
      <c r="K165" s="59"/>
      <c r="L165" s="59"/>
    </row>
    <row r="166" spans="1:12" s="79" customFormat="1" x14ac:dyDescent="0.2">
      <c r="A166" s="111"/>
      <c r="B166" s="56"/>
      <c r="C166" s="56"/>
      <c r="D166" s="81"/>
      <c r="E166" s="58"/>
      <c r="F166" s="59"/>
      <c r="G166" s="59"/>
      <c r="H166" s="59"/>
      <c r="I166" s="59"/>
      <c r="J166" s="60"/>
      <c r="K166" s="59"/>
      <c r="L166" s="59"/>
    </row>
    <row r="167" spans="1:12" s="79" customFormat="1" x14ac:dyDescent="0.2">
      <c r="A167" s="111"/>
      <c r="B167" s="56"/>
      <c r="C167" s="56"/>
      <c r="D167" s="81"/>
      <c r="E167" s="58"/>
      <c r="F167" s="59"/>
      <c r="G167" s="59"/>
      <c r="H167" s="59"/>
      <c r="I167" s="59"/>
      <c r="J167" s="60"/>
      <c r="K167" s="59"/>
      <c r="L167" s="59"/>
    </row>
    <row r="168" spans="1:12" s="79" customFormat="1" x14ac:dyDescent="0.2">
      <c r="A168" s="111"/>
      <c r="B168" s="56"/>
      <c r="C168" s="56"/>
      <c r="D168" s="81"/>
      <c r="E168" s="58"/>
      <c r="F168" s="59"/>
      <c r="G168" s="59"/>
      <c r="H168" s="59"/>
      <c r="I168" s="59"/>
      <c r="J168" s="60"/>
      <c r="K168" s="59"/>
      <c r="L168" s="59"/>
    </row>
    <row r="169" spans="1:12" s="79" customFormat="1" x14ac:dyDescent="0.2">
      <c r="A169" s="111"/>
      <c r="B169" s="56"/>
      <c r="C169" s="56"/>
      <c r="D169" s="81"/>
      <c r="E169" s="58"/>
      <c r="F169" s="59"/>
      <c r="G169" s="59"/>
      <c r="H169" s="59"/>
      <c r="I169" s="59"/>
      <c r="J169" s="60"/>
      <c r="K169" s="59"/>
      <c r="L169" s="59"/>
    </row>
    <row r="170" spans="1:12" s="79" customFormat="1" x14ac:dyDescent="0.2">
      <c r="A170" s="111"/>
      <c r="B170" s="56"/>
      <c r="C170" s="56"/>
      <c r="D170" s="81"/>
      <c r="E170" s="58"/>
      <c r="F170" s="59"/>
      <c r="G170" s="59"/>
      <c r="H170" s="59"/>
      <c r="I170" s="59"/>
      <c r="J170" s="60"/>
      <c r="K170" s="59"/>
      <c r="L170" s="59"/>
    </row>
    <row r="171" spans="1:12" s="79" customFormat="1" x14ac:dyDescent="0.2">
      <c r="A171" s="111"/>
      <c r="B171" s="56"/>
      <c r="C171" s="56"/>
      <c r="D171" s="81"/>
      <c r="E171" s="58"/>
      <c r="F171" s="59"/>
      <c r="G171" s="59"/>
      <c r="H171" s="59"/>
      <c r="I171" s="59"/>
      <c r="J171" s="60"/>
      <c r="K171" s="59"/>
      <c r="L171" s="59"/>
    </row>
    <row r="172" spans="1:12" s="79" customFormat="1" x14ac:dyDescent="0.2">
      <c r="A172" s="111"/>
      <c r="B172" s="56"/>
      <c r="C172" s="56"/>
      <c r="D172" s="81"/>
      <c r="E172" s="58"/>
      <c r="F172" s="59"/>
      <c r="G172" s="59"/>
      <c r="H172" s="59"/>
      <c r="I172" s="59"/>
      <c r="J172" s="60"/>
      <c r="K172" s="59"/>
      <c r="L172" s="59"/>
    </row>
    <row r="173" spans="1:12" s="79" customFormat="1" x14ac:dyDescent="0.2">
      <c r="A173" s="111"/>
      <c r="B173" s="56"/>
      <c r="C173" s="56"/>
      <c r="D173" s="81"/>
      <c r="E173" s="58"/>
      <c r="F173" s="59"/>
      <c r="G173" s="59"/>
      <c r="H173" s="59"/>
      <c r="I173" s="59"/>
      <c r="J173" s="60"/>
      <c r="K173" s="59"/>
      <c r="L173" s="59"/>
    </row>
    <row r="174" spans="1:12" s="79" customFormat="1" x14ac:dyDescent="0.2">
      <c r="A174" s="111"/>
      <c r="B174" s="56"/>
      <c r="C174" s="56"/>
      <c r="D174" s="81"/>
      <c r="E174" s="58"/>
      <c r="F174" s="59"/>
      <c r="G174" s="59"/>
      <c r="H174" s="59"/>
      <c r="I174" s="59"/>
      <c r="J174" s="60"/>
      <c r="K174" s="59"/>
      <c r="L174" s="59"/>
    </row>
    <row r="175" spans="1:12" s="79" customFormat="1" x14ac:dyDescent="0.2">
      <c r="A175" s="111"/>
      <c r="B175" s="56"/>
      <c r="C175" s="56"/>
      <c r="D175" s="81"/>
      <c r="E175" s="58"/>
      <c r="F175" s="59"/>
      <c r="G175" s="59"/>
      <c r="H175" s="59"/>
      <c r="I175" s="59"/>
      <c r="J175" s="60"/>
      <c r="K175" s="59"/>
      <c r="L175" s="59"/>
    </row>
    <row r="176" spans="1:12" s="79" customFormat="1" x14ac:dyDescent="0.2">
      <c r="A176" s="111"/>
      <c r="B176" s="56"/>
      <c r="C176" s="56"/>
      <c r="D176" s="81"/>
      <c r="E176" s="58"/>
      <c r="F176" s="59"/>
      <c r="G176" s="59"/>
      <c r="H176" s="59"/>
      <c r="I176" s="59"/>
      <c r="J176" s="60"/>
      <c r="K176" s="59"/>
      <c r="L176" s="59"/>
    </row>
    <row r="177" spans="1:12" s="79" customFormat="1" x14ac:dyDescent="0.2">
      <c r="A177" s="111"/>
      <c r="B177" s="56"/>
      <c r="C177" s="56"/>
      <c r="D177" s="81"/>
      <c r="E177" s="58"/>
      <c r="F177" s="59"/>
      <c r="G177" s="59"/>
      <c r="H177" s="59"/>
      <c r="I177" s="59"/>
      <c r="J177" s="60"/>
      <c r="K177" s="59"/>
      <c r="L177" s="59"/>
    </row>
    <row r="178" spans="1:12" s="79" customFormat="1" x14ac:dyDescent="0.2">
      <c r="A178" s="111"/>
      <c r="B178" s="56"/>
      <c r="C178" s="56"/>
      <c r="D178" s="81"/>
      <c r="E178" s="58"/>
      <c r="F178" s="59"/>
      <c r="G178" s="59"/>
      <c r="H178" s="59"/>
      <c r="I178" s="59"/>
      <c r="J178" s="60"/>
      <c r="K178" s="59"/>
      <c r="L178" s="59"/>
    </row>
    <row r="179" spans="1:12" s="79" customFormat="1" x14ac:dyDescent="0.2">
      <c r="A179" s="111"/>
      <c r="B179" s="56"/>
      <c r="C179" s="56"/>
      <c r="D179" s="81"/>
      <c r="E179" s="58"/>
      <c r="F179" s="59"/>
      <c r="G179" s="59"/>
      <c r="H179" s="59"/>
      <c r="I179" s="59"/>
      <c r="J179" s="60"/>
      <c r="K179" s="59"/>
      <c r="L179" s="59"/>
    </row>
    <row r="180" spans="1:12" s="79" customFormat="1" x14ac:dyDescent="0.2">
      <c r="A180" s="111"/>
      <c r="B180" s="56"/>
      <c r="C180" s="56"/>
      <c r="D180" s="81"/>
      <c r="E180" s="58"/>
      <c r="F180" s="59"/>
      <c r="G180" s="59"/>
      <c r="H180" s="59"/>
      <c r="I180" s="59"/>
      <c r="J180" s="60"/>
      <c r="K180" s="59"/>
      <c r="L180" s="59"/>
    </row>
    <row r="181" spans="1:12" s="79" customFormat="1" x14ac:dyDescent="0.2">
      <c r="A181" s="111"/>
      <c r="B181" s="56"/>
      <c r="C181" s="56"/>
      <c r="D181" s="81"/>
      <c r="E181" s="58"/>
      <c r="F181" s="59"/>
      <c r="G181" s="59"/>
      <c r="H181" s="59"/>
      <c r="I181" s="59"/>
      <c r="J181" s="60"/>
      <c r="K181" s="59"/>
      <c r="L181" s="59"/>
    </row>
    <row r="182" spans="1:12" s="79" customFormat="1" x14ac:dyDescent="0.2">
      <c r="A182" s="111"/>
      <c r="B182" s="56"/>
      <c r="C182" s="56"/>
      <c r="D182" s="81"/>
      <c r="E182" s="58"/>
      <c r="F182" s="59"/>
      <c r="G182" s="59"/>
      <c r="H182" s="59"/>
      <c r="I182" s="59"/>
      <c r="J182" s="60"/>
      <c r="K182" s="59"/>
      <c r="L182" s="59"/>
    </row>
    <row r="183" spans="1:12" s="79" customFormat="1" x14ac:dyDescent="0.2">
      <c r="A183" s="111"/>
      <c r="B183" s="56"/>
      <c r="C183" s="56"/>
      <c r="D183" s="81"/>
      <c r="E183" s="58"/>
      <c r="F183" s="59"/>
      <c r="G183" s="59"/>
      <c r="H183" s="59"/>
      <c r="I183" s="59"/>
      <c r="J183" s="60"/>
      <c r="K183" s="59"/>
      <c r="L183" s="59"/>
    </row>
    <row r="184" spans="1:12" s="79" customFormat="1" x14ac:dyDescent="0.2">
      <c r="A184" s="111"/>
      <c r="B184" s="56"/>
      <c r="C184" s="56"/>
      <c r="D184" s="81"/>
      <c r="E184" s="58"/>
      <c r="F184" s="59"/>
      <c r="G184" s="59"/>
      <c r="H184" s="59"/>
      <c r="I184" s="59"/>
      <c r="J184" s="60"/>
      <c r="K184" s="59"/>
      <c r="L184" s="59"/>
    </row>
    <row r="185" spans="1:12" s="79" customFormat="1" x14ac:dyDescent="0.2">
      <c r="A185" s="111"/>
      <c r="B185" s="56"/>
      <c r="C185" s="56"/>
      <c r="D185" s="81"/>
      <c r="E185" s="58"/>
      <c r="F185" s="59"/>
      <c r="G185" s="59"/>
      <c r="H185" s="59"/>
      <c r="I185" s="59"/>
      <c r="J185" s="60"/>
      <c r="K185" s="59"/>
      <c r="L185" s="59"/>
    </row>
    <row r="186" spans="1:12" s="79" customFormat="1" x14ac:dyDescent="0.2">
      <c r="A186" s="111"/>
      <c r="B186" s="56"/>
      <c r="C186" s="56"/>
      <c r="D186" s="81"/>
      <c r="E186" s="58"/>
      <c r="F186" s="59"/>
      <c r="G186" s="59"/>
      <c r="H186" s="59"/>
      <c r="I186" s="59"/>
      <c r="J186" s="60"/>
      <c r="K186" s="59"/>
      <c r="L186" s="59"/>
    </row>
    <row r="187" spans="1:12" s="79" customFormat="1" x14ac:dyDescent="0.2">
      <c r="A187" s="111"/>
      <c r="B187" s="56"/>
      <c r="C187" s="56"/>
      <c r="D187" s="81"/>
      <c r="E187" s="58"/>
      <c r="F187" s="59"/>
      <c r="G187" s="59"/>
      <c r="H187" s="59"/>
      <c r="I187" s="59"/>
      <c r="J187" s="60"/>
      <c r="K187" s="59"/>
      <c r="L187" s="59"/>
    </row>
    <row r="188" spans="1:12" s="79" customFormat="1" x14ac:dyDescent="0.2">
      <c r="A188" s="111"/>
      <c r="B188" s="56"/>
      <c r="C188" s="56"/>
      <c r="D188" s="81"/>
      <c r="E188" s="58"/>
      <c r="F188" s="59"/>
      <c r="G188" s="59"/>
      <c r="H188" s="59"/>
      <c r="I188" s="59"/>
      <c r="J188" s="60"/>
      <c r="K188" s="59"/>
      <c r="L188" s="59"/>
    </row>
    <row r="189" spans="1:12" s="79" customFormat="1" x14ac:dyDescent="0.2">
      <c r="A189" s="111"/>
      <c r="B189" s="56"/>
      <c r="C189" s="56"/>
      <c r="D189" s="81"/>
      <c r="E189" s="58"/>
      <c r="F189" s="59"/>
      <c r="G189" s="59"/>
      <c r="H189" s="59"/>
      <c r="I189" s="59"/>
      <c r="J189" s="60"/>
      <c r="K189" s="59"/>
      <c r="L189" s="59"/>
    </row>
    <row r="190" spans="1:12" s="79" customFormat="1" x14ac:dyDescent="0.2">
      <c r="A190" s="111"/>
      <c r="B190" s="56"/>
      <c r="C190" s="56"/>
      <c r="D190" s="81"/>
      <c r="E190" s="58"/>
      <c r="F190" s="59"/>
      <c r="G190" s="59"/>
      <c r="H190" s="59"/>
      <c r="I190" s="59"/>
      <c r="J190" s="60"/>
      <c r="K190" s="59"/>
      <c r="L190" s="59"/>
    </row>
    <row r="191" spans="1:12" s="79" customFormat="1" x14ac:dyDescent="0.2">
      <c r="A191" s="111"/>
      <c r="B191" s="56"/>
      <c r="C191" s="56"/>
      <c r="D191" s="81"/>
      <c r="E191" s="58"/>
      <c r="F191" s="59"/>
      <c r="G191" s="59"/>
      <c r="H191" s="59"/>
      <c r="I191" s="59"/>
      <c r="J191" s="60"/>
      <c r="K191" s="59"/>
      <c r="L191" s="59"/>
    </row>
    <row r="192" spans="1:12" s="79" customFormat="1" x14ac:dyDescent="0.2">
      <c r="A192" s="111"/>
      <c r="B192" s="56"/>
      <c r="C192" s="56"/>
      <c r="D192" s="81"/>
      <c r="E192" s="58"/>
      <c r="F192" s="59"/>
      <c r="G192" s="59"/>
      <c r="H192" s="59"/>
      <c r="I192" s="59"/>
      <c r="J192" s="60"/>
      <c r="K192" s="59"/>
      <c r="L192" s="59"/>
    </row>
    <row r="193" spans="1:12" s="79" customFormat="1" x14ac:dyDescent="0.2">
      <c r="A193" s="111"/>
      <c r="B193" s="56"/>
      <c r="C193" s="56"/>
      <c r="D193" s="81"/>
      <c r="E193" s="58"/>
      <c r="F193" s="59"/>
      <c r="G193" s="59"/>
      <c r="H193" s="59"/>
      <c r="I193" s="59"/>
      <c r="J193" s="60"/>
      <c r="K193" s="59"/>
      <c r="L193" s="59"/>
    </row>
    <row r="194" spans="1:12" s="79" customFormat="1" x14ac:dyDescent="0.2">
      <c r="A194" s="111"/>
      <c r="B194" s="56"/>
      <c r="C194" s="56"/>
      <c r="D194" s="81"/>
      <c r="E194" s="58"/>
      <c r="F194" s="59"/>
      <c r="G194" s="59"/>
      <c r="H194" s="59"/>
      <c r="I194" s="59"/>
      <c r="J194" s="60"/>
      <c r="K194" s="59"/>
      <c r="L194" s="59"/>
    </row>
    <row r="195" spans="1:12" s="79" customFormat="1" x14ac:dyDescent="0.2">
      <c r="A195" s="111"/>
      <c r="B195" s="56"/>
      <c r="C195" s="56"/>
      <c r="D195" s="81"/>
      <c r="E195" s="58"/>
      <c r="F195" s="59"/>
      <c r="G195" s="59"/>
      <c r="H195" s="59"/>
      <c r="I195" s="59"/>
      <c r="J195" s="60"/>
      <c r="K195" s="59"/>
      <c r="L195" s="59"/>
    </row>
    <row r="196" spans="1:12" s="79" customFormat="1" x14ac:dyDescent="0.2">
      <c r="A196" s="111"/>
      <c r="B196" s="56"/>
      <c r="C196" s="56"/>
      <c r="D196" s="81"/>
      <c r="E196" s="58"/>
      <c r="F196" s="59"/>
      <c r="G196" s="59"/>
      <c r="H196" s="59"/>
      <c r="I196" s="59"/>
      <c r="J196" s="60"/>
      <c r="K196" s="59"/>
      <c r="L196" s="59"/>
    </row>
    <row r="197" spans="1:12" s="79" customFormat="1" x14ac:dyDescent="0.2">
      <c r="A197" s="111"/>
      <c r="B197" s="56"/>
      <c r="C197" s="56"/>
      <c r="D197" s="81"/>
      <c r="E197" s="58"/>
      <c r="F197" s="59"/>
      <c r="G197" s="59"/>
      <c r="H197" s="59"/>
      <c r="I197" s="59"/>
      <c r="J197" s="60"/>
      <c r="K197" s="59"/>
      <c r="L197" s="59"/>
    </row>
    <row r="198" spans="1:12" s="79" customFormat="1" x14ac:dyDescent="0.2">
      <c r="A198" s="111"/>
      <c r="B198" s="56"/>
      <c r="C198" s="56"/>
      <c r="D198" s="81"/>
      <c r="E198" s="58"/>
      <c r="F198" s="59"/>
      <c r="G198" s="59"/>
      <c r="H198" s="59"/>
      <c r="I198" s="59"/>
      <c r="J198" s="60"/>
      <c r="K198" s="59"/>
      <c r="L198" s="59"/>
    </row>
    <row r="199" spans="1:12" s="79" customFormat="1" x14ac:dyDescent="0.2">
      <c r="A199" s="111"/>
      <c r="B199" s="56"/>
      <c r="C199" s="56"/>
      <c r="D199" s="81"/>
      <c r="E199" s="58"/>
      <c r="F199" s="59"/>
      <c r="G199" s="59"/>
      <c r="H199" s="59"/>
      <c r="I199" s="59"/>
      <c r="J199" s="60"/>
      <c r="K199" s="59"/>
      <c r="L199" s="59"/>
    </row>
    <row r="200" spans="1:12" s="79" customFormat="1" x14ac:dyDescent="0.2">
      <c r="A200" s="111"/>
      <c r="B200" s="56"/>
      <c r="C200" s="56"/>
      <c r="D200" s="81"/>
      <c r="E200" s="58"/>
      <c r="F200" s="59"/>
      <c r="G200" s="59"/>
      <c r="H200" s="59"/>
      <c r="I200" s="59"/>
      <c r="J200" s="60"/>
      <c r="K200" s="59"/>
      <c r="L200" s="59"/>
    </row>
    <row r="201" spans="1:12" s="79" customFormat="1" x14ac:dyDescent="0.2">
      <c r="A201" s="111"/>
      <c r="B201" s="56"/>
      <c r="C201" s="56"/>
      <c r="D201" s="81"/>
      <c r="E201" s="58"/>
      <c r="F201" s="59"/>
      <c r="G201" s="59"/>
      <c r="H201" s="59"/>
      <c r="I201" s="59"/>
      <c r="J201" s="60"/>
      <c r="K201" s="59"/>
      <c r="L201" s="59"/>
    </row>
    <row r="202" spans="1:12" s="79" customFormat="1" x14ac:dyDescent="0.2">
      <c r="A202" s="111"/>
      <c r="B202" s="56"/>
      <c r="C202" s="56"/>
      <c r="D202" s="81"/>
      <c r="E202" s="58"/>
      <c r="F202" s="59"/>
      <c r="G202" s="59"/>
      <c r="H202" s="59"/>
      <c r="I202" s="59"/>
      <c r="J202" s="60"/>
      <c r="K202" s="59"/>
      <c r="L202" s="59"/>
    </row>
    <row r="203" spans="1:12" s="79" customFormat="1" x14ac:dyDescent="0.2">
      <c r="A203" s="111"/>
      <c r="B203" s="56"/>
      <c r="C203" s="56"/>
      <c r="D203" s="81"/>
      <c r="E203" s="58"/>
      <c r="F203" s="59"/>
      <c r="G203" s="59"/>
      <c r="H203" s="59"/>
      <c r="I203" s="59"/>
      <c r="J203" s="60"/>
      <c r="K203" s="59"/>
      <c r="L203" s="59"/>
    </row>
    <row r="204" spans="1:12" s="79" customFormat="1" x14ac:dyDescent="0.2">
      <c r="A204" s="111"/>
      <c r="B204" s="56"/>
      <c r="C204" s="56"/>
      <c r="D204" s="81"/>
      <c r="E204" s="58"/>
      <c r="F204" s="59"/>
      <c r="G204" s="59"/>
      <c r="H204" s="59"/>
      <c r="I204" s="59"/>
      <c r="J204" s="60"/>
      <c r="K204" s="59"/>
      <c r="L204" s="59"/>
    </row>
    <row r="205" spans="1:12" s="79" customFormat="1" x14ac:dyDescent="0.2">
      <c r="A205" s="111"/>
      <c r="B205" s="56"/>
      <c r="C205" s="56"/>
      <c r="D205" s="81"/>
      <c r="E205" s="58"/>
      <c r="F205" s="59"/>
      <c r="G205" s="59"/>
      <c r="H205" s="59"/>
      <c r="I205" s="59"/>
      <c r="J205" s="60"/>
      <c r="K205" s="59"/>
      <c r="L205" s="59"/>
    </row>
    <row r="206" spans="1:12" s="79" customFormat="1" x14ac:dyDescent="0.2">
      <c r="A206" s="111"/>
      <c r="B206" s="56"/>
      <c r="C206" s="56"/>
      <c r="D206" s="81"/>
      <c r="E206" s="58"/>
      <c r="F206" s="59"/>
      <c r="G206" s="59"/>
      <c r="H206" s="59"/>
      <c r="I206" s="59"/>
      <c r="J206" s="60"/>
      <c r="K206" s="59"/>
      <c r="L206" s="59"/>
    </row>
    <row r="207" spans="1:12" s="79" customFormat="1" x14ac:dyDescent="0.2">
      <c r="A207" s="111"/>
      <c r="B207" s="56"/>
      <c r="C207" s="56"/>
      <c r="D207" s="81"/>
      <c r="E207" s="58"/>
      <c r="F207" s="59"/>
      <c r="G207" s="59"/>
      <c r="H207" s="59"/>
      <c r="I207" s="59"/>
      <c r="J207" s="60"/>
      <c r="K207" s="59"/>
      <c r="L207" s="59"/>
    </row>
    <row r="208" spans="1:12" s="79" customFormat="1" x14ac:dyDescent="0.2">
      <c r="A208" s="111"/>
      <c r="B208" s="56"/>
      <c r="C208" s="56"/>
      <c r="D208" s="81"/>
      <c r="E208" s="58"/>
      <c r="F208" s="59"/>
      <c r="G208" s="59"/>
      <c r="H208" s="59"/>
      <c r="I208" s="59"/>
      <c r="J208" s="60"/>
      <c r="K208" s="59"/>
      <c r="L208" s="59"/>
    </row>
    <row r="209" spans="1:12" s="79" customFormat="1" x14ac:dyDescent="0.2">
      <c r="A209" s="111"/>
      <c r="B209" s="56"/>
      <c r="C209" s="56"/>
      <c r="D209" s="81"/>
      <c r="E209" s="58"/>
      <c r="F209" s="59"/>
      <c r="G209" s="59"/>
      <c r="H209" s="59"/>
      <c r="I209" s="59"/>
      <c r="J209" s="60"/>
      <c r="K209" s="59"/>
      <c r="L209" s="59"/>
    </row>
  </sheetData>
  <mergeCells count="59">
    <mergeCell ref="C143:L143"/>
    <mergeCell ref="C22:L22"/>
    <mergeCell ref="C23:L23"/>
    <mergeCell ref="C24:L24"/>
    <mergeCell ref="C33:L33"/>
    <mergeCell ref="C34:L34"/>
    <mergeCell ref="D25:D28"/>
    <mergeCell ref="C35:L35"/>
    <mergeCell ref="C44:L44"/>
    <mergeCell ref="C45:L45"/>
    <mergeCell ref="C46:L46"/>
    <mergeCell ref="C55:L55"/>
    <mergeCell ref="C56:L56"/>
    <mergeCell ref="C57:L57"/>
    <mergeCell ref="C72:L72"/>
    <mergeCell ref="D14:D17"/>
    <mergeCell ref="D10:D13"/>
    <mergeCell ref="C141:L141"/>
    <mergeCell ref="C142:L142"/>
    <mergeCell ref="C128:L128"/>
    <mergeCell ref="K7:L7"/>
    <mergeCell ref="C5:C8"/>
    <mergeCell ref="F6:F8"/>
    <mergeCell ref="H7:I7"/>
    <mergeCell ref="G6:L6"/>
    <mergeCell ref="G7:G8"/>
    <mergeCell ref="D122:D125"/>
    <mergeCell ref="D40:D43"/>
    <mergeCell ref="C117:L117"/>
    <mergeCell ref="C126:L126"/>
    <mergeCell ref="C127:L127"/>
    <mergeCell ref="D36:D39"/>
    <mergeCell ref="D47:D50"/>
    <mergeCell ref="C70:L70"/>
    <mergeCell ref="C71:L71"/>
    <mergeCell ref="A1:C1"/>
    <mergeCell ref="A4:L4"/>
    <mergeCell ref="E5:E8"/>
    <mergeCell ref="B5:B8"/>
    <mergeCell ref="A5:A8"/>
    <mergeCell ref="D5:D8"/>
    <mergeCell ref="J7:J8"/>
    <mergeCell ref="F5:L5"/>
    <mergeCell ref="A144:D147"/>
    <mergeCell ref="D103:D106"/>
    <mergeCell ref="D62:D65"/>
    <mergeCell ref="D66:D69"/>
    <mergeCell ref="D111:D114"/>
    <mergeCell ref="D77:D78"/>
    <mergeCell ref="C100:L100"/>
    <mergeCell ref="C101:L101"/>
    <mergeCell ref="C102:L102"/>
    <mergeCell ref="C115:L115"/>
    <mergeCell ref="C116:L116"/>
    <mergeCell ref="D81:D84"/>
    <mergeCell ref="C85:L85"/>
    <mergeCell ref="C86:L86"/>
    <mergeCell ref="C87:L87"/>
    <mergeCell ref="D96:D99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2021-05-28T08:59:16Z</cp:lastPrinted>
  <dcterms:created xsi:type="dcterms:W3CDTF">2000-11-02T14:08:21Z</dcterms:created>
  <dcterms:modified xsi:type="dcterms:W3CDTF">2021-05-28T08:59:23Z</dcterms:modified>
</cp:coreProperties>
</file>