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IV_..._9VII2021_ZM_BUDZET 2021-1\"/>
    </mc:Choice>
  </mc:AlternateContent>
  <xr:revisionPtr revIDLastSave="0" documentId="13_ncr:1_{0656A24F-9AC6-4BA1-9AC8-D4EF395AC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DOCH!$A$1:$L$63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K51" i="1" l="1"/>
  <c r="K47" i="1" s="1"/>
  <c r="J55" i="1"/>
  <c r="K49" i="1"/>
  <c r="J45" i="1"/>
  <c r="K56" i="1"/>
  <c r="F55" i="1"/>
  <c r="J53" i="1"/>
  <c r="J56" i="1" s="1"/>
  <c r="K37" i="1"/>
  <c r="H41" i="1"/>
  <c r="G40" i="1"/>
  <c r="F40" i="1" s="1"/>
  <c r="G38" i="1"/>
  <c r="G41" i="1" s="1"/>
  <c r="H36" i="1"/>
  <c r="H37" i="1" s="1"/>
  <c r="F34" i="1"/>
  <c r="K16" i="1"/>
  <c r="J16" i="1" s="1"/>
  <c r="J12" i="1" s="1"/>
  <c r="K25" i="1"/>
  <c r="J24" i="1"/>
  <c r="J22" i="1"/>
  <c r="F22" i="1"/>
  <c r="K14" i="1"/>
  <c r="J14" i="1"/>
  <c r="J47" i="1" l="1"/>
  <c r="K48" i="1"/>
  <c r="G36" i="1"/>
  <c r="G37" i="1" s="1"/>
  <c r="J25" i="1"/>
  <c r="K52" i="1"/>
  <c r="J51" i="1"/>
  <c r="J52" i="1" s="1"/>
  <c r="F53" i="1"/>
  <c r="F56" i="1" s="1"/>
  <c r="J62" i="1"/>
  <c r="J49" i="1"/>
  <c r="F38" i="1"/>
  <c r="J37" i="1"/>
  <c r="F36" i="1"/>
  <c r="F37" i="1" s="1"/>
  <c r="G32" i="1"/>
  <c r="F41" i="1"/>
  <c r="H32" i="1"/>
  <c r="K12" i="1"/>
  <c r="J17" i="1"/>
  <c r="F24" i="1"/>
  <c r="F25" i="1" s="1"/>
  <c r="K17" i="1"/>
  <c r="K13" i="1" l="1"/>
  <c r="K62" i="1"/>
  <c r="L63" i="1" l="1"/>
  <c r="K63" i="1"/>
  <c r="I63" i="1"/>
  <c r="J63" i="1" l="1"/>
  <c r="G18" i="1" l="1"/>
  <c r="F18" i="1" s="1"/>
  <c r="G20" i="1"/>
  <c r="G16" i="1" s="1"/>
  <c r="H16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21" i="1"/>
  <c r="H12" i="1" l="1"/>
  <c r="H62" i="1" s="1"/>
  <c r="F16" i="1"/>
  <c r="G12" i="1"/>
  <c r="G62" i="1" s="1"/>
  <c r="F51" i="1"/>
  <c r="G21" i="1"/>
  <c r="K33" i="1"/>
  <c r="F20" i="1"/>
  <c r="H17" i="1"/>
  <c r="F49" i="1"/>
  <c r="G52" i="1"/>
  <c r="F47" i="1" l="1"/>
  <c r="J33" i="1"/>
  <c r="F45" i="1"/>
  <c r="G48" i="1"/>
  <c r="J13" i="1"/>
  <c r="H33" i="1"/>
  <c r="F52" i="1"/>
  <c r="G17" i="1"/>
  <c r="F21" i="1"/>
  <c r="I33" i="1"/>
  <c r="L33" i="1"/>
  <c r="F14" i="1"/>
  <c r="F17" i="1" s="1"/>
  <c r="H13" i="1"/>
  <c r="F12" i="1"/>
  <c r="F32" i="1"/>
  <c r="G13" i="1"/>
  <c r="F48" i="1" l="1"/>
  <c r="J48" i="1"/>
  <c r="F10" i="1"/>
  <c r="F13" i="1" s="1"/>
  <c r="H63" i="1"/>
  <c r="G33" i="1"/>
  <c r="F30" i="1"/>
  <c r="F33" i="1" l="1"/>
  <c r="F62" i="1"/>
  <c r="G63" i="1"/>
  <c r="F60" i="1"/>
  <c r="F63" i="1" l="1"/>
</calcChain>
</file>

<file path=xl/sharedStrings.xml><?xml version="1.0" encoding="utf-8"?>
<sst xmlns="http://schemas.openxmlformats.org/spreadsheetml/2006/main" count="86" uniqueCount="39">
  <si>
    <t>§</t>
  </si>
  <si>
    <t>OGÓŁEM  DOCHODY</t>
  </si>
  <si>
    <t>GOSPODARKA  KOMUNALNA I OCHRONA ŚRODOWISKA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</si>
  <si>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</si>
  <si>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</si>
  <si>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</si>
  <si>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</si>
  <si>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</si>
  <si>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</si>
  <si>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</si>
  <si>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</si>
  <si>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</si>
  <si>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</si>
  <si>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</si>
  <si>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</si>
  <si>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</si>
  <si>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</si>
  <si>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</si>
  <si>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</si>
  <si>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</si>
  <si>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</si>
  <si>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Planowane dochody na 2021 r.</t>
  </si>
  <si>
    <t xml:space="preserve"> </t>
  </si>
  <si>
    <t>Załącznik nr 1 do uchwały Nr XXIV / ... / 2021</t>
  </si>
  <si>
    <t>z dnia …………. 2021 r.</t>
  </si>
  <si>
    <t>BEZPIECZEŃSTWO PUBLICZNE I OCHRONA PRZECIWPOŻAROWA</t>
  </si>
  <si>
    <t>Ochotnicze straże pożarne</t>
  </si>
  <si>
    <t>Dotacja celowa otrzymana z tytułu pomocy finansowej udzielanej między jednostkami samorządu terytorialnego na dofinansowanie własnych zadań bieżących</t>
  </si>
  <si>
    <t>Dotacja celowa otrzymana z tytułu pomocy finansowej udzielanej między jednostkami samorządu terytorialnego na dofinansowanie własnych zadań inwestycyjnych i zakupów inwestycyjnych</t>
  </si>
  <si>
    <t>Pozostała działalność</t>
  </si>
  <si>
    <t>KULTURA FIZYCZNA</t>
  </si>
  <si>
    <t>Obiekty sportowe</t>
  </si>
  <si>
    <t>wprowadzenie dochodów nadzorowanych przez Urząd Miejski -  Wydział Projektów Infrastrukturalnych związanych z realizacją zadań na podstawie umów między jednostkami samorządu terytorialnego;</t>
  </si>
  <si>
    <t>zwiększenie dochodów nadzorowanych przez Urząd Miejski -Straż Miejska, związanych z realizacją zadań na podstawie umów między jednostkami samorządu terytorialnego;</t>
  </si>
  <si>
    <t>zwiększenie dochodów nadzorowanych przez Urząd Miejski -Wydział Projektów Infrastrukturalnych, związanych z realizacją zadań na podstawie umów między jednostkami samorządu terytorialnego;</t>
  </si>
  <si>
    <t>w § 2710 zwiększenie o kwotę 7.295,00 zł - pomoc finansowa w formie dotacji celowej ze środków Samorządu Województwa Mazowieckiego w Warszawie z przeznaczeniem na dofinansowanie w ramach programu pn. Mazowiecki Instrument Wsparcia Ochrony Powietrza i Mikroklimatu MAZOWSZE 2021 zadania pn. "Zmień nawyki - chroń powietrze 2021" (Umowa Nr W/UMWM-UU/UM/PZ/3615/2021 z 30.06.2021 r.)</t>
  </si>
  <si>
    <t>w § 2710 zwiększenie o kwotę 25.000,00 zł - pomoc finansowa w formie dotacji celowej z Urzędu Marszałkowskiego Województwa Mazowieckiego w Warszawie z przeznaczeniem na dofinansowanie remontu budynku OSP w zakresie posadzki (Umowa Nr W/UMWM-UU/UM/OR/3247/2021 z 30.06.2021 r.)</t>
  </si>
  <si>
    <t>w § 6300 zwiększenie o kwotę 80.000,00 zł - pomoc finansowa w formie dotacji celowej z Urzędu Marszałkowskiego Województwa Mazowieckiego w Warszawie z przeznaczeniem  na dofinansowanie zakupu nowego lekkiego specjalnego samochodu ratownictwa technicznego z funkcją gaśniczą (Umowa Nr W/UMWM-UU/UM/OR/3077/2021 z 30.06.2021 r.)</t>
  </si>
  <si>
    <t>w § 6300 zwiększenie o kwotę 200.000,00 zł - pomoc finansowa w formie dotacji celowej z Urzędu Marszałkowskiego Województwa Mazowieckiego w Warszawie w ramach programu pn. "Mazowiecki Instrument Wsparcia Infrastruktury Sportowej MAZOWSZE 2021", z przeznaczeniem na dofinansowanie realizacji zadania inwestycyjnego pn. "Budowa boiska sportowego wielofunkcyjnego na Osiedlu Nr 9 w Nowym Dworze Mazowieckim" (Uchwała Sejmiku Województawa Mazowieckiego NR 100/21 z 06.07.2021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</si>
</sst>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b/>
      <sz val="9"/>
      <color rgb="FFFF0000"/>
      <name val="Arial CE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6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11" fillId="0" borderId="0" xfId="0" applyFont="1"/>
    <xf numFmtId="0" fontId="8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 wrapText="1"/>
    </xf>
    <xf numFmtId="0" fontId="9" fillId="0" borderId="0" xfId="0" applyFont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6" fillId="0" borderId="0" xfId="0" applyFont="1"/>
    <xf numFmtId="0" fontId="8" fillId="2" borderId="0" xfId="0" applyFont="1" applyFill="1" applyBorder="1" applyAlignment="1">
      <alignment horizontal="right" shrinkToFit="1"/>
    </xf>
    <xf numFmtId="3" fontId="11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right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right" vertical="center" shrinkToFit="1"/>
    </xf>
    <xf numFmtId="4" fontId="19" fillId="3" borderId="5" xfId="0" applyNumberFormat="1" applyFont="1" applyFill="1" applyBorder="1" applyAlignment="1">
      <alignment horizontal="right" vertical="center" shrinkToFit="1"/>
    </xf>
    <xf numFmtId="4" fontId="20" fillId="3" borderId="4" xfId="0" applyNumberFormat="1" applyFont="1" applyFill="1" applyBorder="1" applyAlignment="1">
      <alignment horizontal="right" vertical="center" shrinkToFit="1"/>
    </xf>
    <xf numFmtId="4" fontId="19" fillId="0" borderId="5" xfId="0" applyNumberFormat="1" applyFont="1" applyFill="1" applyBorder="1" applyAlignment="1">
      <alignment horizontal="right" vertical="center" shrinkToFit="1"/>
    </xf>
    <xf numFmtId="4" fontId="20" fillId="0" borderId="5" xfId="0" applyNumberFormat="1" applyFont="1" applyFill="1" applyBorder="1" applyAlignment="1">
      <alignment horizontal="right" vertical="center" shrinkToFit="1"/>
    </xf>
    <xf numFmtId="4" fontId="19" fillId="0" borderId="6" xfId="0" applyNumberFormat="1" applyFont="1" applyFill="1" applyBorder="1" applyAlignment="1">
      <alignment horizontal="right" vertical="center" shrinkToFit="1"/>
    </xf>
    <xf numFmtId="0" fontId="21" fillId="2" borderId="5" xfId="0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right" vertical="center" shrinkToFit="1"/>
    </xf>
    <xf numFmtId="0" fontId="20" fillId="2" borderId="5" xfId="0" applyFont="1" applyFill="1" applyBorder="1" applyAlignment="1">
      <alignment horizontal="center" shrinkToFit="1"/>
    </xf>
    <xf numFmtId="0" fontId="19" fillId="2" borderId="5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4" fontId="20" fillId="3" borderId="6" xfId="0" applyNumberFormat="1" applyFont="1" applyFill="1" applyBorder="1" applyAlignment="1">
      <alignment horizontal="right" vertical="center" shrinkToFit="1"/>
    </xf>
    <xf numFmtId="4" fontId="20" fillId="3" borderId="5" xfId="0" applyNumberFormat="1" applyFont="1" applyFill="1" applyBorder="1" applyAlignment="1">
      <alignment horizontal="right" vertical="center" shrinkToFit="1"/>
    </xf>
    <xf numFmtId="4" fontId="20" fillId="0" borderId="6" xfId="0" applyNumberFormat="1" applyFont="1" applyFill="1" applyBorder="1" applyAlignment="1">
      <alignment horizontal="right" vertical="center" shrinkToFit="1"/>
    </xf>
    <xf numFmtId="0" fontId="18" fillId="2" borderId="0" xfId="0" applyFont="1" applyFill="1" applyAlignment="1">
      <alignment horizontal="center" shrinkToFit="1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right" vertical="center" shrinkToFi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3" borderId="4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25" fillId="2" borderId="5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25" fillId="4" borderId="5" xfId="0" applyFont="1" applyFill="1" applyBorder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6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24" fillId="0" borderId="4" xfId="0" applyFont="1" applyFill="1" applyBorder="1" applyAlignment="1">
      <alignment horizontal="left" vertical="center" shrinkToFit="1"/>
    </xf>
    <xf numFmtId="4" fontId="8" fillId="3" borderId="5" xfId="0" applyNumberFormat="1" applyFont="1" applyFill="1" applyBorder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shrinkToFit="1"/>
    </xf>
    <xf numFmtId="0" fontId="8" fillId="2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7" fillId="2" borderId="6" xfId="0" applyFont="1" applyFill="1" applyBorder="1" applyAlignment="1">
      <alignment horizontal="center" vertical="center" textRotation="45" shrinkToFit="1"/>
    </xf>
    <xf numFmtId="0" fontId="7" fillId="2" borderId="5" xfId="0" applyFont="1" applyFill="1" applyBorder="1" applyAlignment="1">
      <alignment horizontal="center" vertical="center" textRotation="45" shrinkToFit="1"/>
    </xf>
    <xf numFmtId="0" fontId="7" fillId="2" borderId="4" xfId="0" applyFont="1" applyFill="1" applyBorder="1" applyAlignment="1">
      <alignment horizontal="center" vertical="center" textRotation="45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justify" vertical="center"/>
    </xf>
    <xf numFmtId="0" fontId="26" fillId="0" borderId="13" xfId="0" applyFont="1" applyFill="1" applyBorder="1" applyAlignment="1">
      <alignment horizontal="justify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justify" vertical="center" wrapText="1"/>
    </xf>
    <xf numFmtId="0" fontId="26" fillId="0" borderId="14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justify" vertical="center" wrapText="1"/>
    </xf>
    <xf numFmtId="0" fontId="26" fillId="0" borderId="15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zoomScaleNormal="100" workbookViewId="0">
      <pane xSplit="7" ySplit="9" topLeftCell="H53" activePane="bottomRight" state="frozen"/>
      <selection pane="topRight" activeCell="G1" sqref="G1"/>
      <selection pane="bottomLeft" activeCell="A11" sqref="A11"/>
      <selection pane="bottomRight" activeCell="C59" sqref="C59:L59"/>
    </sheetView>
  </sheetViews>
  <sheetFormatPr defaultRowHeight="12.75" x14ac:dyDescent="0.2"/>
  <cols>
    <col min="1" max="1" width="4.7109375" style="47" customWidth="1"/>
    <col min="2" max="2" width="7.5703125" style="48" customWidth="1"/>
    <col min="3" max="3" width="6.42578125" style="49" customWidth="1"/>
    <col min="4" max="4" width="39.5703125" style="50" customWidth="1"/>
    <col min="5" max="5" width="17.85546875" style="55" customWidth="1"/>
    <col min="6" max="6" width="16.42578125" style="56" customWidth="1"/>
    <col min="7" max="7" width="16.28515625" style="56" customWidth="1"/>
    <col min="8" max="8" width="15.5703125" style="56" customWidth="1"/>
    <col min="9" max="9" width="15.28515625" style="56" customWidth="1"/>
    <col min="10" max="10" width="15" style="57" customWidth="1"/>
    <col min="11" max="11" width="13.7109375" style="56" customWidth="1"/>
    <col min="12" max="12" width="15.42578125" style="56" customWidth="1"/>
    <col min="13" max="13" width="4" customWidth="1"/>
    <col min="14" max="16" width="7.28515625" customWidth="1"/>
    <col min="17" max="18" width="7.5703125" customWidth="1"/>
  </cols>
  <sheetData>
    <row r="1" spans="1:14" s="8" customFormat="1" ht="15.75" customHeight="1" x14ac:dyDescent="0.2">
      <c r="A1" s="103"/>
      <c r="B1" s="103"/>
      <c r="C1" s="103"/>
      <c r="D1" s="10"/>
      <c r="E1" s="20"/>
      <c r="F1" s="23"/>
      <c r="G1" s="23"/>
      <c r="H1" s="20"/>
      <c r="I1" s="24"/>
      <c r="J1" s="25"/>
      <c r="K1" s="20"/>
      <c r="L1" s="20" t="s">
        <v>23</v>
      </c>
    </row>
    <row r="2" spans="1:14" s="8" customFormat="1" ht="15.75" customHeight="1" x14ac:dyDescent="0.2">
      <c r="A2" s="19"/>
      <c r="B2" s="9"/>
      <c r="C2" s="9"/>
      <c r="D2" s="10"/>
      <c r="E2" s="21"/>
      <c r="F2" s="26"/>
      <c r="G2" s="26"/>
      <c r="H2" s="21"/>
      <c r="I2" s="24"/>
      <c r="J2" s="27"/>
      <c r="K2" s="21"/>
      <c r="L2" s="21" t="s">
        <v>13</v>
      </c>
    </row>
    <row r="3" spans="1:14" s="8" customFormat="1" ht="15.75" customHeight="1" x14ac:dyDescent="0.2">
      <c r="A3" s="19"/>
      <c r="B3" s="9"/>
      <c r="C3" s="9"/>
      <c r="D3" s="10"/>
      <c r="E3" s="22"/>
      <c r="F3" s="26"/>
      <c r="G3" s="26"/>
      <c r="H3" s="22"/>
      <c r="I3" s="24"/>
      <c r="J3" s="27"/>
      <c r="K3" s="28"/>
      <c r="L3" s="22" t="s">
        <v>24</v>
      </c>
    </row>
    <row r="4" spans="1:14" s="8" customFormat="1" ht="26.25" customHeight="1" x14ac:dyDescent="0.2">
      <c r="A4" s="104" t="s">
        <v>11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4" s="11" customFormat="1" ht="16.5" customHeight="1" x14ac:dyDescent="0.15">
      <c r="A5" s="108" t="s">
        <v>3</v>
      </c>
      <c r="B5" s="108" t="s">
        <v>4</v>
      </c>
      <c r="C5" s="113" t="s">
        <v>0</v>
      </c>
      <c r="D5" s="125" t="s">
        <v>5</v>
      </c>
      <c r="E5" s="105" t="s">
        <v>14</v>
      </c>
      <c r="F5" s="119" t="s">
        <v>21</v>
      </c>
      <c r="G5" s="120"/>
      <c r="H5" s="120"/>
      <c r="I5" s="120"/>
      <c r="J5" s="120"/>
      <c r="K5" s="120"/>
      <c r="L5" s="121"/>
    </row>
    <row r="6" spans="1:14" s="11" customFormat="1" ht="16.5" customHeight="1" x14ac:dyDescent="0.15">
      <c r="A6" s="109"/>
      <c r="B6" s="109"/>
      <c r="C6" s="114"/>
      <c r="D6" s="126"/>
      <c r="E6" s="106"/>
      <c r="F6" s="113" t="s">
        <v>6</v>
      </c>
      <c r="G6" s="116" t="s">
        <v>12</v>
      </c>
      <c r="H6" s="116"/>
      <c r="I6" s="116"/>
      <c r="J6" s="116"/>
      <c r="K6" s="116"/>
      <c r="L6" s="112"/>
    </row>
    <row r="7" spans="1:14" s="11" customFormat="1" ht="16.5" customHeight="1" x14ac:dyDescent="0.2">
      <c r="A7" s="109"/>
      <c r="B7" s="109"/>
      <c r="C7" s="114"/>
      <c r="D7" s="126"/>
      <c r="E7" s="106"/>
      <c r="F7" s="114"/>
      <c r="G7" s="117" t="s">
        <v>8</v>
      </c>
      <c r="H7" s="116" t="s">
        <v>7</v>
      </c>
      <c r="I7" s="116"/>
      <c r="J7" s="117" t="s">
        <v>9</v>
      </c>
      <c r="K7" s="111" t="s">
        <v>7</v>
      </c>
      <c r="L7" s="112"/>
      <c r="M7"/>
    </row>
    <row r="8" spans="1:14" s="11" customFormat="1" ht="96.75" customHeight="1" x14ac:dyDescent="0.2">
      <c r="A8" s="110"/>
      <c r="B8" s="110"/>
      <c r="C8" s="115"/>
      <c r="D8" s="127"/>
      <c r="E8" s="107"/>
      <c r="F8" s="115"/>
      <c r="G8" s="118"/>
      <c r="H8" s="15" t="s">
        <v>10</v>
      </c>
      <c r="I8" s="16" t="s">
        <v>20</v>
      </c>
      <c r="J8" s="118"/>
      <c r="K8" s="15" t="s">
        <v>10</v>
      </c>
      <c r="L8" s="16" t="s">
        <v>20</v>
      </c>
      <c r="M8"/>
    </row>
    <row r="9" spans="1:14" s="4" customFormat="1" ht="15" customHeight="1" x14ac:dyDescent="0.2">
      <c r="A9" s="29">
        <v>1</v>
      </c>
      <c r="B9" s="30">
        <f t="shared" ref="B9:L9" si="0">A9+1</f>
        <v>2</v>
      </c>
      <c r="C9" s="31">
        <f t="shared" si="0"/>
        <v>3</v>
      </c>
      <c r="D9" s="32">
        <f t="shared" si="0"/>
        <v>4</v>
      </c>
      <c r="E9" s="29">
        <f t="shared" si="0"/>
        <v>5</v>
      </c>
      <c r="F9" s="30">
        <f t="shared" si="0"/>
        <v>6</v>
      </c>
      <c r="G9" s="30">
        <f t="shared" si="0"/>
        <v>7</v>
      </c>
      <c r="H9" s="31">
        <f t="shared" si="0"/>
        <v>8</v>
      </c>
      <c r="I9" s="31">
        <f t="shared" si="0"/>
        <v>9</v>
      </c>
      <c r="J9" s="31">
        <f t="shared" si="0"/>
        <v>10</v>
      </c>
      <c r="K9" s="31">
        <f t="shared" si="0"/>
        <v>11</v>
      </c>
      <c r="L9" s="31">
        <f t="shared" si="0"/>
        <v>12</v>
      </c>
      <c r="M9"/>
      <c r="N9" s="17"/>
    </row>
    <row r="10" spans="1:14" s="7" customFormat="1" ht="18" customHeight="1" x14ac:dyDescent="0.2">
      <c r="A10" s="58">
        <v>754</v>
      </c>
      <c r="B10" s="59"/>
      <c r="C10" s="59"/>
      <c r="D10" s="130" t="s">
        <v>25</v>
      </c>
      <c r="E10" s="60" t="s">
        <v>15</v>
      </c>
      <c r="F10" s="61">
        <f>G10+J10</f>
        <v>41000</v>
      </c>
      <c r="G10" s="61">
        <v>41000</v>
      </c>
      <c r="H10" s="61">
        <v>0</v>
      </c>
      <c r="I10" s="61"/>
      <c r="J10" s="61">
        <v>0</v>
      </c>
      <c r="K10" s="61">
        <v>0</v>
      </c>
      <c r="L10" s="61"/>
    </row>
    <row r="11" spans="1:14" s="6" customFormat="1" ht="18" customHeight="1" x14ac:dyDescent="0.2">
      <c r="A11" s="62"/>
      <c r="B11" s="63"/>
      <c r="C11" s="63"/>
      <c r="D11" s="131"/>
      <c r="E11" s="60" t="s">
        <v>16</v>
      </c>
      <c r="F11" s="64"/>
      <c r="G11" s="64"/>
      <c r="H11" s="64"/>
      <c r="I11" s="64"/>
      <c r="J11" s="64"/>
      <c r="K11" s="64"/>
      <c r="L11" s="64"/>
    </row>
    <row r="12" spans="1:14" s="6" customFormat="1" ht="18" customHeight="1" x14ac:dyDescent="0.2">
      <c r="A12" s="62"/>
      <c r="B12" s="63"/>
      <c r="C12" s="63"/>
      <c r="D12" s="131"/>
      <c r="E12" s="60" t="s">
        <v>17</v>
      </c>
      <c r="F12" s="64">
        <f>G12+J12</f>
        <v>105000</v>
      </c>
      <c r="G12" s="64">
        <f t="shared" ref="G12:H12" si="1">G16</f>
        <v>25000</v>
      </c>
      <c r="H12" s="64">
        <f t="shared" si="1"/>
        <v>25000</v>
      </c>
      <c r="I12" s="64"/>
      <c r="J12" s="64">
        <f>J16</f>
        <v>80000</v>
      </c>
      <c r="K12" s="64">
        <f>K16</f>
        <v>80000</v>
      </c>
      <c r="L12" s="64"/>
    </row>
    <row r="13" spans="1:14" s="6" customFormat="1" ht="18" customHeight="1" x14ac:dyDescent="0.2">
      <c r="A13" s="62"/>
      <c r="B13" s="65"/>
      <c r="C13" s="65"/>
      <c r="D13" s="132"/>
      <c r="E13" s="66" t="s">
        <v>18</v>
      </c>
      <c r="F13" s="67">
        <f t="shared" ref="F13:J13" si="2">F10-F11+F12</f>
        <v>146000</v>
      </c>
      <c r="G13" s="67">
        <f t="shared" si="2"/>
        <v>66000</v>
      </c>
      <c r="H13" s="67">
        <f t="shared" si="2"/>
        <v>25000</v>
      </c>
      <c r="I13" s="67"/>
      <c r="J13" s="67">
        <f t="shared" si="2"/>
        <v>80000</v>
      </c>
      <c r="K13" s="67">
        <f t="shared" ref="K13" si="3">K10-K11+K12</f>
        <v>80000</v>
      </c>
      <c r="L13" s="67"/>
    </row>
    <row r="14" spans="1:14" s="1" customFormat="1" ht="18" customHeight="1" x14ac:dyDescent="0.2">
      <c r="A14" s="68"/>
      <c r="B14" s="69">
        <v>75412</v>
      </c>
      <c r="C14" s="69"/>
      <c r="D14" s="70" t="s">
        <v>26</v>
      </c>
      <c r="E14" s="71" t="s">
        <v>15</v>
      </c>
      <c r="F14" s="72">
        <f>G14+J14</f>
        <v>0</v>
      </c>
      <c r="G14" s="72">
        <v>0</v>
      </c>
      <c r="H14" s="72">
        <v>0</v>
      </c>
      <c r="I14" s="73"/>
      <c r="J14" s="72">
        <f t="shared" ref="J14:K14" si="4">J18</f>
        <v>0</v>
      </c>
      <c r="K14" s="72">
        <f t="shared" si="4"/>
        <v>0</v>
      </c>
      <c r="L14" s="74"/>
    </row>
    <row r="15" spans="1:14" s="5" customFormat="1" ht="18" customHeight="1" x14ac:dyDescent="0.2">
      <c r="A15" s="75"/>
      <c r="B15" s="76"/>
      <c r="C15" s="77"/>
      <c r="D15" s="70"/>
      <c r="E15" s="71" t="s">
        <v>16</v>
      </c>
      <c r="F15" s="72"/>
      <c r="G15" s="72"/>
      <c r="H15" s="72"/>
      <c r="I15" s="73"/>
      <c r="J15" s="72"/>
      <c r="K15" s="72"/>
      <c r="L15" s="72"/>
    </row>
    <row r="16" spans="1:14" s="5" customFormat="1" ht="18" customHeight="1" x14ac:dyDescent="0.2">
      <c r="A16" s="75"/>
      <c r="B16" s="76"/>
      <c r="C16" s="77"/>
      <c r="D16" s="70"/>
      <c r="E16" s="71" t="s">
        <v>17</v>
      </c>
      <c r="F16" s="72">
        <f>G16+J16</f>
        <v>105000</v>
      </c>
      <c r="G16" s="72">
        <f t="shared" ref="G16:H16" si="5">G20</f>
        <v>25000</v>
      </c>
      <c r="H16" s="72">
        <f t="shared" si="5"/>
        <v>25000</v>
      </c>
      <c r="I16" s="73"/>
      <c r="J16" s="72">
        <f>K16</f>
        <v>80000</v>
      </c>
      <c r="K16" s="72">
        <f>K24</f>
        <v>80000</v>
      </c>
      <c r="L16" s="72"/>
    </row>
    <row r="17" spans="1:12" s="5" customFormat="1" ht="18" customHeight="1" x14ac:dyDescent="0.2">
      <c r="A17" s="75"/>
      <c r="B17" s="76"/>
      <c r="C17" s="78"/>
      <c r="D17" s="79"/>
      <c r="E17" s="80" t="s">
        <v>18</v>
      </c>
      <c r="F17" s="81">
        <f>F14-F15+F16</f>
        <v>105000</v>
      </c>
      <c r="G17" s="81">
        <f>G14-G15+G16</f>
        <v>25000</v>
      </c>
      <c r="H17" s="81">
        <f>H14-H15+H16</f>
        <v>25000</v>
      </c>
      <c r="I17" s="81"/>
      <c r="J17" s="81">
        <f>J14-J15+J16</f>
        <v>80000</v>
      </c>
      <c r="K17" s="81">
        <f>K14-K15+K16</f>
        <v>80000</v>
      </c>
      <c r="L17" s="81"/>
    </row>
    <row r="18" spans="1:12" s="3" customFormat="1" ht="16.5" customHeight="1" x14ac:dyDescent="0.2">
      <c r="A18" s="75"/>
      <c r="B18" s="76"/>
      <c r="C18" s="77">
        <v>2710</v>
      </c>
      <c r="D18" s="122" t="s">
        <v>27</v>
      </c>
      <c r="E18" s="71" t="s">
        <v>15</v>
      </c>
      <c r="F18" s="72">
        <f>G18+J18</f>
        <v>0</v>
      </c>
      <c r="G18" s="72">
        <f>H18</f>
        <v>0</v>
      </c>
      <c r="H18" s="72">
        <v>0</v>
      </c>
      <c r="I18" s="72"/>
      <c r="J18" s="72"/>
      <c r="K18" s="72"/>
      <c r="L18" s="72"/>
    </row>
    <row r="19" spans="1:12" s="2" customFormat="1" ht="16.5" customHeight="1" x14ac:dyDescent="0.2">
      <c r="A19" s="75"/>
      <c r="B19" s="76"/>
      <c r="C19" s="77"/>
      <c r="D19" s="123"/>
      <c r="E19" s="71" t="s">
        <v>16</v>
      </c>
      <c r="F19" s="72"/>
      <c r="G19" s="72"/>
      <c r="H19" s="72"/>
      <c r="I19" s="72"/>
      <c r="J19" s="72"/>
      <c r="K19" s="72"/>
      <c r="L19" s="72"/>
    </row>
    <row r="20" spans="1:12" s="2" customFormat="1" ht="16.5" customHeight="1" x14ac:dyDescent="0.2">
      <c r="A20" s="82"/>
      <c r="B20" s="83"/>
      <c r="C20" s="84"/>
      <c r="D20" s="123"/>
      <c r="E20" s="71" t="s">
        <v>17</v>
      </c>
      <c r="F20" s="72">
        <f>G20+J20</f>
        <v>25000</v>
      </c>
      <c r="G20" s="72">
        <f>H20</f>
        <v>25000</v>
      </c>
      <c r="H20" s="72">
        <v>25000</v>
      </c>
      <c r="I20" s="72"/>
      <c r="J20" s="72"/>
      <c r="K20" s="72"/>
      <c r="L20" s="72"/>
    </row>
    <row r="21" spans="1:12" s="6" customFormat="1" ht="16.5" customHeight="1" x14ac:dyDescent="0.2">
      <c r="A21" s="85"/>
      <c r="B21" s="86"/>
      <c r="C21" s="87"/>
      <c r="D21" s="124"/>
      <c r="E21" s="80" t="s">
        <v>18</v>
      </c>
      <c r="F21" s="81">
        <f>F18-F19+F20</f>
        <v>25000</v>
      </c>
      <c r="G21" s="81">
        <f>G18-G19+G20</f>
        <v>25000</v>
      </c>
      <c r="H21" s="81">
        <f>H18-H19+H20</f>
        <v>25000</v>
      </c>
      <c r="I21" s="81"/>
      <c r="J21" s="81"/>
      <c r="K21" s="81"/>
      <c r="L21" s="81"/>
    </row>
    <row r="22" spans="1:12" s="3" customFormat="1" ht="18" customHeight="1" x14ac:dyDescent="0.2">
      <c r="A22" s="75"/>
      <c r="B22" s="76"/>
      <c r="C22" s="77">
        <v>6300</v>
      </c>
      <c r="D22" s="122" t="s">
        <v>28</v>
      </c>
      <c r="E22" s="71" t="s">
        <v>15</v>
      </c>
      <c r="F22" s="72">
        <f>G22+J22</f>
        <v>0</v>
      </c>
      <c r="G22" s="72"/>
      <c r="H22" s="72"/>
      <c r="I22" s="72"/>
      <c r="J22" s="72">
        <f>K22</f>
        <v>0</v>
      </c>
      <c r="K22" s="72">
        <v>0</v>
      </c>
      <c r="L22" s="72"/>
    </row>
    <row r="23" spans="1:12" s="2" customFormat="1" ht="18" customHeight="1" x14ac:dyDescent="0.2">
      <c r="A23" s="75"/>
      <c r="B23" s="76"/>
      <c r="C23" s="77"/>
      <c r="D23" s="123"/>
      <c r="E23" s="71" t="s">
        <v>16</v>
      </c>
      <c r="F23" s="72"/>
      <c r="G23" s="72"/>
      <c r="H23" s="72"/>
      <c r="I23" s="72"/>
      <c r="J23" s="72"/>
      <c r="K23" s="72"/>
      <c r="L23" s="72"/>
    </row>
    <row r="24" spans="1:12" s="2" customFormat="1" ht="18" customHeight="1" x14ac:dyDescent="0.2">
      <c r="A24" s="82"/>
      <c r="B24" s="83"/>
      <c r="C24" s="84"/>
      <c r="D24" s="123"/>
      <c r="E24" s="71" t="s">
        <v>17</v>
      </c>
      <c r="F24" s="72">
        <f>G24+J24</f>
        <v>80000</v>
      </c>
      <c r="G24" s="72"/>
      <c r="H24" s="72"/>
      <c r="I24" s="72"/>
      <c r="J24" s="72">
        <f>K24</f>
        <v>80000</v>
      </c>
      <c r="K24" s="72">
        <v>80000</v>
      </c>
      <c r="L24" s="72"/>
    </row>
    <row r="25" spans="1:12" s="6" customFormat="1" ht="18" customHeight="1" x14ac:dyDescent="0.2">
      <c r="A25" s="85"/>
      <c r="B25" s="86"/>
      <c r="C25" s="87"/>
      <c r="D25" s="124"/>
      <c r="E25" s="80" t="s">
        <v>18</v>
      </c>
      <c r="F25" s="81">
        <f>F22-F23+F24</f>
        <v>80000</v>
      </c>
      <c r="G25" s="81"/>
      <c r="H25" s="81"/>
      <c r="I25" s="81"/>
      <c r="J25" s="81">
        <f>J22-J23+J24</f>
        <v>80000</v>
      </c>
      <c r="K25" s="81">
        <f>K22-K23+K24</f>
        <v>80000</v>
      </c>
      <c r="L25" s="81"/>
    </row>
    <row r="26" spans="1:12" s="8" customFormat="1" ht="18" customHeight="1" x14ac:dyDescent="0.2">
      <c r="A26" s="41"/>
      <c r="B26" s="42"/>
      <c r="C26" s="128" t="s">
        <v>19</v>
      </c>
      <c r="D26" s="128"/>
      <c r="E26" s="128"/>
      <c r="F26" s="128"/>
      <c r="G26" s="128"/>
      <c r="H26" s="128"/>
      <c r="I26" s="128"/>
      <c r="J26" s="128"/>
      <c r="K26" s="128"/>
      <c r="L26" s="129"/>
    </row>
    <row r="27" spans="1:12" s="14" customFormat="1" ht="18" customHeight="1" x14ac:dyDescent="0.2">
      <c r="A27" s="41"/>
      <c r="B27" s="42"/>
      <c r="C27" s="133" t="s">
        <v>33</v>
      </c>
      <c r="D27" s="133"/>
      <c r="E27" s="133"/>
      <c r="F27" s="133"/>
      <c r="G27" s="133"/>
      <c r="H27" s="133"/>
      <c r="I27" s="133"/>
      <c r="J27" s="133"/>
      <c r="K27" s="133"/>
      <c r="L27" s="134"/>
    </row>
    <row r="28" spans="1:12" s="14" customFormat="1" ht="33.75" customHeight="1" x14ac:dyDescent="0.2">
      <c r="A28" s="41"/>
      <c r="B28" s="42"/>
      <c r="C28" s="133" t="s">
        <v>36</v>
      </c>
      <c r="D28" s="133"/>
      <c r="E28" s="133"/>
      <c r="F28" s="133"/>
      <c r="G28" s="133"/>
      <c r="H28" s="133"/>
      <c r="I28" s="133"/>
      <c r="J28" s="133"/>
      <c r="K28" s="133"/>
      <c r="L28" s="134"/>
    </row>
    <row r="29" spans="1:12" s="12" customFormat="1" ht="33.75" customHeight="1" x14ac:dyDescent="0.2">
      <c r="A29" s="41"/>
      <c r="B29" s="43"/>
      <c r="C29" s="138" t="s">
        <v>37</v>
      </c>
      <c r="D29" s="139"/>
      <c r="E29" s="139"/>
      <c r="F29" s="139"/>
      <c r="G29" s="139"/>
      <c r="H29" s="139"/>
      <c r="I29" s="139"/>
      <c r="J29" s="139"/>
      <c r="K29" s="139"/>
      <c r="L29" s="140"/>
    </row>
    <row r="30" spans="1:12" s="92" customFormat="1" ht="18" customHeight="1" x14ac:dyDescent="0.2">
      <c r="A30" s="58">
        <v>900</v>
      </c>
      <c r="B30" s="59"/>
      <c r="C30" s="63"/>
      <c r="D30" s="130" t="s">
        <v>2</v>
      </c>
      <c r="E30" s="88" t="s">
        <v>15</v>
      </c>
      <c r="F30" s="64">
        <f>G30+J30</f>
        <v>18470388.259999998</v>
      </c>
      <c r="G30" s="64">
        <v>11167781.26</v>
      </c>
      <c r="H30" s="64">
        <v>121567.52</v>
      </c>
      <c r="I30" s="64">
        <v>27658.880000000001</v>
      </c>
      <c r="J30" s="64">
        <v>7302607</v>
      </c>
      <c r="K30" s="64">
        <v>2445869.9700000002</v>
      </c>
      <c r="L30" s="64">
        <v>4845129.28</v>
      </c>
    </row>
    <row r="31" spans="1:12" s="2" customFormat="1" ht="18" customHeight="1" x14ac:dyDescent="0.2">
      <c r="A31" s="89"/>
      <c r="B31" s="90"/>
      <c r="C31" s="91"/>
      <c r="D31" s="131"/>
      <c r="E31" s="60" t="s">
        <v>16</v>
      </c>
      <c r="F31" s="64"/>
      <c r="G31" s="64"/>
      <c r="H31" s="64"/>
      <c r="I31" s="64"/>
      <c r="J31" s="64"/>
      <c r="K31" s="64"/>
      <c r="L31" s="64"/>
    </row>
    <row r="32" spans="1:12" s="2" customFormat="1" ht="18" customHeight="1" x14ac:dyDescent="0.2">
      <c r="A32" s="89"/>
      <c r="B32" s="90"/>
      <c r="C32" s="91"/>
      <c r="D32" s="131"/>
      <c r="E32" s="60" t="s">
        <v>17</v>
      </c>
      <c r="F32" s="64">
        <f>G32+J32</f>
        <v>7295</v>
      </c>
      <c r="G32" s="64">
        <f>G36</f>
        <v>7295</v>
      </c>
      <c r="H32" s="64">
        <f>H36</f>
        <v>7295</v>
      </c>
      <c r="I32" s="64"/>
      <c r="J32" s="64"/>
      <c r="K32" s="64"/>
      <c r="L32" s="64"/>
    </row>
    <row r="33" spans="1:12" s="6" customFormat="1" ht="18" customHeight="1" x14ac:dyDescent="0.2">
      <c r="A33" s="62"/>
      <c r="B33" s="65"/>
      <c r="C33" s="65"/>
      <c r="D33" s="132"/>
      <c r="E33" s="66" t="s">
        <v>18</v>
      </c>
      <c r="F33" s="67">
        <f t="shared" ref="F33:L33" si="6">F30-F31+F32</f>
        <v>18477683.259999998</v>
      </c>
      <c r="G33" s="67">
        <f t="shared" si="6"/>
        <v>11175076.26</v>
      </c>
      <c r="H33" s="67">
        <f t="shared" si="6"/>
        <v>128862.52</v>
      </c>
      <c r="I33" s="67">
        <f t="shared" si="6"/>
        <v>27658.880000000001</v>
      </c>
      <c r="J33" s="67">
        <f t="shared" si="6"/>
        <v>7302607</v>
      </c>
      <c r="K33" s="67">
        <f t="shared" si="6"/>
        <v>2445869.9700000002</v>
      </c>
      <c r="L33" s="67">
        <f t="shared" si="6"/>
        <v>4845129.28</v>
      </c>
    </row>
    <row r="34" spans="1:12" s="1" customFormat="1" ht="18" customHeight="1" x14ac:dyDescent="0.2">
      <c r="A34" s="68"/>
      <c r="B34" s="69">
        <v>90095</v>
      </c>
      <c r="C34" s="69"/>
      <c r="D34" s="70" t="s">
        <v>29</v>
      </c>
      <c r="E34" s="71" t="s">
        <v>15</v>
      </c>
      <c r="F34" s="72">
        <f>G34+J34</f>
        <v>2404777.4900000002</v>
      </c>
      <c r="G34" s="72">
        <v>127657.52</v>
      </c>
      <c r="H34" s="72">
        <v>121567.52</v>
      </c>
      <c r="I34" s="73"/>
      <c r="J34" s="72">
        <v>2277119.9700000002</v>
      </c>
      <c r="K34" s="72">
        <v>2277119.9700000002</v>
      </c>
      <c r="L34" s="74"/>
    </row>
    <row r="35" spans="1:12" s="5" customFormat="1" ht="18" customHeight="1" x14ac:dyDescent="0.2">
      <c r="A35" s="75"/>
      <c r="B35" s="76"/>
      <c r="C35" s="77"/>
      <c r="D35" s="70"/>
      <c r="E35" s="71" t="s">
        <v>16</v>
      </c>
      <c r="F35" s="72"/>
      <c r="G35" s="72"/>
      <c r="H35" s="72"/>
      <c r="I35" s="73"/>
      <c r="J35" s="72"/>
      <c r="K35" s="72"/>
      <c r="L35" s="72"/>
    </row>
    <row r="36" spans="1:12" s="5" customFormat="1" ht="18" customHeight="1" x14ac:dyDescent="0.2">
      <c r="A36" s="75"/>
      <c r="B36" s="76"/>
      <c r="C36" s="77"/>
      <c r="D36" s="70"/>
      <c r="E36" s="71" t="s">
        <v>17</v>
      </c>
      <c r="F36" s="72">
        <f>G36+J36</f>
        <v>7295</v>
      </c>
      <c r="G36" s="72">
        <f t="shared" ref="G36:H36" si="7">G40</f>
        <v>7295</v>
      </c>
      <c r="H36" s="72">
        <f t="shared" si="7"/>
        <v>7295</v>
      </c>
      <c r="I36" s="73"/>
      <c r="J36" s="72"/>
      <c r="K36" s="72"/>
      <c r="L36" s="72"/>
    </row>
    <row r="37" spans="1:12" s="5" customFormat="1" ht="18" customHeight="1" x14ac:dyDescent="0.2">
      <c r="A37" s="75"/>
      <c r="B37" s="76"/>
      <c r="C37" s="78"/>
      <c r="D37" s="79"/>
      <c r="E37" s="80" t="s">
        <v>18</v>
      </c>
      <c r="F37" s="81">
        <f>F34-F35+F36</f>
        <v>2412072.4900000002</v>
      </c>
      <c r="G37" s="81">
        <f>G34-G35+G36</f>
        <v>134952.52000000002</v>
      </c>
      <c r="H37" s="81">
        <f>H34-H35+H36</f>
        <v>128862.52</v>
      </c>
      <c r="I37" s="81"/>
      <c r="J37" s="81">
        <f>J34-J35+J36</f>
        <v>2277119.9700000002</v>
      </c>
      <c r="K37" s="81">
        <f>K34-K35+K36</f>
        <v>2277119.9700000002</v>
      </c>
      <c r="L37" s="81"/>
    </row>
    <row r="38" spans="1:12" s="3" customFormat="1" ht="18" customHeight="1" x14ac:dyDescent="0.2">
      <c r="A38" s="75"/>
      <c r="B38" s="76"/>
      <c r="C38" s="77">
        <v>2710</v>
      </c>
      <c r="D38" s="122" t="s">
        <v>27</v>
      </c>
      <c r="E38" s="71" t="s">
        <v>15</v>
      </c>
      <c r="F38" s="72">
        <f>G38+J38</f>
        <v>121567.52</v>
      </c>
      <c r="G38" s="72">
        <f>H38</f>
        <v>121567.52</v>
      </c>
      <c r="H38" s="72">
        <v>121567.52</v>
      </c>
      <c r="I38" s="72"/>
      <c r="J38" s="72"/>
      <c r="K38" s="72"/>
      <c r="L38" s="72"/>
    </row>
    <row r="39" spans="1:12" s="2" customFormat="1" ht="18" customHeight="1" x14ac:dyDescent="0.2">
      <c r="A39" s="75"/>
      <c r="B39" s="76"/>
      <c r="C39" s="77"/>
      <c r="D39" s="123"/>
      <c r="E39" s="71" t="s">
        <v>16</v>
      </c>
      <c r="F39" s="72"/>
      <c r="G39" s="72"/>
      <c r="H39" s="72"/>
      <c r="I39" s="72"/>
      <c r="J39" s="72"/>
      <c r="K39" s="72"/>
      <c r="L39" s="72"/>
    </row>
    <row r="40" spans="1:12" s="2" customFormat="1" ht="18" customHeight="1" x14ac:dyDescent="0.2">
      <c r="A40" s="82"/>
      <c r="B40" s="83"/>
      <c r="C40" s="84"/>
      <c r="D40" s="123"/>
      <c r="E40" s="71" t="s">
        <v>17</v>
      </c>
      <c r="F40" s="72">
        <f>G40+J40</f>
        <v>7295</v>
      </c>
      <c r="G40" s="72">
        <f>H40</f>
        <v>7295</v>
      </c>
      <c r="H40" s="72">
        <v>7295</v>
      </c>
      <c r="I40" s="72"/>
      <c r="J40" s="72"/>
      <c r="K40" s="72"/>
      <c r="L40" s="72"/>
    </row>
    <row r="41" spans="1:12" s="6" customFormat="1" ht="18" customHeight="1" x14ac:dyDescent="0.2">
      <c r="A41" s="85"/>
      <c r="B41" s="86"/>
      <c r="C41" s="87"/>
      <c r="D41" s="124"/>
      <c r="E41" s="80" t="s">
        <v>18</v>
      </c>
      <c r="F41" s="81">
        <f>F38-F39+F40</f>
        <v>128862.52</v>
      </c>
      <c r="G41" s="81">
        <f>G38-G39+G40</f>
        <v>128862.52</v>
      </c>
      <c r="H41" s="81">
        <f>H38-H39+H40</f>
        <v>128862.52</v>
      </c>
      <c r="I41" s="81"/>
      <c r="J41" s="81"/>
      <c r="K41" s="81"/>
      <c r="L41" s="81"/>
    </row>
    <row r="42" spans="1:12" s="8" customFormat="1" ht="18" customHeight="1" x14ac:dyDescent="0.2">
      <c r="A42" s="41"/>
      <c r="B42" s="39"/>
      <c r="C42" s="128" t="s">
        <v>19</v>
      </c>
      <c r="D42" s="128"/>
      <c r="E42" s="128"/>
      <c r="F42" s="128"/>
      <c r="G42" s="128"/>
      <c r="H42" s="128"/>
      <c r="I42" s="128"/>
      <c r="J42" s="128"/>
      <c r="K42" s="128"/>
      <c r="L42" s="129"/>
    </row>
    <row r="43" spans="1:12" s="14" customFormat="1" ht="18" customHeight="1" x14ac:dyDescent="0.2">
      <c r="A43" s="41"/>
      <c r="B43" s="42"/>
      <c r="C43" s="150" t="s">
        <v>34</v>
      </c>
      <c r="D43" s="150"/>
      <c r="E43" s="150"/>
      <c r="F43" s="150"/>
      <c r="G43" s="150"/>
      <c r="H43" s="150"/>
      <c r="I43" s="150"/>
      <c r="J43" s="150"/>
      <c r="K43" s="150"/>
      <c r="L43" s="151"/>
    </row>
    <row r="44" spans="1:12" s="12" customFormat="1" ht="59.25" customHeight="1" x14ac:dyDescent="0.2">
      <c r="A44" s="41"/>
      <c r="B44" s="43"/>
      <c r="C44" s="152" t="s">
        <v>35</v>
      </c>
      <c r="D44" s="152"/>
      <c r="E44" s="152"/>
      <c r="F44" s="152"/>
      <c r="G44" s="152"/>
      <c r="H44" s="152"/>
      <c r="I44" s="152"/>
      <c r="J44" s="152"/>
      <c r="K44" s="152"/>
      <c r="L44" s="153"/>
    </row>
    <row r="45" spans="1:12" s="6" customFormat="1" ht="18" customHeight="1" x14ac:dyDescent="0.2">
      <c r="A45" s="58">
        <v>926</v>
      </c>
      <c r="B45" s="58"/>
      <c r="C45" s="58"/>
      <c r="D45" s="130" t="s">
        <v>30</v>
      </c>
      <c r="E45" s="88" t="s">
        <v>15</v>
      </c>
      <c r="F45" s="61">
        <f>G45+J45</f>
        <v>1787500</v>
      </c>
      <c r="G45" s="61">
        <v>1787500</v>
      </c>
      <c r="H45" s="33"/>
      <c r="I45" s="44"/>
      <c r="J45" s="61">
        <f>K45</f>
        <v>0</v>
      </c>
      <c r="K45" s="61">
        <v>0</v>
      </c>
      <c r="L45" s="61"/>
    </row>
    <row r="46" spans="1:12" s="6" customFormat="1" ht="18" customHeight="1" x14ac:dyDescent="0.2">
      <c r="A46" s="62"/>
      <c r="B46" s="62"/>
      <c r="C46" s="62"/>
      <c r="D46" s="131"/>
      <c r="E46" s="60" t="s">
        <v>16</v>
      </c>
      <c r="F46" s="64"/>
      <c r="G46" s="64"/>
      <c r="H46" s="34"/>
      <c r="I46" s="45"/>
      <c r="J46" s="64"/>
      <c r="K46" s="64"/>
      <c r="L46" s="64"/>
    </row>
    <row r="47" spans="1:12" s="6" customFormat="1" ht="18" customHeight="1" x14ac:dyDescent="0.2">
      <c r="A47" s="62"/>
      <c r="B47" s="62"/>
      <c r="C47" s="62"/>
      <c r="D47" s="131"/>
      <c r="E47" s="60" t="s">
        <v>17</v>
      </c>
      <c r="F47" s="64">
        <f>G47+J47</f>
        <v>200000</v>
      </c>
      <c r="G47" s="64"/>
      <c r="H47" s="34"/>
      <c r="I47" s="45"/>
      <c r="J47" s="64">
        <f>K47</f>
        <v>200000</v>
      </c>
      <c r="K47" s="64">
        <f>K51</f>
        <v>200000</v>
      </c>
      <c r="L47" s="64"/>
    </row>
    <row r="48" spans="1:12" s="6" customFormat="1" ht="18" customHeight="1" x14ac:dyDescent="0.2">
      <c r="A48" s="93"/>
      <c r="B48" s="94"/>
      <c r="C48" s="94"/>
      <c r="D48" s="132"/>
      <c r="E48" s="66" t="s">
        <v>18</v>
      </c>
      <c r="F48" s="67">
        <f>F45-F46+F47</f>
        <v>1987500</v>
      </c>
      <c r="G48" s="67">
        <f>G45-G46+G47</f>
        <v>1787500</v>
      </c>
      <c r="H48" s="35"/>
      <c r="I48" s="35"/>
      <c r="J48" s="67">
        <f>J45-J46+J47</f>
        <v>200000</v>
      </c>
      <c r="K48" s="67">
        <f>K45-K46+K47</f>
        <v>200000</v>
      </c>
      <c r="L48" s="67"/>
    </row>
    <row r="49" spans="1:13" s="6" customFormat="1" ht="18" customHeight="1" x14ac:dyDescent="0.2">
      <c r="A49" s="68"/>
      <c r="B49" s="95">
        <v>92601</v>
      </c>
      <c r="C49" s="95"/>
      <c r="D49" s="135" t="s">
        <v>31</v>
      </c>
      <c r="E49" s="98" t="s">
        <v>15</v>
      </c>
      <c r="F49" s="74">
        <f>G49+J49</f>
        <v>1787500</v>
      </c>
      <c r="G49" s="74">
        <v>1787500</v>
      </c>
      <c r="H49" s="38"/>
      <c r="I49" s="46"/>
      <c r="J49" s="72">
        <f t="shared" ref="J49:K49" si="8">J53</f>
        <v>0</v>
      </c>
      <c r="K49" s="72">
        <f t="shared" si="8"/>
        <v>0</v>
      </c>
      <c r="L49" s="46"/>
    </row>
    <row r="50" spans="1:13" s="6" customFormat="1" ht="18" customHeight="1" x14ac:dyDescent="0.2">
      <c r="A50" s="68"/>
      <c r="B50" s="68"/>
      <c r="C50" s="68"/>
      <c r="D50" s="136"/>
      <c r="E50" s="71" t="s">
        <v>16</v>
      </c>
      <c r="F50" s="72"/>
      <c r="G50" s="72"/>
      <c r="H50" s="36"/>
      <c r="I50" s="37"/>
      <c r="J50" s="72"/>
      <c r="K50" s="72"/>
      <c r="L50" s="37"/>
    </row>
    <row r="51" spans="1:13" s="6" customFormat="1" ht="18" customHeight="1" x14ac:dyDescent="0.2">
      <c r="A51" s="68"/>
      <c r="B51" s="68"/>
      <c r="C51" s="68"/>
      <c r="D51" s="136"/>
      <c r="E51" s="71" t="s">
        <v>17</v>
      </c>
      <c r="F51" s="72">
        <f>G51+J51</f>
        <v>200000</v>
      </c>
      <c r="G51" s="72"/>
      <c r="H51" s="36"/>
      <c r="I51" s="37"/>
      <c r="J51" s="72">
        <f>K51</f>
        <v>200000</v>
      </c>
      <c r="K51" s="72">
        <f>K55</f>
        <v>200000</v>
      </c>
      <c r="L51" s="37"/>
    </row>
    <row r="52" spans="1:13" s="6" customFormat="1" ht="18" customHeight="1" x14ac:dyDescent="0.2">
      <c r="A52" s="68"/>
      <c r="B52" s="96"/>
      <c r="C52" s="97"/>
      <c r="D52" s="137"/>
      <c r="E52" s="99" t="s">
        <v>18</v>
      </c>
      <c r="F52" s="81">
        <f>F49-F50+F51</f>
        <v>1987500</v>
      </c>
      <c r="G52" s="81">
        <f>G49-G50+G51</f>
        <v>1787500</v>
      </c>
      <c r="H52" s="40"/>
      <c r="I52" s="40"/>
      <c r="J52" s="81">
        <f>J49-J50+J51</f>
        <v>200000</v>
      </c>
      <c r="K52" s="81">
        <f>K49-K50+K51</f>
        <v>200000</v>
      </c>
      <c r="L52" s="40"/>
    </row>
    <row r="53" spans="1:13" s="3" customFormat="1" ht="18" customHeight="1" x14ac:dyDescent="0.2">
      <c r="A53" s="75"/>
      <c r="B53" s="76"/>
      <c r="C53" s="77">
        <v>6300</v>
      </c>
      <c r="D53" s="122" t="s">
        <v>28</v>
      </c>
      <c r="E53" s="71" t="s">
        <v>15</v>
      </c>
      <c r="F53" s="72">
        <f>G53+J53</f>
        <v>0</v>
      </c>
      <c r="G53" s="72"/>
      <c r="H53" s="72"/>
      <c r="I53" s="72"/>
      <c r="J53" s="72">
        <f>K53</f>
        <v>0</v>
      </c>
      <c r="K53" s="72">
        <v>0</v>
      </c>
      <c r="L53" s="72"/>
    </row>
    <row r="54" spans="1:13" s="2" customFormat="1" ht="18" customHeight="1" x14ac:dyDescent="0.2">
      <c r="A54" s="75"/>
      <c r="B54" s="76"/>
      <c r="C54" s="77"/>
      <c r="D54" s="123"/>
      <c r="E54" s="71" t="s">
        <v>16</v>
      </c>
      <c r="F54" s="72"/>
      <c r="G54" s="72"/>
      <c r="H54" s="72"/>
      <c r="I54" s="72"/>
      <c r="J54" s="72"/>
      <c r="K54" s="72"/>
      <c r="L54" s="72"/>
    </row>
    <row r="55" spans="1:13" s="2" customFormat="1" ht="18" customHeight="1" x14ac:dyDescent="0.2">
      <c r="A55" s="82"/>
      <c r="B55" s="83"/>
      <c r="C55" s="84"/>
      <c r="D55" s="123"/>
      <c r="E55" s="71" t="s">
        <v>17</v>
      </c>
      <c r="F55" s="72">
        <f>G55+J55</f>
        <v>200000</v>
      </c>
      <c r="G55" s="72"/>
      <c r="H55" s="72"/>
      <c r="I55" s="72"/>
      <c r="J55" s="72">
        <f>K55</f>
        <v>200000</v>
      </c>
      <c r="K55" s="72">
        <v>200000</v>
      </c>
      <c r="L55" s="72"/>
    </row>
    <row r="56" spans="1:13" s="6" customFormat="1" ht="18" customHeight="1" x14ac:dyDescent="0.2">
      <c r="A56" s="85"/>
      <c r="B56" s="86"/>
      <c r="C56" s="87"/>
      <c r="D56" s="124"/>
      <c r="E56" s="80" t="s">
        <v>18</v>
      </c>
      <c r="F56" s="81">
        <f>F53-F54+F55</f>
        <v>200000</v>
      </c>
      <c r="G56" s="81"/>
      <c r="H56" s="81"/>
      <c r="I56" s="81"/>
      <c r="J56" s="81">
        <f>J53-J54+J55</f>
        <v>200000</v>
      </c>
      <c r="K56" s="81">
        <f>K53-K54+K55</f>
        <v>200000</v>
      </c>
      <c r="L56" s="81"/>
    </row>
    <row r="57" spans="1:13" s="8" customFormat="1" ht="15.95" customHeight="1" x14ac:dyDescent="0.2">
      <c r="A57" s="41"/>
      <c r="B57" s="42"/>
      <c r="C57" s="128" t="s">
        <v>19</v>
      </c>
      <c r="D57" s="128"/>
      <c r="E57" s="128"/>
      <c r="F57" s="128"/>
      <c r="G57" s="128"/>
      <c r="H57" s="128"/>
      <c r="I57" s="128"/>
      <c r="J57" s="128"/>
      <c r="K57" s="128"/>
      <c r="L57" s="129"/>
    </row>
    <row r="58" spans="1:13" s="14" customFormat="1" ht="15.75" customHeight="1" x14ac:dyDescent="0.2">
      <c r="A58" s="41"/>
      <c r="B58" s="42"/>
      <c r="C58" s="150" t="s">
        <v>32</v>
      </c>
      <c r="D58" s="150"/>
      <c r="E58" s="150"/>
      <c r="F58" s="150"/>
      <c r="G58" s="150"/>
      <c r="H58" s="150"/>
      <c r="I58" s="150"/>
      <c r="J58" s="150"/>
      <c r="K58" s="150"/>
      <c r="L58" s="151"/>
    </row>
    <row r="59" spans="1:13" s="12" customFormat="1" ht="42.75" customHeight="1" x14ac:dyDescent="0.2">
      <c r="A59" s="41"/>
      <c r="B59" s="43"/>
      <c r="C59" s="152" t="s">
        <v>38</v>
      </c>
      <c r="D59" s="152"/>
      <c r="E59" s="152"/>
      <c r="F59" s="152"/>
      <c r="G59" s="152"/>
      <c r="H59" s="152"/>
      <c r="I59" s="152"/>
      <c r="J59" s="152"/>
      <c r="K59" s="152"/>
      <c r="L59" s="153"/>
    </row>
    <row r="60" spans="1:13" ht="18" customHeight="1" x14ac:dyDescent="0.2">
      <c r="A60" s="141" t="s">
        <v>1</v>
      </c>
      <c r="B60" s="142"/>
      <c r="C60" s="142"/>
      <c r="D60" s="143"/>
      <c r="E60" s="60" t="s">
        <v>15</v>
      </c>
      <c r="F60" s="100">
        <f>G60+J60</f>
        <v>209408252.79000002</v>
      </c>
      <c r="G60" s="100">
        <v>173899749.37</v>
      </c>
      <c r="H60" s="100">
        <v>46233767.439999998</v>
      </c>
      <c r="I60" s="100">
        <v>506393.35</v>
      </c>
      <c r="J60" s="100">
        <v>35508503.420000002</v>
      </c>
      <c r="K60" s="100">
        <v>2791964.97</v>
      </c>
      <c r="L60" s="100">
        <v>18054930.699999999</v>
      </c>
      <c r="M60" s="13"/>
    </row>
    <row r="61" spans="1:13" ht="18" customHeight="1" x14ac:dyDescent="0.2">
      <c r="A61" s="144"/>
      <c r="B61" s="145"/>
      <c r="C61" s="145"/>
      <c r="D61" s="146"/>
      <c r="E61" s="60" t="s">
        <v>16</v>
      </c>
      <c r="F61" s="100"/>
      <c r="G61" s="100"/>
      <c r="H61" s="100"/>
      <c r="I61" s="100"/>
      <c r="J61" s="100"/>
      <c r="K61" s="100"/>
      <c r="L61" s="100"/>
      <c r="M61" s="2"/>
    </row>
    <row r="62" spans="1:13" ht="18" customHeight="1" x14ac:dyDescent="0.2">
      <c r="A62" s="144"/>
      <c r="B62" s="145"/>
      <c r="C62" s="145"/>
      <c r="D62" s="146"/>
      <c r="E62" s="60" t="s">
        <v>17</v>
      </c>
      <c r="F62" s="100">
        <f>G62+J62</f>
        <v>312295</v>
      </c>
      <c r="G62" s="100">
        <f>G12+G32+G47</f>
        <v>32295</v>
      </c>
      <c r="H62" s="100">
        <f>H12+H32+H47</f>
        <v>32295</v>
      </c>
      <c r="I62" s="100"/>
      <c r="J62" s="100">
        <f>J12+J32+J47</f>
        <v>280000</v>
      </c>
      <c r="K62" s="100">
        <f>K12+K32+K47</f>
        <v>280000</v>
      </c>
      <c r="L62" s="100"/>
      <c r="M62" s="2"/>
    </row>
    <row r="63" spans="1:13" ht="18" customHeight="1" x14ac:dyDescent="0.2">
      <c r="A63" s="147"/>
      <c r="B63" s="148"/>
      <c r="C63" s="148"/>
      <c r="D63" s="149"/>
      <c r="E63" s="66" t="s">
        <v>18</v>
      </c>
      <c r="F63" s="67">
        <f t="shared" ref="F63:L63" si="9">F60-F61+F62</f>
        <v>209720547.79000002</v>
      </c>
      <c r="G63" s="67">
        <f t="shared" si="9"/>
        <v>173932044.37</v>
      </c>
      <c r="H63" s="67">
        <f t="shared" si="9"/>
        <v>46266062.439999998</v>
      </c>
      <c r="I63" s="67">
        <f t="shared" si="9"/>
        <v>506393.35</v>
      </c>
      <c r="J63" s="67">
        <f t="shared" si="9"/>
        <v>35788503.420000002</v>
      </c>
      <c r="K63" s="67">
        <f t="shared" si="9"/>
        <v>3071964.97</v>
      </c>
      <c r="L63" s="67">
        <f t="shared" si="9"/>
        <v>18054930.699999999</v>
      </c>
      <c r="M63" s="6"/>
    </row>
    <row r="64" spans="1:13" ht="21" customHeight="1" x14ac:dyDescent="0.2">
      <c r="A64" s="102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</row>
    <row r="65" spans="1:12" s="18" customFormat="1" ht="21" customHeight="1" x14ac:dyDescent="0.2">
      <c r="A65" s="47"/>
      <c r="B65" s="48"/>
      <c r="C65" s="49"/>
      <c r="D65" s="50"/>
      <c r="E65" s="51"/>
      <c r="F65" s="52"/>
      <c r="G65" s="52"/>
      <c r="H65" s="52"/>
      <c r="I65" s="52"/>
      <c r="J65" s="53"/>
      <c r="K65" s="52"/>
      <c r="L65" s="54"/>
    </row>
    <row r="66" spans="1:12" s="18" customFormat="1" ht="21" customHeight="1" x14ac:dyDescent="0.2">
      <c r="A66" s="47"/>
      <c r="B66" s="48"/>
      <c r="C66" s="49"/>
      <c r="D66" s="50"/>
      <c r="E66" s="51"/>
      <c r="F66" s="52"/>
      <c r="G66" s="52"/>
      <c r="H66" s="52"/>
      <c r="I66" s="52"/>
      <c r="J66" s="53"/>
      <c r="K66" s="52"/>
      <c r="L66" s="54"/>
    </row>
    <row r="67" spans="1:12" s="18" customFormat="1" ht="21" customHeight="1" x14ac:dyDescent="0.2">
      <c r="A67" s="47"/>
      <c r="B67" s="48"/>
      <c r="C67" s="49"/>
      <c r="D67" s="50"/>
      <c r="E67" s="55"/>
      <c r="F67" s="54"/>
      <c r="G67" s="54"/>
      <c r="H67" s="54"/>
      <c r="I67" s="54"/>
      <c r="J67" s="54"/>
      <c r="K67" s="54"/>
      <c r="L67" s="54"/>
    </row>
    <row r="68" spans="1:12" s="18" customFormat="1" x14ac:dyDescent="0.2">
      <c r="A68" s="47"/>
      <c r="B68" s="48"/>
      <c r="C68" s="49"/>
      <c r="D68" s="50"/>
      <c r="E68" s="55"/>
      <c r="F68" s="56"/>
      <c r="G68" s="56" t="s">
        <v>22</v>
      </c>
      <c r="H68" s="56"/>
      <c r="I68" s="56"/>
      <c r="J68" s="57"/>
      <c r="K68" s="56"/>
      <c r="L68" s="54"/>
    </row>
    <row r="69" spans="1:12" s="18" customFormat="1" x14ac:dyDescent="0.2">
      <c r="A69" s="47"/>
      <c r="B69" s="48"/>
      <c r="C69" s="49"/>
      <c r="D69" s="50"/>
      <c r="E69" s="55"/>
      <c r="F69" s="56"/>
      <c r="G69" s="56"/>
      <c r="H69" s="56"/>
      <c r="I69" s="56"/>
      <c r="J69" s="57"/>
      <c r="K69" s="56"/>
      <c r="L69" s="54"/>
    </row>
    <row r="70" spans="1:12" s="18" customFormat="1" x14ac:dyDescent="0.2">
      <c r="A70" s="47"/>
      <c r="B70" s="48"/>
      <c r="C70" s="49"/>
      <c r="D70" s="50"/>
      <c r="E70" s="55"/>
      <c r="F70" s="56"/>
      <c r="G70" s="56"/>
      <c r="H70" s="56"/>
      <c r="I70" s="56"/>
      <c r="J70" s="57"/>
      <c r="K70" s="56"/>
      <c r="L70" s="54"/>
    </row>
  </sheetData>
  <mergeCells count="33">
    <mergeCell ref="A60:D63"/>
    <mergeCell ref="D30:D33"/>
    <mergeCell ref="C42:L42"/>
    <mergeCell ref="C43:L43"/>
    <mergeCell ref="C44:L44"/>
    <mergeCell ref="C57:L57"/>
    <mergeCell ref="D53:D56"/>
    <mergeCell ref="C59:L59"/>
    <mergeCell ref="C58:L58"/>
    <mergeCell ref="C27:L27"/>
    <mergeCell ref="C28:L28"/>
    <mergeCell ref="D45:D48"/>
    <mergeCell ref="D49:D52"/>
    <mergeCell ref="D38:D41"/>
    <mergeCell ref="C29:L29"/>
    <mergeCell ref="D18:D21"/>
    <mergeCell ref="D5:D8"/>
    <mergeCell ref="C26:L26"/>
    <mergeCell ref="D10:D13"/>
    <mergeCell ref="D22:D25"/>
    <mergeCell ref="A1:C1"/>
    <mergeCell ref="A4:L4"/>
    <mergeCell ref="E5:E8"/>
    <mergeCell ref="B5:B8"/>
    <mergeCell ref="A5:A8"/>
    <mergeCell ref="K7:L7"/>
    <mergeCell ref="C5:C8"/>
    <mergeCell ref="F6:F8"/>
    <mergeCell ref="H7:I7"/>
    <mergeCell ref="G6:L6"/>
    <mergeCell ref="G7:G8"/>
    <mergeCell ref="J7:J8"/>
    <mergeCell ref="F5:L5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2021-07-08T06:31:55Z</cp:lastPrinted>
  <dcterms:created xsi:type="dcterms:W3CDTF">2000-11-02T14:08:21Z</dcterms:created>
  <dcterms:modified xsi:type="dcterms:W3CDTF">2021-07-08T06:31:58Z</dcterms:modified>
</cp:coreProperties>
</file>