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C:\Dane\2021_dokumenty\2021_UCHWALY_ZARZADZENIA\URM_XXIV_..._9VII2021_ZM_BUDZET 2021-1\"/>
    </mc:Choice>
  </mc:AlternateContent>
  <xr:revisionPtr revIDLastSave="0" documentId="13_ncr:1_{A2C955F1-B9F4-497E-ABA2-936422F3BE4A}" xr6:coauthVersionLast="47" xr6:coauthVersionMax="47" xr10:uidLastSave="{00000000-0000-0000-0000-000000000000}"/>
  <bookViews>
    <workbookView xWindow="-120" yWindow="-120" windowWidth="29040" windowHeight="15840" tabRatio="614" xr2:uid="{00000000-000D-0000-FFFF-FFFF00000000}"/>
  </bookViews>
  <sheets>
    <sheet name="WYDATKI" sheetId="1" r:id="rId1"/>
  </sheets>
  <externalReferences>
    <externalReference r:id="rId2"/>
  </externalReferences>
  <definedNames>
    <definedName name="Drukowany">'[1]2000DOCH.UW.'!A1:XEY1</definedName>
    <definedName name="_xlnm.Print_Area" localSheetId="0">WYDATKI!$A$1:$T$119</definedName>
    <definedName name="_xlnm.Print_Titles" localSheetId="0">WYDATKI!$6:$9</definedName>
  </definedNames>
  <calcPr calcId="191029"/>
</workbook>
</file>

<file path=xl/calcChain.xml><?xml version="1.0" encoding="utf-8"?>
<calcChain xmlns="http://schemas.openxmlformats.org/spreadsheetml/2006/main">
  <c r="H14" i="1" l="1"/>
  <c r="H20" i="1"/>
  <c r="G20" i="1" s="1"/>
  <c r="F20" i="1" s="1"/>
  <c r="H18" i="1"/>
  <c r="H21" i="1" s="1"/>
  <c r="J16" i="1"/>
  <c r="J17" i="1" s="1"/>
  <c r="J21" i="1"/>
  <c r="S119" i="1"/>
  <c r="Q82" i="1"/>
  <c r="S82" i="1"/>
  <c r="Q107" i="1"/>
  <c r="Q103" i="1" s="1"/>
  <c r="P103" i="1" s="1"/>
  <c r="Q112" i="1"/>
  <c r="P111" i="1"/>
  <c r="P109" i="1"/>
  <c r="J89" i="1"/>
  <c r="H89" i="1" s="1"/>
  <c r="G89" i="1" s="1"/>
  <c r="F89" i="1" s="1"/>
  <c r="J85" i="1"/>
  <c r="H85" i="1" s="1"/>
  <c r="G85" i="1" s="1"/>
  <c r="F85" i="1" s="1"/>
  <c r="H87" i="1"/>
  <c r="G87" i="1" s="1"/>
  <c r="F87" i="1" s="1"/>
  <c r="H83" i="1"/>
  <c r="G83" i="1" s="1"/>
  <c r="F83" i="1" s="1"/>
  <c r="H72" i="1"/>
  <c r="G72" i="1" s="1"/>
  <c r="F72" i="1" s="1"/>
  <c r="H68" i="1"/>
  <c r="G68" i="1" s="1"/>
  <c r="F68" i="1" s="1"/>
  <c r="S62" i="1"/>
  <c r="J74" i="1"/>
  <c r="H71" i="1"/>
  <c r="H74" i="1" s="1"/>
  <c r="J35" i="1"/>
  <c r="H35" i="1" s="1"/>
  <c r="K35" i="1"/>
  <c r="K31" i="1" s="1"/>
  <c r="K117" i="1" s="1"/>
  <c r="H43" i="1"/>
  <c r="G43" i="1" s="1"/>
  <c r="F43" i="1" s="1"/>
  <c r="G39" i="1"/>
  <c r="F39" i="1" s="1"/>
  <c r="Q36" i="1"/>
  <c r="Q37" i="1" s="1"/>
  <c r="P48" i="1"/>
  <c r="Q46" i="1"/>
  <c r="Q49" i="1" s="1"/>
  <c r="P30" i="1"/>
  <c r="L17" i="1"/>
  <c r="T14" i="1"/>
  <c r="Q13" i="1"/>
  <c r="T16" i="1"/>
  <c r="T12" i="1" s="1"/>
  <c r="P12" i="1" s="1"/>
  <c r="T25" i="1"/>
  <c r="P24" i="1"/>
  <c r="F24" i="1" s="1"/>
  <c r="P22" i="1"/>
  <c r="J12" i="1" l="1"/>
  <c r="H12" i="1" s="1"/>
  <c r="G12" i="1" s="1"/>
  <c r="H16" i="1"/>
  <c r="G16" i="1" s="1"/>
  <c r="G14" i="1"/>
  <c r="G18" i="1"/>
  <c r="T118" i="1"/>
  <c r="J81" i="1"/>
  <c r="F111" i="1"/>
  <c r="P107" i="1"/>
  <c r="P112" i="1"/>
  <c r="F109" i="1"/>
  <c r="J86" i="1"/>
  <c r="J90" i="1"/>
  <c r="Q32" i="1"/>
  <c r="J31" i="1"/>
  <c r="F90" i="1"/>
  <c r="H90" i="1"/>
  <c r="H86" i="1"/>
  <c r="G86" i="1"/>
  <c r="F86" i="1"/>
  <c r="G90" i="1"/>
  <c r="K17" i="1"/>
  <c r="G71" i="1"/>
  <c r="F71" i="1" s="1"/>
  <c r="F74" i="1" s="1"/>
  <c r="P25" i="1"/>
  <c r="G35" i="1"/>
  <c r="F35" i="1" s="1"/>
  <c r="P46" i="1"/>
  <c r="P49" i="1" s="1"/>
  <c r="T33" i="1"/>
  <c r="P36" i="1"/>
  <c r="P34" i="1"/>
  <c r="P14" i="1"/>
  <c r="T17" i="1"/>
  <c r="P16" i="1"/>
  <c r="F22" i="1"/>
  <c r="F25" i="1" s="1"/>
  <c r="F16" i="1" l="1"/>
  <c r="H17" i="1"/>
  <c r="G17" i="1"/>
  <c r="F14" i="1"/>
  <c r="F17" i="1" s="1"/>
  <c r="F18" i="1"/>
  <c r="F21" i="1" s="1"/>
  <c r="G21" i="1"/>
  <c r="Q33" i="1"/>
  <c r="Q118" i="1"/>
  <c r="P32" i="1"/>
  <c r="P33" i="1" s="1"/>
  <c r="F112" i="1"/>
  <c r="H81" i="1"/>
  <c r="G81" i="1" s="1"/>
  <c r="J61" i="1"/>
  <c r="H31" i="1"/>
  <c r="G31" i="1" s="1"/>
  <c r="F31" i="1" s="1"/>
  <c r="G74" i="1"/>
  <c r="P17" i="1"/>
  <c r="P37" i="1"/>
  <c r="Q101" i="1" l="1"/>
  <c r="J64" i="1"/>
  <c r="J60" i="1" s="1"/>
  <c r="J117" i="1" s="1"/>
  <c r="P116" i="1"/>
  <c r="B9" i="1" l="1"/>
  <c r="C9" i="1" s="1"/>
  <c r="D9" i="1" s="1"/>
  <c r="E9" i="1" s="1"/>
  <c r="F9" i="1" s="1"/>
  <c r="G9" i="1" s="1"/>
  <c r="H9" i="1" s="1"/>
  <c r="I9" i="1" s="1"/>
  <c r="J9" i="1" s="1"/>
  <c r="K9" i="1" s="1"/>
  <c r="L9" i="1" s="1"/>
  <c r="M9" i="1" s="1"/>
  <c r="N9" i="1" s="1"/>
  <c r="O9" i="1" s="1"/>
  <c r="P9" i="1" s="1"/>
  <c r="Q9" i="1" s="1"/>
  <c r="R9" i="1" s="1"/>
  <c r="S9" i="1" s="1"/>
  <c r="L108" i="1" l="1"/>
  <c r="J118" i="1"/>
  <c r="H63" i="1"/>
  <c r="H64" i="1"/>
  <c r="K41" i="1"/>
  <c r="G38" i="1"/>
  <c r="H42" i="1"/>
  <c r="G42" i="1" s="1"/>
  <c r="F42" i="1" s="1"/>
  <c r="J70" i="1"/>
  <c r="H67" i="1"/>
  <c r="G67" i="1" s="1"/>
  <c r="F48" i="1"/>
  <c r="J45" i="1"/>
  <c r="P101" i="1" l="1"/>
  <c r="L104" i="1"/>
  <c r="T13" i="1"/>
  <c r="Q108" i="1"/>
  <c r="H70" i="1"/>
  <c r="H79" i="1"/>
  <c r="G79" i="1" s="1"/>
  <c r="F38" i="1"/>
  <c r="F41" i="1" s="1"/>
  <c r="G41" i="1"/>
  <c r="H34" i="1"/>
  <c r="G34" i="1" s="1"/>
  <c r="J82" i="1"/>
  <c r="F67" i="1"/>
  <c r="G64" i="1"/>
  <c r="J66" i="1"/>
  <c r="H66" i="1"/>
  <c r="F45" i="1"/>
  <c r="H45" i="1"/>
  <c r="J108" i="1"/>
  <c r="M62" i="1"/>
  <c r="J37" i="1"/>
  <c r="F107" i="1"/>
  <c r="L37" i="1"/>
  <c r="H105" i="1"/>
  <c r="G105" i="1" s="1"/>
  <c r="I108" i="1"/>
  <c r="P105" i="1"/>
  <c r="K37" i="1"/>
  <c r="I37" i="1"/>
  <c r="O119" i="1"/>
  <c r="L33" i="1"/>
  <c r="G63" i="1"/>
  <c r="F81" i="1" l="1"/>
  <c r="K104" i="1"/>
  <c r="H61" i="1"/>
  <c r="G61" i="1" s="1"/>
  <c r="R62" i="1"/>
  <c r="H101" i="1"/>
  <c r="G101" i="1" s="1"/>
  <c r="F101" i="1" s="1"/>
  <c r="F36" i="1"/>
  <c r="F103" i="1"/>
  <c r="P59" i="1"/>
  <c r="F64" i="1"/>
  <c r="I104" i="1"/>
  <c r="P79" i="1"/>
  <c r="T62" i="1"/>
  <c r="N119" i="1"/>
  <c r="P104" i="1"/>
  <c r="Q104" i="1"/>
  <c r="G70" i="1"/>
  <c r="F70" i="1"/>
  <c r="P10" i="1"/>
  <c r="P13" i="1" s="1"/>
  <c r="G45" i="1"/>
  <c r="F46" i="1"/>
  <c r="F49" i="1" s="1"/>
  <c r="J62" i="1"/>
  <c r="K13" i="1"/>
  <c r="H60" i="1"/>
  <c r="G60" i="1" s="1"/>
  <c r="H82" i="1"/>
  <c r="G82" i="1"/>
  <c r="G108" i="1"/>
  <c r="H108" i="1"/>
  <c r="J33" i="1"/>
  <c r="H10" i="1"/>
  <c r="G10" i="1" s="1"/>
  <c r="I13" i="1"/>
  <c r="H37" i="1"/>
  <c r="J104" i="1"/>
  <c r="H59" i="1"/>
  <c r="G59" i="1" s="1"/>
  <c r="P108" i="1"/>
  <c r="F105" i="1"/>
  <c r="F108" i="1" s="1"/>
  <c r="L13" i="1"/>
  <c r="F12" i="1"/>
  <c r="J13" i="1"/>
  <c r="K33" i="1"/>
  <c r="I33" i="1"/>
  <c r="H30" i="1"/>
  <c r="G30" i="1" s="1"/>
  <c r="F30" i="1" s="1"/>
  <c r="G37" i="1"/>
  <c r="F34" i="1"/>
  <c r="G66" i="1"/>
  <c r="F63" i="1"/>
  <c r="P118" i="1" l="1"/>
  <c r="F61" i="1"/>
  <c r="Q62" i="1"/>
  <c r="F66" i="1"/>
  <c r="F37" i="1"/>
  <c r="F32" i="1"/>
  <c r="P82" i="1"/>
  <c r="F79" i="1"/>
  <c r="F82" i="1" s="1"/>
  <c r="P62" i="1"/>
  <c r="F59" i="1"/>
  <c r="F10" i="1"/>
  <c r="F13" i="1" s="1"/>
  <c r="T119" i="1"/>
  <c r="M119" i="1"/>
  <c r="R119" i="1"/>
  <c r="H117" i="1"/>
  <c r="G117" i="1" s="1"/>
  <c r="H62" i="1"/>
  <c r="K119" i="1"/>
  <c r="H104" i="1"/>
  <c r="G13" i="1"/>
  <c r="L119" i="1"/>
  <c r="H118" i="1"/>
  <c r="G118" i="1" s="1"/>
  <c r="H13" i="1"/>
  <c r="H33" i="1"/>
  <c r="F60" i="1"/>
  <c r="G62" i="1"/>
  <c r="G33" i="1"/>
  <c r="I119" i="1"/>
  <c r="H116" i="1"/>
  <c r="J119" i="1"/>
  <c r="F33" i="1" l="1"/>
  <c r="F62" i="1"/>
  <c r="F118" i="1"/>
  <c r="F104" i="1"/>
  <c r="G104" i="1"/>
  <c r="G116" i="1"/>
  <c r="H119" i="1"/>
  <c r="Q119" i="1"/>
  <c r="F117" i="1" l="1"/>
  <c r="P119" i="1"/>
  <c r="G119" i="1"/>
  <c r="F116" i="1"/>
  <c r="F119" i="1" l="1"/>
</calcChain>
</file>

<file path=xl/sharedStrings.xml><?xml version="1.0" encoding="utf-8"?>
<sst xmlns="http://schemas.openxmlformats.org/spreadsheetml/2006/main" count="158" uniqueCount="72">
  <si>
    <t>Pozostała działalność</t>
  </si>
  <si>
    <t>Przeciwdziałanie alkoholizmowi</t>
  </si>
  <si>
    <t>GOSPODARKA  KOMUNALNA I OCHRONA ŚRODOWISKA</t>
  </si>
  <si>
    <t>OCHRONA ZDROWIA</t>
  </si>
  <si>
    <t>Obiekty sportowe</t>
  </si>
  <si>
    <t>w tym:</t>
  </si>
  <si>
    <t>Dział</t>
  </si>
  <si>
    <t>Rozdział</t>
  </si>
  <si>
    <t>§</t>
  </si>
  <si>
    <t>Zakup materiałów i wyposażenia</t>
  </si>
  <si>
    <t>Zakup usług pozostałych</t>
  </si>
  <si>
    <t>Nazwa działu, rozdziału i paragrafu</t>
  </si>
  <si>
    <t xml:space="preserve">WYDATKI </t>
  </si>
  <si>
    <t xml:space="preserve">Wydatki bieżące </t>
  </si>
  <si>
    <t>z tego:</t>
  </si>
  <si>
    <t>Plan</t>
  </si>
  <si>
    <t>w tym na:</t>
  </si>
  <si>
    <t xml:space="preserve">Wydatki majątkowe </t>
  </si>
  <si>
    <t>na wynagro- dzenia i składki od nich naliczane</t>
  </si>
  <si>
    <t>wydatki na programy z udziałem środków, o których mowa w art. 5 ust. 1 pkt 2 i 3 u.o.f.p.</t>
  </si>
  <si>
    <t xml:space="preserve"> wydatki związane z realizacją ich statutowych zadań</t>
  </si>
  <si>
    <t>dotacje na zadania bieżące</t>
  </si>
  <si>
    <t>obsługa długu</t>
  </si>
  <si>
    <t>na programy z udziałem środków, o których mowa w art. 5 ust. 1 pkt 2 i 3 u.o.f.p.</t>
  </si>
  <si>
    <t>Wydatki inwestycyjne jednostek budżetowych</t>
  </si>
  <si>
    <t>OGÓŁEM</t>
  </si>
  <si>
    <t xml:space="preserve">przed zmianą </t>
  </si>
  <si>
    <t xml:space="preserve">zmniejszenia </t>
  </si>
  <si>
    <t>zwiększenia</t>
  </si>
  <si>
    <t>po zmianach</t>
  </si>
  <si>
    <t>KULTURA FIZYCZNA</t>
  </si>
  <si>
    <t xml:space="preserve">Uzasadnienie zmian: </t>
  </si>
  <si>
    <t>świadczenia na rzecz osób fizycznych</t>
  </si>
  <si>
    <t>Rady Miejskiej w Nowym Dworze Mazowieckim</t>
  </si>
  <si>
    <t xml:space="preserve">Dotacje celowe z budżetu jednostki samorządu terytorialnego, udzielone w trybie art. 221 ustawy, na finansowanie lub dofinansowanie zadań zleconych do realizacji organizacjom prowadzącym działalność pożytku publicznego </t>
  </si>
  <si>
    <t xml:space="preserve">wyszcze -gólnienie </t>
  </si>
  <si>
    <t>wydatki jednostek budżetowych</t>
  </si>
  <si>
    <t>inwestycje i zakupy inwestycyjne</t>
  </si>
  <si>
    <t>BEZPIECZEŃSTWO PUBLICZNE I OCHRONA PRZECIWPOŻA- ROWA</t>
  </si>
  <si>
    <t>wypłaty z tytułu porę- czeń i gwa- rancji</t>
  </si>
  <si>
    <t>wydatki o charak- terze dotacyj-nym na inwesty-cje  i zakupy inwesty-cyjne</t>
  </si>
  <si>
    <t>Ochotnicze straże pożarne</t>
  </si>
  <si>
    <t>Dotacje celowe z budżetu na finansowanie lub dofinansowanie kosztów realizacji inwestycji i zakupów inwestycyjnych jednostek niezaliczanych do sektora finansów publicznych</t>
  </si>
  <si>
    <t>Wydatki na zakupy inwestycyjne jednostek budżetowych</t>
  </si>
  <si>
    <t>Gospodarka odpadami komunalnymi</t>
  </si>
  <si>
    <t>w § 4210 zwiększenie o kwotę 6.190,00 zł - wprowadzenie środków na realizację zadania pn. Zmień nawyki - chroń powietrze 2021; zwiększenie środków na wydatki z zakresu Ochrony Środowiska;</t>
  </si>
  <si>
    <t>z tego :</t>
  </si>
  <si>
    <t xml:space="preserve"> -  kwota 3.095,00 zł - środki własne miasta na realizację zadania; źródło pokrycia wydatku:  środki ze zmniejszonych wydatków budżetowych w dz. 900 rozdz. 90002 § 4210, </t>
  </si>
  <si>
    <t>w § 4300 zwiększenie o kwotę 8.400,00 zł - wprowadzenie środków na realizację zadania pn.  Zmień nawyki - chroń powietrze 2021 ; zwiększenie środków na wydatki z zakresu Ochrony Środowiska;</t>
  </si>
  <si>
    <t xml:space="preserve"> -  kwota 4.200,00 zł - środki własne miasta na realizację zadania; źródło pokrycia wydatku:  środki ze zmniejszonych wydatków budżetowych w dz. 900 rozdz. 90002 § 4300, </t>
  </si>
  <si>
    <t>korekta wysokości środków będących w dyspozycji  Urzędu Miejskiego - Wydział Gospodarki Komunalnej;</t>
  </si>
  <si>
    <t>w § 4210 zmniejszenie o kwotę 3.095,00 zł - korekta wysokości środków zabezpieczonych na zakup materiałów i wyposażenia; przeniesienie środków do rozdz. 90095 § 4210</t>
  </si>
  <si>
    <r>
      <t xml:space="preserve">zwiększenie środków do dyspozycji Urzędu Miejskiego - Wydział Projektów Infrastrukturalnych, </t>
    </r>
    <r>
      <rPr>
        <b/>
        <i/>
        <sz val="9"/>
        <rFont val="Verdana"/>
        <family val="2"/>
        <charset val="238"/>
      </rPr>
      <t xml:space="preserve"> związanych z realizacją zadań na podstawie umów między jednostkami samorządu terytorialnego</t>
    </r>
    <r>
      <rPr>
        <i/>
        <sz val="9"/>
        <rFont val="Verdana"/>
        <family val="2"/>
        <charset val="238"/>
      </rPr>
      <t>;</t>
    </r>
  </si>
  <si>
    <t>w § 2360 zmniejszenie o kwotę 120.000,00 zł - ze środków zabezpieczonych na realizację zadań w zakresie działalności profilaktycznej w ramach współpracy z organizacjami pozarządowymi</t>
  </si>
  <si>
    <t>w § 4300 zmniejszenie o kwotę 80.000,00 zł - ze środków zabezpieczonych na usługi związane realizację zadań w zakresie i profilaktyki</t>
  </si>
  <si>
    <t>2/ zwiększenie środków do dyspozycji Nowodworskiego Ośrodka Sportu i Rekreacji o łączną kwotę 200.000,00 zł;</t>
  </si>
  <si>
    <t>Załącznik nr 2 do uchwały Nr XXIV/ ... / 2021</t>
  </si>
  <si>
    <t>z dnia ……………….. 2021 r.</t>
  </si>
  <si>
    <r>
      <t xml:space="preserve">zwiększenie planu wydatków do dyspozycji Urzędu Miejskiego -Straż Miejska, </t>
    </r>
    <r>
      <rPr>
        <b/>
        <i/>
        <sz val="9"/>
        <rFont val="Verdana"/>
        <family val="2"/>
        <charset val="238"/>
      </rPr>
      <t>związanych z realizacją zadań na podstawie umów między jednostkami samorządu terytorialnego</t>
    </r>
    <r>
      <rPr>
        <i/>
        <sz val="9"/>
        <rFont val="Verdana"/>
        <family val="2"/>
        <charset val="238"/>
      </rPr>
      <t>;</t>
    </r>
  </si>
  <si>
    <r>
      <t>przeniesienie między paragrafami oraz między jednostkami organizacyjnymi środków na realizację zadań zgodnie z</t>
    </r>
    <r>
      <rPr>
        <b/>
        <i/>
        <sz val="9"/>
        <rFont val="Verdana"/>
        <family val="2"/>
        <charset val="238"/>
      </rPr>
      <t xml:space="preserve"> Programem Profilaktyki i Rozwiązywania Problemów Alkoholowych oraz Przeciwdziałania Narkomanii dla Miasta Nowy Dwór Mazowiecki na rok 2021,</t>
    </r>
  </si>
  <si>
    <r>
      <t>środki  finansowe przeznaczone na zadanie realizowane zgodnie z</t>
    </r>
    <r>
      <rPr>
        <b/>
        <i/>
        <sz val="9"/>
        <rFont val="Verdana"/>
        <family val="2"/>
        <charset val="238"/>
      </rPr>
      <t xml:space="preserve"> Programem Profilaktyki i Rozwiązywania Problemów Alkoholowych oraz Przeciwdziałania Narkomanii dla Miasta Nowy Dwór Mazowiecki na rok 2021</t>
    </r>
    <r>
      <rPr>
        <i/>
        <sz val="9"/>
        <rFont val="Verdana"/>
        <family val="2"/>
        <charset val="238"/>
      </rPr>
      <t xml:space="preserve"> : 1/ Program profilaktyczno - wychowawczy poprzez udział w  kulturze fizycznej,  2/ Tworzenie  możliwości dodatkowych form spędzania czasu wolnego, poprzez zakup sprzętu służącego do wyposażenia terenów rekreacyjnych, placów zabaw, poprawa standardu i tworzenie miejsc, w których prowadzona jest działalność w zakresie profilaktyki uzależnień</t>
    </r>
  </si>
  <si>
    <r>
      <t xml:space="preserve">zwiększenie środków do dyspozycji Urzędu Miejskiego - Wydział Projektów Infrastrukturalnych, w tym </t>
    </r>
    <r>
      <rPr>
        <b/>
        <i/>
        <sz val="9"/>
        <rFont val="Verdana"/>
        <family val="2"/>
        <charset val="238"/>
      </rPr>
      <t>związanych z realizacją zadań na podstawie umów między jednostkami samorządu terytorialnego;</t>
    </r>
  </si>
  <si>
    <t>zakup usług remontowych</t>
  </si>
  <si>
    <r>
      <t xml:space="preserve">w § 6060 zwiększenie o kwotę 200.000,00 zł - wprowadzenie środków finansowych na zadanie inwestycyjne pn. </t>
    </r>
    <r>
      <rPr>
        <b/>
        <i/>
        <sz val="9"/>
        <rFont val="Verdana"/>
        <family val="2"/>
        <charset val="238"/>
      </rPr>
      <t>"Zakup sprzętu  -modułowy pumptrack"; Zadanie nieobjęte WPF;</t>
    </r>
  </si>
  <si>
    <t>w § 4300 zmniejszenie o kwotę 4.200,00 zł - korekta wysokości środków zabezpieczonych na zakup usług pozostałych; przeniesienie środków do rozdz. 90095 § 4300</t>
  </si>
  <si>
    <t>1/ zmniejszenie środków będących w dyspozycji Urzędu Miejskiego - Pełnomocnik Burmistrza do Spraw Społecznych o łączną kwotę 200.000,00 zł;</t>
  </si>
  <si>
    <t>zakup i objęcie akcji i udziałów oraz wnie- sienie wkładów do spółek prawa handlo -wego</t>
  </si>
  <si>
    <t>w § 4270 zwiększenie o kwotę 25.000,00 zł - wprowadzenie  środków z dotacji celowej z Urzędu Marszałkowskiego Województwa Mazowieckiego w Warszawie (pomoc finansowa) z przeznaczeniem na dofinansowanie remontu budynku OSP w zakresie posadzki (Umowa Nr W/UMWM-UU/UM/OR/3247/2021 z 30.06.2021 r.)</t>
  </si>
  <si>
    <r>
      <t xml:space="preserve">w § 6230 zwiększenie o kwotę 80.000,00 zł - wprowadzenie  środków z dotacji celowej z Urzędu Marszałkowskiego Województwa Mazowieckiego w Warszawie (pomoc finansowa) z przeznaczeniem  na dofinansowanie </t>
    </r>
    <r>
      <rPr>
        <b/>
        <i/>
        <sz val="9"/>
        <rFont val="Verdana"/>
        <family val="2"/>
        <charset val="238"/>
      </rPr>
      <t>zakupu nowego lekkiego specjalnego samochodu ratownictwa technicznego z funkcją gaśniczą</t>
    </r>
    <r>
      <rPr>
        <i/>
        <sz val="9"/>
        <rFont val="Verdana"/>
        <family val="2"/>
        <charset val="238"/>
      </rPr>
      <t xml:space="preserve"> (Umowa Nr W/UMWM-UU/UM/OR/3077/2021 z 30.06.2021 r.)</t>
    </r>
  </si>
  <si>
    <t xml:space="preserve"> -  kwota 3.095,00 zł  - pomoc finansowa w formie dotacji celowej ze środków Samorządu Województwa Mazowieckiego w Warszawie z przeznaczeniem na dofinansowanie w ramach programu pn. Mazowiecki Instrument Wsparcia Ochrony Powietrza i Mikroklimatu MAZOWSZE 2021  (Umowa Nr W/UMWM-UU/UM/PZ/3615/2021 z 30.06.2021 r.); źródło pokrycia wydatku: środki ze zwiększonych dochodów budżetowych (dotacja)</t>
  </si>
  <si>
    <t xml:space="preserve"> -  kwota 4.200,00 zł  - pomoc finansowa w formie dotacji celowej ze środków Samorządu Województwa Mazowieckiego w Warszawie z przeznaczeniem na dofinansowanie w ramach programu pn. Mazowiecki Instrument Wsparcia Ochrony Powietrza i Mikroklimatu MAZOWSZE 2021 (Umowa Nr W/UMWM-UU/UM/PZ/3615/2021 z 30.06.2021 r.); źródło pokrycia wydatku: środki ze zwiększonych dochodów budżetowych (dotacja)</t>
  </si>
  <si>
    <r>
      <t xml:space="preserve">w § 6050 zwiększenie o kwotę 200.000,00 zł - środki z tytułu pomocy finansowej w formie dotacji celowej z Urzędu Marszałkowskiego Województwa Mazowieckiego w Warszawie w ramach programu pn. "Mazowiecki Instrument Wsparcia Infrastruktury Sportowej MAZOWSZE 2021", z przeznaczeniem na dofinansowanie realizacji zadania inwestycyjnego pn. </t>
    </r>
    <r>
      <rPr>
        <b/>
        <i/>
        <sz val="9"/>
        <rFont val="Verdana"/>
        <family val="2"/>
        <charset val="238"/>
      </rPr>
      <t xml:space="preserve">"Budowa boiska sportowego wielofunkcyjnego na Osiedlu Nr 9 w Nowym Dworze Mazowieckim" </t>
    </r>
    <r>
      <rPr>
        <i/>
        <sz val="9"/>
        <rFont val="Verdana"/>
        <family val="2"/>
        <charset val="238"/>
      </rPr>
      <t xml:space="preserve"> (Uchwała Sejmiku Województawa Mazowieckiego NR 100/21 z 06.07.2021 r.);</t>
    </r>
    <r>
      <rPr>
        <b/>
        <i/>
        <sz val="9"/>
        <rFont val="Verdana"/>
        <family val="2"/>
        <charset val="238"/>
      </rPr>
      <t xml:space="preserve"> Zadanie objęte WPF</t>
    </r>
    <r>
      <rPr>
        <i/>
        <sz val="9"/>
        <rFont val="Verdana"/>
        <family val="2"/>
        <charset val="238"/>
      </rPr>
      <t xml:space="preserve">;  źródło pokrycia wydatku : środki ze zwiększonych dochodów budżetowych (dotacja na realizację zadania);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</si>
</sst>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0"/>
      <name val="Arial CE"/>
      <charset val="238"/>
    </font>
    <font>
      <sz val="8"/>
      <name val="Arial CE"/>
      <charset val="238"/>
    </font>
    <font>
      <sz val="10"/>
      <name val="Arial CE"/>
      <family val="2"/>
      <charset val="238"/>
    </font>
    <font>
      <b/>
      <sz val="10"/>
      <name val="Arial CE"/>
      <family val="2"/>
      <charset val="238"/>
    </font>
    <font>
      <b/>
      <sz val="9"/>
      <name val="Arial CE"/>
      <charset val="238"/>
    </font>
    <font>
      <b/>
      <sz val="8"/>
      <name val="Verdana"/>
      <family val="2"/>
      <charset val="238"/>
    </font>
    <font>
      <sz val="8"/>
      <name val="Verdana"/>
      <family val="2"/>
      <charset val="238"/>
    </font>
    <font>
      <b/>
      <sz val="8"/>
      <name val="Arial CE"/>
      <charset val="238"/>
    </font>
    <font>
      <b/>
      <sz val="11"/>
      <name val="Verdana"/>
      <family val="2"/>
      <charset val="238"/>
    </font>
    <font>
      <sz val="11"/>
      <name val="Arial CE"/>
      <charset val="238"/>
    </font>
    <font>
      <sz val="10"/>
      <name val="Verdana"/>
      <family val="2"/>
      <charset val="238"/>
    </font>
    <font>
      <b/>
      <sz val="7"/>
      <name val="Verdana"/>
      <family val="2"/>
      <charset val="238"/>
    </font>
    <font>
      <b/>
      <sz val="7.5"/>
      <name val="Verdana"/>
      <family val="2"/>
      <charset val="238"/>
    </font>
    <font>
      <b/>
      <sz val="9"/>
      <color rgb="FFFF0000"/>
      <name val="Verdana"/>
      <family val="2"/>
      <charset val="238"/>
    </font>
    <font>
      <sz val="9"/>
      <color rgb="FFFF0000"/>
      <name val="Verdana"/>
      <family val="2"/>
      <charset val="238"/>
    </font>
    <font>
      <i/>
      <sz val="9"/>
      <color rgb="FFFF0000"/>
      <name val="Verdana"/>
      <family val="2"/>
      <charset val="238"/>
    </font>
    <font>
      <sz val="9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10"/>
      <color rgb="FFFF0000"/>
      <name val="Arial CE"/>
      <charset val="238"/>
    </font>
    <font>
      <b/>
      <sz val="7"/>
      <color rgb="FFFF0000"/>
      <name val="Arial CE"/>
      <family val="2"/>
      <charset val="238"/>
    </font>
    <font>
      <sz val="10"/>
      <color rgb="FFFF0000"/>
      <name val="Arial CE"/>
      <family val="2"/>
      <charset val="238"/>
    </font>
    <font>
      <sz val="9"/>
      <name val="Verdana"/>
      <family val="2"/>
      <charset val="238"/>
    </font>
    <font>
      <b/>
      <sz val="9"/>
      <name val="Verdana"/>
      <family val="2"/>
      <charset val="238"/>
    </font>
    <font>
      <b/>
      <sz val="10"/>
      <name val="Verdana"/>
      <family val="2"/>
      <charset val="238"/>
    </font>
    <font>
      <i/>
      <sz val="9"/>
      <name val="Verdana"/>
      <family val="2"/>
      <charset val="238"/>
    </font>
    <font>
      <b/>
      <i/>
      <sz val="9"/>
      <name val="Verdan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4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 applyFill="1" applyAlignment="1">
      <alignment horizontal="center" vertical="center" wrapText="1"/>
    </xf>
    <xf numFmtId="0" fontId="2" fillId="0" borderId="0" xfId="0" applyFont="1" applyBorder="1"/>
    <xf numFmtId="0" fontId="4" fillId="0" borderId="0" xfId="0" applyFont="1" applyFill="1"/>
    <xf numFmtId="0" fontId="3" fillId="0" borderId="0" xfId="0" applyFont="1" applyFill="1"/>
    <xf numFmtId="0" fontId="3" fillId="0" borderId="0" xfId="0" applyFont="1" applyBorder="1"/>
    <xf numFmtId="0" fontId="2" fillId="0" borderId="0" xfId="0" applyFont="1" applyFill="1"/>
    <xf numFmtId="0" fontId="6" fillId="2" borderId="2" xfId="0" applyFont="1" applyFill="1" applyBorder="1" applyAlignment="1">
      <alignment horizontal="center" vertical="center" wrapText="1" shrinkToFit="1"/>
    </xf>
    <xf numFmtId="0" fontId="6" fillId="2" borderId="2" xfId="0" applyFont="1" applyFill="1" applyBorder="1" applyAlignment="1">
      <alignment horizontal="center" vertical="center" shrinkToFit="1"/>
    </xf>
    <xf numFmtId="0" fontId="6" fillId="2" borderId="1" xfId="0" applyFont="1" applyFill="1" applyBorder="1" applyAlignment="1">
      <alignment horizontal="center" vertical="center" wrapText="1" shrinkToFit="1"/>
    </xf>
    <xf numFmtId="0" fontId="6" fillId="2" borderId="3" xfId="0" applyFont="1" applyFill="1" applyBorder="1" applyAlignment="1">
      <alignment horizontal="center" vertical="center" wrapText="1" shrinkToFit="1"/>
    </xf>
    <xf numFmtId="0" fontId="6" fillId="2" borderId="4" xfId="0" applyFont="1" applyFill="1" applyBorder="1" applyAlignment="1">
      <alignment horizontal="center" vertical="center" wrapText="1" shrinkToFit="1"/>
    </xf>
    <xf numFmtId="0" fontId="7" fillId="0" borderId="0" xfId="0" applyFont="1" applyFill="1"/>
    <xf numFmtId="0" fontId="5" fillId="2" borderId="0" xfId="0" applyFont="1" applyFill="1" applyBorder="1" applyAlignment="1">
      <alignment horizontal="center" vertical="center" shrinkToFit="1"/>
    </xf>
    <xf numFmtId="0" fontId="5" fillId="2" borderId="0" xfId="0" applyFont="1" applyFill="1" applyBorder="1" applyAlignment="1">
      <alignment vertical="center" shrinkToFit="1"/>
    </xf>
    <xf numFmtId="0" fontId="6" fillId="2" borderId="4" xfId="0" applyFont="1" applyFill="1" applyBorder="1" applyAlignment="1">
      <alignment horizontal="center" vertical="center" shrinkToFit="1"/>
    </xf>
    <xf numFmtId="0" fontId="6" fillId="2" borderId="1" xfId="0" applyFont="1" applyFill="1" applyBorder="1" applyAlignment="1">
      <alignment horizontal="center" vertical="center" shrinkToFit="1"/>
    </xf>
    <xf numFmtId="0" fontId="5" fillId="2" borderId="0" xfId="0" applyFont="1" applyFill="1" applyBorder="1" applyAlignment="1">
      <alignment horizontal="left" vertical="top" wrapText="1"/>
    </xf>
    <xf numFmtId="0" fontId="0" fillId="0" borderId="0" xfId="0" applyFont="1"/>
    <xf numFmtId="0" fontId="6" fillId="2" borderId="0" xfId="0" applyFont="1" applyFill="1" applyBorder="1"/>
    <xf numFmtId="0" fontId="5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shrinkToFit="1"/>
    </xf>
    <xf numFmtId="4" fontId="0" fillId="0" borderId="0" xfId="0" applyNumberFormat="1" applyAlignment="1">
      <alignment shrinkToFit="1"/>
    </xf>
    <xf numFmtId="0" fontId="9" fillId="0" borderId="0" xfId="0" applyFont="1"/>
    <xf numFmtId="0" fontId="6" fillId="2" borderId="0" xfId="0" applyFont="1" applyFill="1" applyBorder="1" applyAlignment="1">
      <alignment vertical="center"/>
    </xf>
    <xf numFmtId="3" fontId="10" fillId="2" borderId="0" xfId="0" applyNumberFormat="1" applyFont="1" applyFill="1" applyBorder="1" applyAlignment="1">
      <alignment horizontal="right"/>
    </xf>
    <xf numFmtId="3" fontId="10" fillId="2" borderId="0" xfId="0" applyNumberFormat="1" applyFont="1" applyFill="1" applyBorder="1" applyAlignment="1">
      <alignment horizontal="right" vertical="center"/>
    </xf>
    <xf numFmtId="0" fontId="10" fillId="2" borderId="0" xfId="0" applyFont="1" applyFill="1" applyAlignment="1">
      <alignment horizontal="right" vertical="center"/>
    </xf>
    <xf numFmtId="0" fontId="6" fillId="0" borderId="1" xfId="0" applyFont="1" applyFill="1" applyBorder="1" applyAlignment="1">
      <alignment horizontal="center" vertical="center" wrapText="1"/>
    </xf>
    <xf numFmtId="3" fontId="6" fillId="2" borderId="0" xfId="0" applyNumberFormat="1" applyFont="1" applyFill="1" applyBorder="1"/>
    <xf numFmtId="3" fontId="6" fillId="2" borderId="0" xfId="0" applyNumberFormat="1" applyFont="1" applyFill="1" applyBorder="1" applyAlignment="1">
      <alignment horizontal="right"/>
    </xf>
    <xf numFmtId="0" fontId="6" fillId="2" borderId="0" xfId="0" applyFont="1" applyFill="1" applyBorder="1" applyAlignment="1">
      <alignment horizontal="right"/>
    </xf>
    <xf numFmtId="0" fontId="6" fillId="2" borderId="0" xfId="0" applyFont="1" applyFill="1" applyBorder="1" applyAlignment="1">
      <alignment vertical="center" shrinkToFit="1"/>
    </xf>
    <xf numFmtId="3" fontId="5" fillId="2" borderId="0" xfId="0" applyNumberFormat="1" applyFont="1" applyFill="1" applyBorder="1" applyAlignment="1">
      <alignment horizontal="center" vertical="center" wrapText="1"/>
    </xf>
    <xf numFmtId="3" fontId="6" fillId="2" borderId="0" xfId="0" applyNumberFormat="1" applyFont="1" applyFill="1" applyBorder="1" applyAlignment="1">
      <alignment horizontal="right" vertical="center" wrapText="1"/>
    </xf>
    <xf numFmtId="0" fontId="6" fillId="2" borderId="0" xfId="0" applyFont="1" applyFill="1" applyBorder="1" applyAlignment="1">
      <alignment horizontal="right" vertical="center"/>
    </xf>
    <xf numFmtId="0" fontId="10" fillId="2" borderId="0" xfId="0" applyFont="1" applyFill="1" applyAlignment="1">
      <alignment horizontal="right"/>
    </xf>
    <xf numFmtId="0" fontId="6" fillId="0" borderId="1" xfId="0" applyFont="1" applyFill="1" applyBorder="1" applyAlignment="1">
      <alignment horizontal="center" vertical="center" wrapText="1" shrinkToFit="1"/>
    </xf>
    <xf numFmtId="4" fontId="0" fillId="0" borderId="0" xfId="0" applyNumberFormat="1" applyFill="1" applyAlignment="1">
      <alignment shrinkToFit="1"/>
    </xf>
    <xf numFmtId="4" fontId="5" fillId="0" borderId="0" xfId="0" applyNumberFormat="1" applyFont="1" applyFill="1" applyBorder="1" applyAlignment="1">
      <alignment horizontal="left" vertical="center" shrinkToFit="1"/>
    </xf>
    <xf numFmtId="4" fontId="0" fillId="0" borderId="0" xfId="0" applyNumberFormat="1" applyFill="1"/>
    <xf numFmtId="4" fontId="0" fillId="0" borderId="0" xfId="0" applyNumberFormat="1"/>
    <xf numFmtId="4" fontId="4" fillId="0" borderId="0" xfId="0" applyNumberFormat="1" applyFont="1" applyFill="1"/>
    <xf numFmtId="4" fontId="7" fillId="0" borderId="0" xfId="0" applyNumberFormat="1" applyFont="1" applyFill="1"/>
    <xf numFmtId="4" fontId="1" fillId="0" borderId="0" xfId="0" applyNumberFormat="1" applyFont="1" applyFill="1" applyAlignment="1">
      <alignment horizontal="center" vertical="center" wrapText="1"/>
    </xf>
    <xf numFmtId="4" fontId="3" fillId="0" borderId="0" xfId="0" applyNumberFormat="1" applyFont="1" applyFill="1"/>
    <xf numFmtId="4" fontId="2" fillId="0" borderId="0" xfId="0" applyNumberFormat="1" applyFont="1" applyFill="1"/>
    <xf numFmtId="4" fontId="9" fillId="0" borderId="0" xfId="0" applyNumberFormat="1" applyFont="1" applyFill="1"/>
    <xf numFmtId="4" fontId="9" fillId="0" borderId="0" xfId="0" applyNumberFormat="1" applyFont="1"/>
    <xf numFmtId="4" fontId="2" fillId="0" borderId="0" xfId="0" applyNumberFormat="1" applyFont="1" applyFill="1" applyBorder="1"/>
    <xf numFmtId="4" fontId="3" fillId="0" borderId="0" xfId="0" applyNumberFormat="1" applyFont="1" applyFill="1" applyBorder="1"/>
    <xf numFmtId="4" fontId="2" fillId="0" borderId="0" xfId="0" applyNumberFormat="1" applyFont="1" applyFill="1" applyAlignment="1">
      <alignment vertical="center"/>
    </xf>
    <xf numFmtId="4" fontId="0" fillId="0" borderId="0" xfId="0" applyNumberFormat="1" applyFill="1" applyAlignment="1">
      <alignment vertical="center"/>
    </xf>
    <xf numFmtId="4" fontId="14" fillId="3" borderId="8" xfId="0" applyNumberFormat="1" applyFont="1" applyFill="1" applyBorder="1" applyAlignment="1">
      <alignment horizontal="right" vertical="center" shrinkToFit="1"/>
    </xf>
    <xf numFmtId="4" fontId="14" fillId="3" borderId="5" xfId="0" applyNumberFormat="1" applyFont="1" applyFill="1" applyBorder="1" applyAlignment="1">
      <alignment horizontal="right" vertical="center" shrinkToFit="1"/>
    </xf>
    <xf numFmtId="4" fontId="13" fillId="3" borderId="8" xfId="0" applyNumberFormat="1" applyFont="1" applyFill="1" applyBorder="1" applyAlignment="1">
      <alignment horizontal="right" vertical="center" shrinkToFit="1"/>
    </xf>
    <xf numFmtId="4" fontId="13" fillId="3" borderId="9" xfId="0" applyNumberFormat="1" applyFont="1" applyFill="1" applyBorder="1" applyAlignment="1">
      <alignment horizontal="right" vertical="center" shrinkToFit="1"/>
    </xf>
    <xf numFmtId="4" fontId="14" fillId="3" borderId="10" xfId="0" applyNumberFormat="1" applyFont="1" applyFill="1" applyBorder="1" applyAlignment="1">
      <alignment horizontal="right" vertical="center" shrinkToFit="1"/>
    </xf>
    <xf numFmtId="4" fontId="13" fillId="3" borderId="13" xfId="0" applyNumberFormat="1" applyFont="1" applyFill="1" applyBorder="1" applyAlignment="1">
      <alignment horizontal="right" vertical="center" shrinkToFit="1"/>
    </xf>
    <xf numFmtId="4" fontId="13" fillId="3" borderId="15" xfId="0" applyNumberFormat="1" applyFont="1" applyFill="1" applyBorder="1" applyAlignment="1">
      <alignment horizontal="right" vertical="center" shrinkToFit="1"/>
    </xf>
    <xf numFmtId="4" fontId="14" fillId="0" borderId="8" xfId="0" applyNumberFormat="1" applyFont="1" applyFill="1" applyBorder="1" applyAlignment="1">
      <alignment horizontal="right" vertical="center" shrinkToFit="1"/>
    </xf>
    <xf numFmtId="4" fontId="14" fillId="0" borderId="11" xfId="0" applyNumberFormat="1" applyFont="1" applyFill="1" applyBorder="1" applyAlignment="1">
      <alignment horizontal="right" vertical="center" shrinkToFit="1"/>
    </xf>
    <xf numFmtId="0" fontId="13" fillId="2" borderId="5" xfId="0" applyFont="1" applyFill="1" applyBorder="1" applyAlignment="1">
      <alignment horizontal="center" vertical="center" shrinkToFit="1"/>
    </xf>
    <xf numFmtId="4" fontId="14" fillId="0" borderId="5" xfId="0" applyNumberFormat="1" applyFont="1" applyFill="1" applyBorder="1" applyAlignment="1">
      <alignment horizontal="right" vertical="center" shrinkToFit="1"/>
    </xf>
    <xf numFmtId="4" fontId="14" fillId="0" borderId="10" xfId="0" applyNumberFormat="1" applyFont="1" applyFill="1" applyBorder="1" applyAlignment="1">
      <alignment horizontal="right" vertical="center" shrinkToFit="1"/>
    </xf>
    <xf numFmtId="0" fontId="14" fillId="0" borderId="5" xfId="0" applyFont="1" applyFill="1" applyBorder="1" applyAlignment="1">
      <alignment horizontal="center" vertical="center" shrinkToFit="1"/>
    </xf>
    <xf numFmtId="4" fontId="13" fillId="0" borderId="13" xfId="0" applyNumberFormat="1" applyFont="1" applyFill="1" applyBorder="1" applyAlignment="1">
      <alignment horizontal="right" vertical="center" shrinkToFit="1"/>
    </xf>
    <xf numFmtId="4" fontId="13" fillId="0" borderId="14" xfId="0" applyNumberFormat="1" applyFont="1" applyFill="1" applyBorder="1" applyAlignment="1">
      <alignment horizontal="right" vertical="center" shrinkToFit="1"/>
    </xf>
    <xf numFmtId="4" fontId="13" fillId="0" borderId="12" xfId="0" applyNumberFormat="1" applyFont="1" applyFill="1" applyBorder="1" applyAlignment="1">
      <alignment horizontal="right" vertical="center" shrinkToFit="1"/>
    </xf>
    <xf numFmtId="4" fontId="13" fillId="0" borderId="15" xfId="0" applyNumberFormat="1" applyFont="1" applyFill="1" applyBorder="1" applyAlignment="1">
      <alignment horizontal="right" vertical="center" shrinkToFit="1"/>
    </xf>
    <xf numFmtId="4" fontId="13" fillId="0" borderId="11" xfId="0" applyNumberFormat="1" applyFont="1" applyFill="1" applyBorder="1" applyAlignment="1">
      <alignment horizontal="right" vertical="center" shrinkToFit="1"/>
    </xf>
    <xf numFmtId="0" fontId="15" fillId="2" borderId="5" xfId="0" applyFont="1" applyFill="1" applyBorder="1" applyAlignment="1">
      <alignment horizontal="center" vertical="center" shrinkToFit="1"/>
    </xf>
    <xf numFmtId="4" fontId="13" fillId="0" borderId="9" xfId="0" applyNumberFormat="1" applyFont="1" applyFill="1" applyBorder="1" applyAlignment="1">
      <alignment horizontal="right" vertical="center" shrinkToFit="1"/>
    </xf>
    <xf numFmtId="4" fontId="13" fillId="0" borderId="8" xfId="0" applyNumberFormat="1" applyFont="1" applyFill="1" applyBorder="1" applyAlignment="1">
      <alignment horizontal="right" vertical="center" shrinkToFit="1"/>
    </xf>
    <xf numFmtId="4" fontId="13" fillId="3" borderId="5" xfId="0" applyNumberFormat="1" applyFont="1" applyFill="1" applyBorder="1" applyAlignment="1">
      <alignment horizontal="right" vertical="center" shrinkToFit="1"/>
    </xf>
    <xf numFmtId="4" fontId="13" fillId="3" borderId="10" xfId="0" applyNumberFormat="1" applyFont="1" applyFill="1" applyBorder="1" applyAlignment="1">
      <alignment horizontal="right" vertical="center" shrinkToFit="1"/>
    </xf>
    <xf numFmtId="4" fontId="13" fillId="0" borderId="5" xfId="0" applyNumberFormat="1" applyFont="1" applyFill="1" applyBorder="1" applyAlignment="1">
      <alignment horizontal="right" vertical="center" shrinkToFit="1"/>
    </xf>
    <xf numFmtId="4" fontId="13" fillId="0" borderId="10" xfId="0" applyNumberFormat="1" applyFont="1" applyFill="1" applyBorder="1" applyAlignment="1">
      <alignment horizontal="right" vertical="center" shrinkToFit="1"/>
    </xf>
    <xf numFmtId="4" fontId="16" fillId="2" borderId="0" xfId="0" applyNumberFormat="1" applyFont="1" applyFill="1" applyAlignment="1">
      <alignment horizontal="center" shrinkToFit="1"/>
    </xf>
    <xf numFmtId="4" fontId="16" fillId="2" borderId="0" xfId="0" applyNumberFormat="1" applyFont="1" applyFill="1" applyBorder="1" applyAlignment="1">
      <alignment horizontal="left" vertical="top" shrinkToFit="1"/>
    </xf>
    <xf numFmtId="4" fontId="17" fillId="0" borderId="0" xfId="0" applyNumberFormat="1" applyFont="1" applyBorder="1" applyAlignment="1">
      <alignment horizontal="justify" shrinkToFit="1"/>
    </xf>
    <xf numFmtId="4" fontId="17" fillId="0" borderId="0" xfId="0" applyNumberFormat="1" applyFont="1" applyBorder="1" applyAlignment="1">
      <alignment horizontal="right" shrinkToFit="1"/>
    </xf>
    <xf numFmtId="4" fontId="17" fillId="0" borderId="0" xfId="0" applyNumberFormat="1" applyFont="1" applyAlignment="1">
      <alignment horizontal="right" shrinkToFit="1"/>
    </xf>
    <xf numFmtId="4" fontId="18" fillId="0" borderId="0" xfId="0" applyNumberFormat="1" applyFont="1" applyAlignment="1">
      <alignment shrinkToFit="1"/>
    </xf>
    <xf numFmtId="4" fontId="18" fillId="0" borderId="0" xfId="0" applyNumberFormat="1" applyFont="1" applyFill="1" applyAlignment="1">
      <alignment shrinkToFit="1"/>
    </xf>
    <xf numFmtId="4" fontId="19" fillId="0" borderId="0" xfId="0" applyNumberFormat="1" applyFont="1" applyAlignment="1">
      <alignment vertical="center" shrinkToFit="1"/>
    </xf>
    <xf numFmtId="4" fontId="20" fillId="0" borderId="0" xfId="0" applyNumberFormat="1" applyFont="1" applyAlignment="1">
      <alignment vertical="center" shrinkToFit="1"/>
    </xf>
    <xf numFmtId="0" fontId="16" fillId="2" borderId="0" xfId="0" applyFont="1" applyFill="1" applyAlignment="1">
      <alignment horizontal="center" shrinkToFit="1"/>
    </xf>
    <xf numFmtId="0" fontId="16" fillId="2" borderId="0" xfId="0" applyFont="1" applyFill="1" applyBorder="1" applyAlignment="1">
      <alignment horizontal="left" vertical="top" wrapText="1"/>
    </xf>
    <xf numFmtId="0" fontId="17" fillId="0" borderId="0" xfId="0" applyFont="1" applyBorder="1" applyAlignment="1">
      <alignment horizontal="justify" shrinkToFit="1"/>
    </xf>
    <xf numFmtId="4" fontId="17" fillId="0" borderId="0" xfId="0" applyNumberFormat="1" applyFont="1" applyBorder="1" applyAlignment="1">
      <alignment horizontal="right"/>
    </xf>
    <xf numFmtId="4" fontId="17" fillId="0" borderId="0" xfId="0" applyNumberFormat="1" applyFont="1" applyAlignment="1">
      <alignment horizontal="right"/>
    </xf>
    <xf numFmtId="0" fontId="18" fillId="0" borderId="0" xfId="0" applyFont="1"/>
    <xf numFmtId="0" fontId="18" fillId="0" borderId="0" xfId="0" applyFont="1" applyFill="1"/>
    <xf numFmtId="0" fontId="19" fillId="0" borderId="0" xfId="0" applyFont="1" applyAlignment="1">
      <alignment vertical="center" shrinkToFit="1"/>
    </xf>
    <xf numFmtId="0" fontId="20" fillId="0" borderId="0" xfId="0" applyFont="1" applyAlignment="1">
      <alignment vertical="center" shrinkToFit="1"/>
    </xf>
    <xf numFmtId="4" fontId="0" fillId="0" borderId="0" xfId="0" applyNumberFormat="1" applyFont="1" applyFill="1"/>
    <xf numFmtId="4" fontId="0" fillId="0" borderId="0" xfId="0" applyNumberFormat="1" applyFont="1"/>
    <xf numFmtId="0" fontId="0" fillId="2" borderId="0" xfId="0" applyFont="1" applyFill="1"/>
    <xf numFmtId="0" fontId="0" fillId="2" borderId="0" xfId="0" applyFont="1" applyFill="1" applyAlignment="1">
      <alignment vertical="center"/>
    </xf>
    <xf numFmtId="4" fontId="0" fillId="0" borderId="0" xfId="0" applyNumberFormat="1" applyFont="1" applyFill="1" applyBorder="1" applyAlignment="1">
      <alignment vertical="center"/>
    </xf>
    <xf numFmtId="0" fontId="0" fillId="2" borderId="0" xfId="0" applyFont="1" applyFill="1" applyBorder="1" applyAlignment="1">
      <alignment vertical="center"/>
    </xf>
    <xf numFmtId="4" fontId="21" fillId="3" borderId="7" xfId="0" applyNumberFormat="1" applyFont="1" applyFill="1" applyBorder="1" applyAlignment="1">
      <alignment horizontal="right" vertical="center" shrinkToFit="1"/>
    </xf>
    <xf numFmtId="4" fontId="21" fillId="3" borderId="8" xfId="0" applyNumberFormat="1" applyFont="1" applyFill="1" applyBorder="1" applyAlignment="1">
      <alignment horizontal="right" vertical="center" shrinkToFit="1"/>
    </xf>
    <xf numFmtId="4" fontId="22" fillId="3" borderId="8" xfId="0" applyNumberFormat="1" applyFont="1" applyFill="1" applyBorder="1" applyAlignment="1">
      <alignment horizontal="right" vertical="center" shrinkToFit="1"/>
    </xf>
    <xf numFmtId="4" fontId="21" fillId="3" borderId="11" xfId="0" applyNumberFormat="1" applyFont="1" applyFill="1" applyBorder="1" applyAlignment="1">
      <alignment horizontal="right" vertical="center" shrinkToFit="1"/>
    </xf>
    <xf numFmtId="4" fontId="21" fillId="3" borderId="5" xfId="0" applyNumberFormat="1" applyFont="1" applyFill="1" applyBorder="1" applyAlignment="1">
      <alignment horizontal="right" vertical="center" shrinkToFit="1"/>
    </xf>
    <xf numFmtId="4" fontId="22" fillId="3" borderId="14" xfId="0" applyNumberFormat="1" applyFont="1" applyFill="1" applyBorder="1" applyAlignment="1">
      <alignment horizontal="right" vertical="center" shrinkToFit="1"/>
    </xf>
    <xf numFmtId="4" fontId="22" fillId="3" borderId="12" xfId="0" applyNumberFormat="1" applyFont="1" applyFill="1" applyBorder="1" applyAlignment="1">
      <alignment horizontal="right" vertical="center" shrinkToFit="1"/>
    </xf>
    <xf numFmtId="4" fontId="22" fillId="3" borderId="13" xfId="0" applyNumberFormat="1" applyFont="1" applyFill="1" applyBorder="1" applyAlignment="1">
      <alignment horizontal="right" vertical="center" shrinkToFit="1"/>
    </xf>
    <xf numFmtId="4" fontId="21" fillId="0" borderId="11" xfId="0" applyNumberFormat="1" applyFont="1" applyFill="1" applyBorder="1" applyAlignment="1">
      <alignment horizontal="right" vertical="center" shrinkToFit="1"/>
    </xf>
    <xf numFmtId="4" fontId="21" fillId="0" borderId="5" xfId="0" applyNumberFormat="1" applyFont="1" applyFill="1" applyBorder="1" applyAlignment="1">
      <alignment horizontal="right" vertical="center" shrinkToFit="1"/>
    </xf>
    <xf numFmtId="4" fontId="22" fillId="0" borderId="14" xfId="0" applyNumberFormat="1" applyFont="1" applyFill="1" applyBorder="1" applyAlignment="1">
      <alignment horizontal="right" vertical="center" shrinkToFit="1"/>
    </xf>
    <xf numFmtId="4" fontId="22" fillId="0" borderId="12" xfId="0" applyNumberFormat="1" applyFont="1" applyFill="1" applyBorder="1" applyAlignment="1">
      <alignment horizontal="right" vertical="center" shrinkToFit="1"/>
    </xf>
    <xf numFmtId="4" fontId="22" fillId="0" borderId="13" xfId="0" applyNumberFormat="1" applyFont="1" applyFill="1" applyBorder="1" applyAlignment="1">
      <alignment horizontal="right" vertical="center" shrinkToFit="1"/>
    </xf>
    <xf numFmtId="4" fontId="21" fillId="3" borderId="6" xfId="0" applyNumberFormat="1" applyFont="1" applyFill="1" applyBorder="1" applyAlignment="1">
      <alignment horizontal="right" vertical="center" shrinkToFit="1"/>
    </xf>
    <xf numFmtId="4" fontId="21" fillId="0" borderId="8" xfId="0" applyNumberFormat="1" applyFont="1" applyFill="1" applyBorder="1" applyAlignment="1">
      <alignment horizontal="right" vertical="center" shrinkToFit="1"/>
    </xf>
    <xf numFmtId="0" fontId="22" fillId="3" borderId="8" xfId="0" applyFont="1" applyFill="1" applyBorder="1" applyAlignment="1">
      <alignment horizontal="center" vertical="center" shrinkToFit="1"/>
    </xf>
    <xf numFmtId="0" fontId="21" fillId="3" borderId="8" xfId="0" applyFont="1" applyFill="1" applyBorder="1" applyAlignment="1">
      <alignment horizontal="center" vertical="center" shrinkToFit="1"/>
    </xf>
    <xf numFmtId="0" fontId="5" fillId="3" borderId="6" xfId="0" applyFont="1" applyFill="1" applyBorder="1" applyAlignment="1">
      <alignment horizontal="left" vertical="center" shrinkToFit="1"/>
    </xf>
    <xf numFmtId="0" fontId="22" fillId="3" borderId="5" xfId="0" applyFont="1" applyFill="1" applyBorder="1" applyAlignment="1">
      <alignment horizontal="center" vertical="center" shrinkToFit="1"/>
    </xf>
    <xf numFmtId="0" fontId="21" fillId="3" borderId="5" xfId="0" applyFont="1" applyFill="1" applyBorder="1" applyAlignment="1">
      <alignment horizontal="center" vertical="center" shrinkToFit="1"/>
    </xf>
    <xf numFmtId="0" fontId="21" fillId="3" borderId="12" xfId="0" applyFont="1" applyFill="1" applyBorder="1" applyAlignment="1">
      <alignment horizontal="center" vertical="center" shrinkToFit="1"/>
    </xf>
    <xf numFmtId="0" fontId="5" fillId="3" borderId="13" xfId="0" applyFont="1" applyFill="1" applyBorder="1" applyAlignment="1">
      <alignment horizontal="left" vertical="center" shrinkToFit="1"/>
    </xf>
    <xf numFmtId="0" fontId="22" fillId="2" borderId="5" xfId="0" applyFont="1" applyFill="1" applyBorder="1" applyAlignment="1">
      <alignment horizontal="center" vertical="center" shrinkToFit="1"/>
    </xf>
    <xf numFmtId="0" fontId="22" fillId="2" borderId="8" xfId="0" applyFont="1" applyFill="1" applyBorder="1" applyAlignment="1">
      <alignment horizontal="center" vertical="center" shrinkToFit="1"/>
    </xf>
    <xf numFmtId="0" fontId="21" fillId="2" borderId="8" xfId="0" applyFont="1" applyFill="1" applyBorder="1" applyAlignment="1">
      <alignment horizontal="center" vertical="center" shrinkToFit="1"/>
    </xf>
    <xf numFmtId="0" fontId="5" fillId="0" borderId="6" xfId="0" applyFont="1" applyFill="1" applyBorder="1" applyAlignment="1">
      <alignment horizontal="left" vertical="center" shrinkToFit="1"/>
    </xf>
    <xf numFmtId="0" fontId="21" fillId="2" borderId="5" xfId="0" applyFont="1" applyFill="1" applyBorder="1" applyAlignment="1">
      <alignment horizontal="center" vertical="center" shrinkToFit="1"/>
    </xf>
    <xf numFmtId="0" fontId="21" fillId="0" borderId="5" xfId="0" applyFont="1" applyFill="1" applyBorder="1" applyAlignment="1">
      <alignment horizontal="center" vertical="center" shrinkToFit="1"/>
    </xf>
    <xf numFmtId="0" fontId="21" fillId="0" borderId="12" xfId="0" applyFont="1" applyFill="1" applyBorder="1" applyAlignment="1">
      <alignment horizontal="center" vertical="center" shrinkToFit="1"/>
    </xf>
    <xf numFmtId="0" fontId="5" fillId="0" borderId="13" xfId="0" applyFont="1" applyFill="1" applyBorder="1" applyAlignment="1">
      <alignment horizontal="left" vertical="center" shrinkToFit="1"/>
    </xf>
    <xf numFmtId="4" fontId="21" fillId="0" borderId="16" xfId="0" applyNumberFormat="1" applyFont="1" applyFill="1" applyBorder="1" applyAlignment="1">
      <alignment horizontal="right" vertical="center" shrinkToFit="1"/>
    </xf>
    <xf numFmtId="4" fontId="21" fillId="0" borderId="7" xfId="0" applyNumberFormat="1" applyFont="1" applyFill="1" applyBorder="1" applyAlignment="1">
      <alignment horizontal="right" vertical="center" shrinkToFit="1"/>
    </xf>
    <xf numFmtId="4" fontId="21" fillId="0" borderId="6" xfId="0" applyNumberFormat="1" applyFont="1" applyFill="1" applyBorder="1" applyAlignment="1">
      <alignment horizontal="right" vertical="center" shrinkToFit="1"/>
    </xf>
    <xf numFmtId="4" fontId="21" fillId="0" borderId="10" xfId="0" applyNumberFormat="1" applyFont="1" applyFill="1" applyBorder="1" applyAlignment="1">
      <alignment horizontal="right" vertical="center" shrinkToFit="1"/>
    </xf>
    <xf numFmtId="4" fontId="22" fillId="0" borderId="11" xfId="0" applyNumberFormat="1" applyFont="1" applyFill="1" applyBorder="1" applyAlignment="1">
      <alignment horizontal="right" vertical="center" shrinkToFit="1"/>
    </xf>
    <xf numFmtId="4" fontId="22" fillId="0" borderId="15" xfId="0" applyNumberFormat="1" applyFont="1" applyFill="1" applyBorder="1" applyAlignment="1">
      <alignment horizontal="right" vertical="center" shrinkToFit="1"/>
    </xf>
    <xf numFmtId="0" fontId="21" fillId="2" borderId="12" xfId="0" applyFont="1" applyFill="1" applyBorder="1" applyAlignment="1">
      <alignment horizontal="center" vertical="center" shrinkToFit="1"/>
    </xf>
    <xf numFmtId="4" fontId="21" fillId="5" borderId="8" xfId="0" applyNumberFormat="1" applyFont="1" applyFill="1" applyBorder="1" applyAlignment="1">
      <alignment horizontal="right" vertical="center" shrinkToFit="1"/>
    </xf>
    <xf numFmtId="4" fontId="22" fillId="3" borderId="9" xfId="0" applyNumberFormat="1" applyFont="1" applyFill="1" applyBorder="1" applyAlignment="1">
      <alignment horizontal="right" vertical="center" shrinkToFit="1"/>
    </xf>
    <xf numFmtId="4" fontId="22" fillId="3" borderId="5" xfId="0" applyNumberFormat="1" applyFont="1" applyFill="1" applyBorder="1" applyAlignment="1">
      <alignment horizontal="right" vertical="center" shrinkToFit="1"/>
    </xf>
    <xf numFmtId="4" fontId="22" fillId="3" borderId="10" xfId="0" applyNumberFormat="1" applyFont="1" applyFill="1" applyBorder="1" applyAlignment="1">
      <alignment horizontal="right" vertical="center" shrinkToFit="1"/>
    </xf>
    <xf numFmtId="4" fontId="22" fillId="3" borderId="15" xfId="0" applyNumberFormat="1" applyFont="1" applyFill="1" applyBorder="1" applyAlignment="1">
      <alignment horizontal="right" vertical="center" shrinkToFit="1"/>
    </xf>
    <xf numFmtId="0" fontId="5" fillId="3" borderId="16" xfId="0" applyFont="1" applyFill="1" applyBorder="1" applyAlignment="1">
      <alignment horizontal="left" vertical="center" shrinkToFit="1"/>
    </xf>
    <xf numFmtId="4" fontId="21" fillId="3" borderId="16" xfId="0" applyNumberFormat="1" applyFont="1" applyFill="1" applyBorder="1" applyAlignment="1">
      <alignment horizontal="right" vertical="center" shrinkToFit="1"/>
    </xf>
    <xf numFmtId="4" fontId="22" fillId="3" borderId="17" xfId="0" applyNumberFormat="1" applyFont="1" applyFill="1" applyBorder="1" applyAlignment="1">
      <alignment horizontal="right" vertical="center" shrinkToFit="1"/>
    </xf>
    <xf numFmtId="4" fontId="22" fillId="0" borderId="8" xfId="0" applyNumberFormat="1" applyFont="1" applyFill="1" applyBorder="1" applyAlignment="1">
      <alignment horizontal="right" vertical="center" shrinkToFit="1"/>
    </xf>
    <xf numFmtId="4" fontId="22" fillId="0" borderId="9" xfId="0" applyNumberFormat="1" applyFont="1" applyFill="1" applyBorder="1" applyAlignment="1">
      <alignment horizontal="right" vertical="center" shrinkToFit="1"/>
    </xf>
    <xf numFmtId="4" fontId="22" fillId="0" borderId="5" xfId="0" applyNumberFormat="1" applyFont="1" applyFill="1" applyBorder="1" applyAlignment="1">
      <alignment horizontal="right" vertical="center" shrinkToFit="1"/>
    </xf>
    <xf numFmtId="4" fontId="22" fillId="0" borderId="10" xfId="0" applyNumberFormat="1" applyFont="1" applyFill="1" applyBorder="1" applyAlignment="1">
      <alignment horizontal="right" vertical="center" shrinkToFit="1"/>
    </xf>
    <xf numFmtId="0" fontId="22" fillId="3" borderId="6" xfId="0" applyFont="1" applyFill="1" applyBorder="1" applyAlignment="1">
      <alignment horizontal="left" vertical="center" shrinkToFit="1"/>
    </xf>
    <xf numFmtId="0" fontId="22" fillId="3" borderId="13" xfId="0" applyFont="1" applyFill="1" applyBorder="1" applyAlignment="1">
      <alignment horizontal="left" vertical="center" shrinkToFit="1"/>
    </xf>
    <xf numFmtId="0" fontId="22" fillId="0" borderId="6" xfId="0" applyFont="1" applyFill="1" applyBorder="1" applyAlignment="1">
      <alignment horizontal="left" vertical="center" shrinkToFit="1"/>
    </xf>
    <xf numFmtId="0" fontId="22" fillId="0" borderId="13" xfId="0" applyFont="1" applyFill="1" applyBorder="1" applyAlignment="1">
      <alignment horizontal="left" vertical="center" shrinkToFit="1"/>
    </xf>
    <xf numFmtId="4" fontId="22" fillId="3" borderId="8" xfId="0" applyNumberFormat="1" applyFont="1" applyFill="1" applyBorder="1" applyAlignment="1">
      <alignment vertical="center" shrinkToFit="1"/>
    </xf>
    <xf numFmtId="4" fontId="22" fillId="3" borderId="16" xfId="0" applyNumberFormat="1" applyFont="1" applyFill="1" applyBorder="1" applyAlignment="1">
      <alignment vertical="center" shrinkToFit="1"/>
    </xf>
    <xf numFmtId="4" fontId="21" fillId="3" borderId="5" xfId="0" applyNumberFormat="1" applyFont="1" applyFill="1" applyBorder="1" applyAlignment="1">
      <alignment vertical="center" shrinkToFit="1"/>
    </xf>
    <xf numFmtId="4" fontId="23" fillId="3" borderId="7" xfId="0" applyNumberFormat="1" applyFont="1" applyFill="1" applyBorder="1" applyAlignment="1">
      <alignment vertical="center" shrinkToFit="1"/>
    </xf>
    <xf numFmtId="4" fontId="21" fillId="3" borderId="11" xfId="0" applyNumberFormat="1" applyFont="1" applyFill="1" applyBorder="1" applyAlignment="1">
      <alignment vertical="center" shrinkToFit="1"/>
    </xf>
    <xf numFmtId="4" fontId="0" fillId="0" borderId="0" xfId="0" applyNumberFormat="1" applyFont="1" applyFill="1" applyAlignment="1">
      <alignment shrinkToFit="1"/>
    </xf>
    <xf numFmtId="4" fontId="22" fillId="3" borderId="16" xfId="0" applyNumberFormat="1" applyFont="1" applyFill="1" applyBorder="1" applyAlignment="1">
      <alignment horizontal="right" vertical="center" shrinkToFit="1"/>
    </xf>
    <xf numFmtId="4" fontId="22" fillId="3" borderId="7" xfId="0" applyNumberFormat="1" applyFont="1" applyFill="1" applyBorder="1" applyAlignment="1">
      <alignment horizontal="right" vertical="center" shrinkToFit="1"/>
    </xf>
    <xf numFmtId="4" fontId="21" fillId="3" borderId="9" xfId="0" applyNumberFormat="1" applyFont="1" applyFill="1" applyBorder="1" applyAlignment="1">
      <alignment horizontal="right" vertical="center" shrinkToFit="1"/>
    </xf>
    <xf numFmtId="4" fontId="21" fillId="3" borderId="10" xfId="0" applyNumberFormat="1" applyFont="1" applyFill="1" applyBorder="1" applyAlignment="1">
      <alignment horizontal="right" vertical="center" shrinkToFit="1"/>
    </xf>
    <xf numFmtId="0" fontId="24" fillId="0" borderId="13" xfId="0" applyFont="1" applyFill="1" applyBorder="1" applyAlignment="1">
      <alignment horizontal="left" vertical="center" wrapText="1" shrinkToFit="1"/>
    </xf>
    <xf numFmtId="0" fontId="24" fillId="0" borderId="22" xfId="0" applyFont="1" applyFill="1" applyBorder="1" applyAlignment="1">
      <alignment horizontal="left" vertical="center" wrapText="1" shrinkToFit="1"/>
    </xf>
    <xf numFmtId="0" fontId="24" fillId="0" borderId="20" xfId="0" applyFont="1" applyFill="1" applyBorder="1" applyAlignment="1">
      <alignment horizontal="left" vertical="center" wrapText="1" shrinkToFit="1"/>
    </xf>
    <xf numFmtId="0" fontId="24" fillId="0" borderId="16" xfId="0" applyFont="1" applyFill="1" applyBorder="1" applyAlignment="1">
      <alignment horizontal="left" vertical="center" wrapText="1" shrinkToFit="1"/>
    </xf>
    <xf numFmtId="0" fontId="24" fillId="0" borderId="27" xfId="0" applyFont="1" applyFill="1" applyBorder="1" applyAlignment="1">
      <alignment horizontal="left" vertical="center" wrapText="1" shrinkToFit="1"/>
    </xf>
    <xf numFmtId="0" fontId="24" fillId="0" borderId="18" xfId="0" applyFont="1" applyFill="1" applyBorder="1" applyAlignment="1">
      <alignment horizontal="left" vertical="center" wrapText="1" shrinkToFit="1"/>
    </xf>
    <xf numFmtId="0" fontId="21" fillId="4" borderId="8" xfId="0" applyFont="1" applyFill="1" applyBorder="1" applyAlignment="1">
      <alignment horizontal="left" vertical="top" wrapText="1"/>
    </xf>
    <xf numFmtId="0" fontId="21" fillId="4" borderId="5" xfId="0" applyFont="1" applyFill="1" applyBorder="1" applyAlignment="1">
      <alignment horizontal="left" vertical="top" wrapText="1"/>
    </xf>
    <xf numFmtId="0" fontId="21" fillId="4" borderId="12" xfId="0" applyFont="1" applyFill="1" applyBorder="1" applyAlignment="1">
      <alignment horizontal="left" vertical="top" wrapText="1"/>
    </xf>
    <xf numFmtId="0" fontId="22" fillId="4" borderId="8" xfId="0" applyFont="1" applyFill="1" applyBorder="1" applyAlignment="1">
      <alignment horizontal="left" vertical="top" wrapText="1"/>
    </xf>
    <xf numFmtId="0" fontId="22" fillId="4" borderId="5" xfId="0" applyFont="1" applyFill="1" applyBorder="1" applyAlignment="1">
      <alignment horizontal="left" vertical="top" wrapText="1"/>
    </xf>
    <xf numFmtId="0" fontId="22" fillId="4" borderId="12" xfId="0" applyFont="1" applyFill="1" applyBorder="1" applyAlignment="1">
      <alignment horizontal="left" vertical="top" wrapText="1"/>
    </xf>
    <xf numFmtId="0" fontId="24" fillId="0" borderId="6" xfId="0" applyFont="1" applyFill="1" applyBorder="1" applyAlignment="1">
      <alignment horizontal="left" vertical="center" wrapText="1" shrinkToFit="1"/>
    </xf>
    <xf numFmtId="0" fontId="24" fillId="0" borderId="0" xfId="0" applyFont="1" applyFill="1" applyBorder="1" applyAlignment="1">
      <alignment horizontal="left" vertical="center" wrapText="1" shrinkToFit="1"/>
    </xf>
    <xf numFmtId="0" fontId="24" fillId="0" borderId="19" xfId="0" applyFont="1" applyFill="1" applyBorder="1" applyAlignment="1">
      <alignment horizontal="left" vertical="center" wrapText="1" shrinkToFit="1"/>
    </xf>
    <xf numFmtId="0" fontId="22" fillId="3" borderId="8" xfId="0" applyFont="1" applyFill="1" applyBorder="1" applyAlignment="1">
      <alignment horizontal="left" vertical="top" wrapText="1"/>
    </xf>
    <xf numFmtId="0" fontId="22" fillId="3" borderId="5" xfId="0" applyFont="1" applyFill="1" applyBorder="1" applyAlignment="1">
      <alignment horizontal="left" vertical="top" wrapText="1"/>
    </xf>
    <xf numFmtId="0" fontId="22" fillId="3" borderId="12" xfId="0" applyFont="1" applyFill="1" applyBorder="1" applyAlignment="1">
      <alignment horizontal="left" vertical="top" wrapText="1"/>
    </xf>
    <xf numFmtId="0" fontId="21" fillId="0" borderId="8" xfId="0" applyFont="1" applyFill="1" applyBorder="1" applyAlignment="1">
      <alignment horizontal="left" vertical="top" wrapText="1"/>
    </xf>
    <xf numFmtId="0" fontId="21" fillId="0" borderId="5" xfId="0" applyFont="1" applyFill="1" applyBorder="1" applyAlignment="1">
      <alignment horizontal="left" vertical="top" wrapText="1"/>
    </xf>
    <xf numFmtId="0" fontId="21" fillId="0" borderId="12" xfId="0" applyFont="1" applyFill="1" applyBorder="1" applyAlignment="1">
      <alignment horizontal="left" vertical="top" wrapText="1"/>
    </xf>
    <xf numFmtId="0" fontId="22" fillId="3" borderId="8" xfId="0" applyFont="1" applyFill="1" applyBorder="1" applyAlignment="1">
      <alignment horizontal="center" vertical="top" wrapText="1"/>
    </xf>
    <xf numFmtId="0" fontId="22" fillId="3" borderId="5" xfId="0" applyFont="1" applyFill="1" applyBorder="1" applyAlignment="1">
      <alignment horizontal="center" vertical="top" wrapText="1"/>
    </xf>
    <xf numFmtId="0" fontId="22" fillId="3" borderId="12" xfId="0" applyFont="1" applyFill="1" applyBorder="1" applyAlignment="1">
      <alignment horizontal="center" vertical="top" wrapText="1"/>
    </xf>
    <xf numFmtId="0" fontId="5" fillId="0" borderId="24" xfId="0" applyFont="1" applyFill="1" applyBorder="1" applyAlignment="1">
      <alignment horizontal="center" vertical="center" wrapText="1"/>
    </xf>
    <xf numFmtId="0" fontId="5" fillId="0" borderId="25" xfId="0" applyFont="1" applyFill="1" applyBorder="1" applyAlignment="1">
      <alignment horizontal="center" vertical="center" wrapText="1"/>
    </xf>
    <xf numFmtId="0" fontId="5" fillId="0" borderId="26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1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justify" vertical="center" shrinkToFit="1"/>
    </xf>
    <xf numFmtId="0" fontId="5" fillId="2" borderId="5" xfId="0" applyFont="1" applyFill="1" applyBorder="1" applyAlignment="1">
      <alignment horizontal="justify" vertical="center" shrinkToFit="1"/>
    </xf>
    <xf numFmtId="0" fontId="5" fillId="2" borderId="12" xfId="0" applyFont="1" applyFill="1" applyBorder="1" applyAlignment="1">
      <alignment horizontal="justify" vertical="center" shrinkToFit="1"/>
    </xf>
    <xf numFmtId="0" fontId="5" fillId="5" borderId="23" xfId="0" applyFont="1" applyFill="1" applyBorder="1" applyAlignment="1">
      <alignment horizontal="center" vertical="center" wrapText="1"/>
    </xf>
    <xf numFmtId="0" fontId="5" fillId="5" borderId="11" xfId="0" applyFont="1" applyFill="1" applyBorder="1" applyAlignment="1">
      <alignment horizontal="center" vertical="center" wrapText="1"/>
    </xf>
    <xf numFmtId="0" fontId="5" fillId="5" borderId="17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justify" vertical="center"/>
    </xf>
    <xf numFmtId="0" fontId="5" fillId="2" borderId="1" xfId="0" applyFont="1" applyFill="1" applyBorder="1" applyAlignment="1">
      <alignment horizontal="center" vertical="center" textRotation="45" shrinkToFit="1"/>
    </xf>
    <xf numFmtId="0" fontId="8" fillId="2" borderId="0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shrinkToFit="1"/>
    </xf>
    <xf numFmtId="0" fontId="5" fillId="0" borderId="28" xfId="0" applyFont="1" applyFill="1" applyBorder="1" applyAlignment="1">
      <alignment horizontal="center" vertical="center"/>
    </xf>
    <xf numFmtId="0" fontId="5" fillId="0" borderId="27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/>
    </xf>
    <xf numFmtId="0" fontId="5" fillId="0" borderId="29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 shrinkToFit="1"/>
    </xf>
    <xf numFmtId="0" fontId="12" fillId="0" borderId="12" xfId="0" applyFont="1" applyFill="1" applyBorder="1" applyAlignment="1">
      <alignment horizontal="center" vertical="center" wrapText="1" shrinkToFi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FFFF99"/>
      <color rgb="FF660066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A1-4719-B7AD-50893AB0C65B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CA1-4719-B7AD-50893AB0C6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61518720"/>
        <c:axId val="194355200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CA1-4719-B7AD-50893AB0C65B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FCA1-4719-B7AD-50893AB0C6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6412928"/>
        <c:axId val="216414464"/>
      </c:lineChart>
      <c:catAx>
        <c:axId val="16151872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4355200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9435520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61518720"/>
        <c:crosses val="autoZero"/>
        <c:crossBetween val="between"/>
      </c:valAx>
      <c:catAx>
        <c:axId val="216412928"/>
        <c:scaling>
          <c:orientation val="minMax"/>
        </c:scaling>
        <c:delete val="1"/>
        <c:axPos val="b"/>
        <c:majorTickMark val="out"/>
        <c:minorTickMark val="none"/>
        <c:tickLblPos val="nextTo"/>
        <c:crossAx val="216414464"/>
        <c:crosses val="autoZero"/>
        <c:auto val="0"/>
        <c:lblAlgn val="ctr"/>
        <c:lblOffset val="100"/>
        <c:noMultiLvlLbl val="0"/>
      </c:catAx>
      <c:valAx>
        <c:axId val="21641446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1641292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89-42CD-8187-D21B4F4E5F4A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989-42CD-8187-D21B4F4E5F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1070976"/>
        <c:axId val="41072896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989-42CD-8187-D21B4F4E5F4A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9989-42CD-8187-D21B4F4E5F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082880"/>
        <c:axId val="41084416"/>
      </c:lineChart>
      <c:catAx>
        <c:axId val="4107097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1072896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4107289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1070976"/>
        <c:crosses val="autoZero"/>
        <c:crossBetween val="between"/>
      </c:valAx>
      <c:catAx>
        <c:axId val="41082880"/>
        <c:scaling>
          <c:orientation val="minMax"/>
        </c:scaling>
        <c:delete val="1"/>
        <c:axPos val="b"/>
        <c:majorTickMark val="out"/>
        <c:minorTickMark val="none"/>
        <c:tickLblPos val="nextTo"/>
        <c:crossAx val="41084416"/>
        <c:crosses val="autoZero"/>
        <c:auto val="0"/>
        <c:lblAlgn val="ctr"/>
        <c:lblOffset val="100"/>
        <c:noMultiLvlLbl val="0"/>
      </c:catAx>
      <c:valAx>
        <c:axId val="4108441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4108288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D7F6-49AB-B0EF-0ADD483238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1301120"/>
        <c:axId val="41302656"/>
      </c:barChart>
      <c:catAx>
        <c:axId val="4130112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1302656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4130265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130112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CC8-4F2A-9163-BA9E7C5C30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1310464"/>
        <c:axId val="41312256"/>
      </c:barChart>
      <c:catAx>
        <c:axId val="4131046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1312256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4131225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131046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276-4818-91DC-F13DE92D5685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276-4818-91DC-F13DE92D56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1340928"/>
        <c:axId val="41342848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276-4818-91DC-F13DE92D5685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1276-4818-91DC-F13DE92D56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344384"/>
        <c:axId val="132584576"/>
      </c:lineChart>
      <c:catAx>
        <c:axId val="4134092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1342848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4134284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1340928"/>
        <c:crosses val="autoZero"/>
        <c:crossBetween val="between"/>
      </c:valAx>
      <c:catAx>
        <c:axId val="41344384"/>
        <c:scaling>
          <c:orientation val="minMax"/>
        </c:scaling>
        <c:delete val="1"/>
        <c:axPos val="b"/>
        <c:majorTickMark val="out"/>
        <c:minorTickMark val="none"/>
        <c:tickLblPos val="nextTo"/>
        <c:crossAx val="132584576"/>
        <c:crosses val="autoZero"/>
        <c:auto val="0"/>
        <c:lblAlgn val="ctr"/>
        <c:lblOffset val="100"/>
        <c:noMultiLvlLbl val="0"/>
      </c:catAx>
      <c:valAx>
        <c:axId val="13258457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4134438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3C97-4FCD-AEEC-8C09079195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32600576"/>
        <c:axId val="132602112"/>
      </c:barChart>
      <c:catAx>
        <c:axId val="13260057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32602112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3260211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3260057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226-4F48-9F30-7671BBBE25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32614016"/>
        <c:axId val="132615552"/>
      </c:barChart>
      <c:catAx>
        <c:axId val="13261401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32615552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3261555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3261401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05-4588-8DE7-8C6767B442DE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205-4588-8DE7-8C6767B442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32631936"/>
        <c:axId val="132634112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205-4588-8DE7-8C6767B442DE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3205-4588-8DE7-8C6767B442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2635648"/>
        <c:axId val="132641536"/>
      </c:lineChart>
      <c:catAx>
        <c:axId val="13263193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32634112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3263411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32631936"/>
        <c:crosses val="autoZero"/>
        <c:crossBetween val="between"/>
      </c:valAx>
      <c:catAx>
        <c:axId val="132635648"/>
        <c:scaling>
          <c:orientation val="minMax"/>
        </c:scaling>
        <c:delete val="1"/>
        <c:axPos val="b"/>
        <c:majorTickMark val="out"/>
        <c:minorTickMark val="none"/>
        <c:tickLblPos val="nextTo"/>
        <c:crossAx val="132641536"/>
        <c:crosses val="autoZero"/>
        <c:auto val="0"/>
        <c:lblAlgn val="ctr"/>
        <c:lblOffset val="100"/>
        <c:noMultiLvlLbl val="0"/>
      </c:catAx>
      <c:valAx>
        <c:axId val="13264153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3263564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E38D-4930-B0F1-E84EF046DC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34070656"/>
        <c:axId val="134072192"/>
      </c:barChart>
      <c:catAx>
        <c:axId val="13407065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34072192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3407219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3407065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040-4CB1-81F0-1A11A6EA0D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34366720"/>
        <c:axId val="134368256"/>
      </c:barChart>
      <c:catAx>
        <c:axId val="13436672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3436825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3436825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3436672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07-4E88-AD94-9299FE53F81D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307-4E88-AD94-9299FE53F8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34392832"/>
        <c:axId val="134395008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307-4E88-AD94-9299FE53F81D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7307-4E88-AD94-9299FE53F8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4396544"/>
        <c:axId val="134406528"/>
      </c:lineChart>
      <c:catAx>
        <c:axId val="13439283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34395008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3439500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34392832"/>
        <c:crosses val="autoZero"/>
        <c:crossBetween val="between"/>
      </c:valAx>
      <c:catAx>
        <c:axId val="134396544"/>
        <c:scaling>
          <c:orientation val="minMax"/>
        </c:scaling>
        <c:delete val="1"/>
        <c:axPos val="b"/>
        <c:majorTickMark val="out"/>
        <c:minorTickMark val="none"/>
        <c:tickLblPos val="nextTo"/>
        <c:crossAx val="134406528"/>
        <c:crosses val="autoZero"/>
        <c:auto val="0"/>
        <c:lblAlgn val="ctr"/>
        <c:lblOffset val="100"/>
        <c:noMultiLvlLbl val="0"/>
      </c:catAx>
      <c:valAx>
        <c:axId val="13440652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3439654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126E-4626-A4F2-03BEFE792B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0544512"/>
        <c:axId val="40550400"/>
      </c:barChart>
      <c:catAx>
        <c:axId val="4054451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0550400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4055040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054451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1DD2-4F03-9ED0-92CE1735AF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34627328"/>
        <c:axId val="134628864"/>
      </c:barChart>
      <c:catAx>
        <c:axId val="13462732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34628864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3462886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3462732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A55-45F7-B405-ACF30F7EEC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34653056"/>
        <c:axId val="134654592"/>
      </c:barChart>
      <c:catAx>
        <c:axId val="13465305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34654592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3465459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3465305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32-467D-9B35-761026D0AF03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432-467D-9B35-761026D0AF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37169536"/>
        <c:axId val="137188096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432-467D-9B35-761026D0AF03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0432-467D-9B35-761026D0AF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7189632"/>
        <c:axId val="137191424"/>
      </c:lineChart>
      <c:catAx>
        <c:axId val="13716953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37188096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3718809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37169536"/>
        <c:crosses val="autoZero"/>
        <c:crossBetween val="between"/>
      </c:valAx>
      <c:catAx>
        <c:axId val="137189632"/>
        <c:scaling>
          <c:orientation val="minMax"/>
        </c:scaling>
        <c:delete val="1"/>
        <c:axPos val="b"/>
        <c:majorTickMark val="out"/>
        <c:minorTickMark val="none"/>
        <c:tickLblPos val="nextTo"/>
        <c:crossAx val="137191424"/>
        <c:crosses val="autoZero"/>
        <c:auto val="0"/>
        <c:lblAlgn val="ctr"/>
        <c:lblOffset val="100"/>
        <c:noMultiLvlLbl val="0"/>
      </c:catAx>
      <c:valAx>
        <c:axId val="13719142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3718963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D5B1-4AAA-A42B-DC7E2B6A9C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37235840"/>
        <c:axId val="137245824"/>
      </c:barChart>
      <c:catAx>
        <c:axId val="13723584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37245824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3724582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3723584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290-4484-8429-1350A33EB8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37265920"/>
        <c:axId val="137267456"/>
      </c:barChart>
      <c:catAx>
        <c:axId val="13726592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37267456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3726745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3726592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AF-4AC3-8E81-35A2E2DB55B1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3AF-4AC3-8E81-35A2E2DB55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37296128"/>
        <c:axId val="137372032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3AF-4AC3-8E81-35A2E2DB55B1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03AF-4AC3-8E81-35A2E2DB55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7373568"/>
        <c:axId val="137375104"/>
      </c:lineChart>
      <c:catAx>
        <c:axId val="13729612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37372032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3737203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37296128"/>
        <c:crosses val="autoZero"/>
        <c:crossBetween val="between"/>
      </c:valAx>
      <c:catAx>
        <c:axId val="137373568"/>
        <c:scaling>
          <c:orientation val="minMax"/>
        </c:scaling>
        <c:delete val="1"/>
        <c:axPos val="b"/>
        <c:majorTickMark val="out"/>
        <c:minorTickMark val="none"/>
        <c:tickLblPos val="nextTo"/>
        <c:crossAx val="137375104"/>
        <c:crosses val="autoZero"/>
        <c:auto val="0"/>
        <c:lblAlgn val="ctr"/>
        <c:lblOffset val="100"/>
        <c:noMultiLvlLbl val="0"/>
      </c:catAx>
      <c:valAx>
        <c:axId val="13737510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3737356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FA50-45FD-A98C-4AC67E2933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37411584"/>
        <c:axId val="137417472"/>
      </c:barChart>
      <c:catAx>
        <c:axId val="13741158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37417472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3741747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3741158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FDF-4AF7-B665-075D7A40FF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38023296"/>
        <c:axId val="138024832"/>
      </c:barChart>
      <c:catAx>
        <c:axId val="13802329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38024832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3802483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3802329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34-4BAE-AF21-6B86431D4E46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634-4BAE-AF21-6B86431D4E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38045312"/>
        <c:axId val="138051584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634-4BAE-AF21-6B86431D4E46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A634-4BAE-AF21-6B86431D4E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053120"/>
        <c:axId val="138054656"/>
      </c:lineChart>
      <c:catAx>
        <c:axId val="13804531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38051584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3805158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38045312"/>
        <c:crosses val="autoZero"/>
        <c:crossBetween val="between"/>
      </c:valAx>
      <c:catAx>
        <c:axId val="138053120"/>
        <c:scaling>
          <c:orientation val="minMax"/>
        </c:scaling>
        <c:delete val="1"/>
        <c:axPos val="b"/>
        <c:majorTickMark val="out"/>
        <c:minorTickMark val="none"/>
        <c:tickLblPos val="nextTo"/>
        <c:crossAx val="138054656"/>
        <c:crosses val="autoZero"/>
        <c:auto val="0"/>
        <c:lblAlgn val="ctr"/>
        <c:lblOffset val="100"/>
        <c:noMultiLvlLbl val="0"/>
      </c:catAx>
      <c:valAx>
        <c:axId val="13805465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3805312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B7FA-4B81-AECE-4096B91C19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38746496"/>
        <c:axId val="138748288"/>
      </c:barChart>
      <c:catAx>
        <c:axId val="13874649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38748288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3874828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3874649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CC7-43D7-BE64-033EC22FA9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0557952"/>
        <c:axId val="40563840"/>
      </c:barChart>
      <c:catAx>
        <c:axId val="4055795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056384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056384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05579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D96-470A-A137-6C8FB34CC4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38768384"/>
        <c:axId val="138769920"/>
      </c:barChart>
      <c:catAx>
        <c:axId val="13876838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38769920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3876992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3876838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B22-4E1B-91A9-B05700431079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B22-4E1B-91A9-B057004310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38802688"/>
        <c:axId val="138804608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B22-4E1B-91A9-B05700431079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6B22-4E1B-91A9-B057004310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8274688"/>
        <c:axId val="158276224"/>
      </c:lineChart>
      <c:catAx>
        <c:axId val="13880268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38804608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3880460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38802688"/>
        <c:crosses val="autoZero"/>
        <c:crossBetween val="between"/>
      </c:valAx>
      <c:catAx>
        <c:axId val="158274688"/>
        <c:scaling>
          <c:orientation val="minMax"/>
        </c:scaling>
        <c:delete val="1"/>
        <c:axPos val="b"/>
        <c:majorTickMark val="out"/>
        <c:minorTickMark val="none"/>
        <c:tickLblPos val="nextTo"/>
        <c:crossAx val="158276224"/>
        <c:crosses val="autoZero"/>
        <c:auto val="0"/>
        <c:lblAlgn val="ctr"/>
        <c:lblOffset val="100"/>
        <c:noMultiLvlLbl val="0"/>
      </c:catAx>
      <c:valAx>
        <c:axId val="15827622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5827468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870B-4FF2-9BF0-C4AEDD60F7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58296320"/>
        <c:axId val="158298112"/>
      </c:barChart>
      <c:catAx>
        <c:axId val="15829632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58298112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5829811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5829632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90D-45F1-8361-C8BFF44DB5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58317952"/>
        <c:axId val="158323840"/>
      </c:barChart>
      <c:catAx>
        <c:axId val="15831795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5832384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5832384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583179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56-4650-8200-E52C6F7308B1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056-4650-8200-E52C6F7308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58434432"/>
        <c:axId val="158436352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056-4650-8200-E52C6F7308B1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F056-4650-8200-E52C6F7308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8442240"/>
        <c:axId val="158443776"/>
      </c:lineChart>
      <c:catAx>
        <c:axId val="15843443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58436352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5843635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58434432"/>
        <c:crosses val="autoZero"/>
        <c:crossBetween val="between"/>
      </c:valAx>
      <c:catAx>
        <c:axId val="158442240"/>
        <c:scaling>
          <c:orientation val="minMax"/>
        </c:scaling>
        <c:delete val="1"/>
        <c:axPos val="b"/>
        <c:majorTickMark val="out"/>
        <c:minorTickMark val="none"/>
        <c:tickLblPos val="nextTo"/>
        <c:crossAx val="158443776"/>
        <c:crosses val="autoZero"/>
        <c:auto val="0"/>
        <c:lblAlgn val="ctr"/>
        <c:lblOffset val="100"/>
        <c:noMultiLvlLbl val="0"/>
      </c:catAx>
      <c:valAx>
        <c:axId val="15844377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5844224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38E8-4EDF-8E7E-EE44339CBC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58463872"/>
        <c:axId val="158465408"/>
      </c:barChart>
      <c:catAx>
        <c:axId val="15846387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58465408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5846540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5846387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003-4BD3-B6F1-7CEADC7001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59464832"/>
        <c:axId val="159474816"/>
      </c:barChart>
      <c:catAx>
        <c:axId val="15946483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59474816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5947481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5946483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F6-4D98-AC1D-387DD4D66121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0F6-4D98-AC1D-387DD4D661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62403456"/>
        <c:axId val="162405376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0F6-4D98-AC1D-387DD4D66121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80F6-4D98-AC1D-387DD4D661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2411264"/>
        <c:axId val="162412800"/>
      </c:lineChart>
      <c:catAx>
        <c:axId val="16240345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62405376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6240537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62403456"/>
        <c:crosses val="autoZero"/>
        <c:crossBetween val="between"/>
      </c:valAx>
      <c:catAx>
        <c:axId val="162411264"/>
        <c:scaling>
          <c:orientation val="minMax"/>
        </c:scaling>
        <c:delete val="1"/>
        <c:axPos val="b"/>
        <c:majorTickMark val="out"/>
        <c:minorTickMark val="none"/>
        <c:tickLblPos val="nextTo"/>
        <c:crossAx val="162412800"/>
        <c:crosses val="autoZero"/>
        <c:auto val="0"/>
        <c:lblAlgn val="ctr"/>
        <c:lblOffset val="100"/>
        <c:noMultiLvlLbl val="0"/>
      </c:catAx>
      <c:valAx>
        <c:axId val="16241280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6241126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D45-4CB4-A18E-04300D264D5B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D45-4CB4-A18E-04300D264D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62486528"/>
        <c:axId val="162492800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D45-4CB4-A18E-04300D264D5B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6D45-4CB4-A18E-04300D264D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2494336"/>
        <c:axId val="162495872"/>
      </c:lineChart>
      <c:catAx>
        <c:axId val="16248652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62492800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6249280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62486528"/>
        <c:crosses val="autoZero"/>
        <c:crossBetween val="between"/>
      </c:valAx>
      <c:catAx>
        <c:axId val="162494336"/>
        <c:scaling>
          <c:orientation val="minMax"/>
        </c:scaling>
        <c:delete val="1"/>
        <c:axPos val="b"/>
        <c:majorTickMark val="out"/>
        <c:minorTickMark val="none"/>
        <c:tickLblPos val="nextTo"/>
        <c:crossAx val="162495872"/>
        <c:crosses val="autoZero"/>
        <c:auto val="0"/>
        <c:lblAlgn val="ctr"/>
        <c:lblOffset val="100"/>
        <c:noMultiLvlLbl val="0"/>
      </c:catAx>
      <c:valAx>
        <c:axId val="16249587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6249433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DBD5-49DF-ABC6-F24A37557C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63924992"/>
        <c:axId val="163939072"/>
      </c:barChart>
      <c:catAx>
        <c:axId val="16392499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63939072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6393907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6392499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EE-4BB9-8C94-A4D0D92D1D5E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8EE-4BB9-8C94-A4D0D92D1D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0711296"/>
        <c:axId val="40713216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8EE-4BB9-8C94-A4D0D92D1D5E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C8EE-4BB9-8C94-A4D0D92D1D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715008"/>
        <c:axId val="40716544"/>
      </c:lineChart>
      <c:catAx>
        <c:axId val="4071129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0713216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4071321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0711296"/>
        <c:crosses val="autoZero"/>
        <c:crossBetween val="between"/>
      </c:valAx>
      <c:catAx>
        <c:axId val="40715008"/>
        <c:scaling>
          <c:orientation val="minMax"/>
        </c:scaling>
        <c:delete val="1"/>
        <c:axPos val="b"/>
        <c:majorTickMark val="out"/>
        <c:minorTickMark val="none"/>
        <c:tickLblPos val="nextTo"/>
        <c:crossAx val="40716544"/>
        <c:crosses val="autoZero"/>
        <c:auto val="0"/>
        <c:lblAlgn val="ctr"/>
        <c:lblOffset val="100"/>
        <c:noMultiLvlLbl val="0"/>
      </c:catAx>
      <c:valAx>
        <c:axId val="4071654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4071500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9FF-4E27-9036-5806E164D2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63963264"/>
        <c:axId val="163964800"/>
      </c:barChart>
      <c:catAx>
        <c:axId val="16396326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6396480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6396480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6396326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A1-4B70-A0A2-EEDEDE4BD3F5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DA1-4B70-A0A2-EEDEDE4BD3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1812736"/>
        <c:axId val="171814912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DA1-4B70-A0A2-EEDEDE4BD3F5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ADA1-4B70-A0A2-EEDEDE4BD3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1816448"/>
        <c:axId val="171817984"/>
      </c:lineChart>
      <c:catAx>
        <c:axId val="17181273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1814912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7181491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1812736"/>
        <c:crosses val="autoZero"/>
        <c:crossBetween val="between"/>
      </c:valAx>
      <c:catAx>
        <c:axId val="171816448"/>
        <c:scaling>
          <c:orientation val="minMax"/>
        </c:scaling>
        <c:delete val="1"/>
        <c:axPos val="b"/>
        <c:majorTickMark val="out"/>
        <c:minorTickMark val="none"/>
        <c:tickLblPos val="nextTo"/>
        <c:crossAx val="171817984"/>
        <c:crosses val="autoZero"/>
        <c:auto val="0"/>
        <c:lblAlgn val="ctr"/>
        <c:lblOffset val="100"/>
        <c:noMultiLvlLbl val="0"/>
      </c:catAx>
      <c:valAx>
        <c:axId val="17181798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7181644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B774-426D-9586-D0C91342D6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1130240"/>
        <c:axId val="191132032"/>
      </c:barChart>
      <c:catAx>
        <c:axId val="19113024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1132032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9113203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113024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DCC-40AE-BA7E-13977E648D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3789952"/>
        <c:axId val="193791488"/>
      </c:barChart>
      <c:catAx>
        <c:axId val="19378995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3791488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9379148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37899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6E-4744-A6F6-2154944BA293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A6E-4744-A6F6-2154944BA2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3820160"/>
        <c:axId val="193822080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A6E-4744-A6F6-2154944BA293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4A6E-4744-A6F6-2154944BA2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3832064"/>
        <c:axId val="193833600"/>
      </c:lineChart>
      <c:catAx>
        <c:axId val="19382016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3822080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9382208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3820160"/>
        <c:crosses val="autoZero"/>
        <c:crossBetween val="between"/>
      </c:valAx>
      <c:catAx>
        <c:axId val="193832064"/>
        <c:scaling>
          <c:orientation val="minMax"/>
        </c:scaling>
        <c:delete val="1"/>
        <c:axPos val="b"/>
        <c:majorTickMark val="out"/>
        <c:minorTickMark val="none"/>
        <c:tickLblPos val="nextTo"/>
        <c:crossAx val="193833600"/>
        <c:crosses val="autoZero"/>
        <c:auto val="0"/>
        <c:lblAlgn val="ctr"/>
        <c:lblOffset val="100"/>
        <c:noMultiLvlLbl val="0"/>
      </c:catAx>
      <c:valAx>
        <c:axId val="19383360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9383206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3E60-4DB3-97F1-E06B58D2FD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3853696"/>
        <c:axId val="194461696"/>
      </c:barChart>
      <c:catAx>
        <c:axId val="19385369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4461696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9446169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385369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FC13-4FD0-A5DC-6610D12E8E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4718720"/>
        <c:axId val="194728704"/>
      </c:barChart>
      <c:catAx>
        <c:axId val="19471872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472870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472870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471872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B8-4ACD-A70F-4A619BF1D394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8B8-4ACD-A70F-4A619BF1D3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4982656"/>
        <c:axId val="194984576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8B8-4ACD-A70F-4A619BF1D394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98B8-4ACD-A70F-4A619BF1D3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4986368"/>
        <c:axId val="194987904"/>
      </c:lineChart>
      <c:catAx>
        <c:axId val="19498265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4984576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9498457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4982656"/>
        <c:crosses val="autoZero"/>
        <c:crossBetween val="between"/>
      </c:valAx>
      <c:catAx>
        <c:axId val="194986368"/>
        <c:scaling>
          <c:orientation val="minMax"/>
        </c:scaling>
        <c:delete val="1"/>
        <c:axPos val="b"/>
        <c:majorTickMark val="out"/>
        <c:minorTickMark val="none"/>
        <c:tickLblPos val="nextTo"/>
        <c:crossAx val="194987904"/>
        <c:crosses val="autoZero"/>
        <c:auto val="0"/>
        <c:lblAlgn val="ctr"/>
        <c:lblOffset val="100"/>
        <c:noMultiLvlLbl val="0"/>
      </c:catAx>
      <c:valAx>
        <c:axId val="19498790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9498636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0EFE-44C5-B64B-2D36CAB15A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4999808"/>
        <c:axId val="195001344"/>
      </c:barChart>
      <c:catAx>
        <c:axId val="19499980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5001344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9500134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499980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27A-4006-B55C-FE9BF027C1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5017344"/>
        <c:axId val="195023232"/>
      </c:barChart>
      <c:catAx>
        <c:axId val="19501734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5023232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9502323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501734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295A-4C46-9C0A-F61EDF48A4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0740736"/>
        <c:axId val="40742272"/>
      </c:barChart>
      <c:catAx>
        <c:axId val="4074073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0742272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4074227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074073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1A-4EDF-AF8F-87143B70D912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31A-4EDF-AF8F-87143B70D9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5559808"/>
        <c:axId val="195561728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31A-4EDF-AF8F-87143B70D912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E31A-4EDF-AF8F-87143B70D9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5575808"/>
        <c:axId val="195577344"/>
      </c:lineChart>
      <c:catAx>
        <c:axId val="19555980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5561728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9556172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5559808"/>
        <c:crosses val="autoZero"/>
        <c:crossBetween val="between"/>
      </c:valAx>
      <c:catAx>
        <c:axId val="195575808"/>
        <c:scaling>
          <c:orientation val="minMax"/>
        </c:scaling>
        <c:delete val="1"/>
        <c:axPos val="b"/>
        <c:majorTickMark val="out"/>
        <c:minorTickMark val="none"/>
        <c:tickLblPos val="nextTo"/>
        <c:crossAx val="195577344"/>
        <c:crosses val="autoZero"/>
        <c:auto val="0"/>
        <c:lblAlgn val="ctr"/>
        <c:lblOffset val="100"/>
        <c:noMultiLvlLbl val="0"/>
      </c:catAx>
      <c:valAx>
        <c:axId val="19557734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9557580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6CE7-4CDB-A37C-3474A1B255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5593344"/>
        <c:axId val="195594880"/>
      </c:barChart>
      <c:catAx>
        <c:axId val="19559334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5594880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9559488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559334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E29-42EF-94DD-DFECBE592F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5614976"/>
        <c:axId val="208343040"/>
      </c:barChart>
      <c:catAx>
        <c:axId val="19561497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8343040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20834304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561497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57-4576-BF48-F1AD313B4D8B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057-4576-BF48-F1AD313B4D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08388096"/>
        <c:axId val="208390016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057-4576-BF48-F1AD313B4D8B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5057-4576-BF48-F1AD313B4D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8391552"/>
        <c:axId val="208413824"/>
      </c:lineChart>
      <c:catAx>
        <c:axId val="20838809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8390016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20839001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8388096"/>
        <c:crosses val="autoZero"/>
        <c:crossBetween val="between"/>
      </c:valAx>
      <c:catAx>
        <c:axId val="208391552"/>
        <c:scaling>
          <c:orientation val="minMax"/>
        </c:scaling>
        <c:delete val="1"/>
        <c:axPos val="b"/>
        <c:majorTickMark val="out"/>
        <c:minorTickMark val="none"/>
        <c:tickLblPos val="nextTo"/>
        <c:crossAx val="208413824"/>
        <c:crosses val="autoZero"/>
        <c:auto val="0"/>
        <c:lblAlgn val="ctr"/>
        <c:lblOffset val="100"/>
        <c:noMultiLvlLbl val="0"/>
      </c:catAx>
      <c:valAx>
        <c:axId val="20841382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083915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17A8-41EA-B74B-D1B2E3C265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08462592"/>
        <c:axId val="208464128"/>
      </c:barChart>
      <c:catAx>
        <c:axId val="20846259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8464128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20846412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846259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3DE-40F3-952C-340A0DF06C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10970496"/>
        <c:axId val="210972032"/>
      </c:barChart>
      <c:catAx>
        <c:axId val="21097049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1097203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1097203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1097049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08-4015-BF6F-88EA6A26CC88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A08-4015-BF6F-88EA6A26CC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14535552"/>
        <c:axId val="214537728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A08-4015-BF6F-88EA6A26CC88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0A08-4015-BF6F-88EA6A26CC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539264"/>
        <c:axId val="214549248"/>
      </c:lineChart>
      <c:catAx>
        <c:axId val="21453555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14537728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21453772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14535552"/>
        <c:crosses val="autoZero"/>
        <c:crossBetween val="between"/>
      </c:valAx>
      <c:catAx>
        <c:axId val="214539264"/>
        <c:scaling>
          <c:orientation val="minMax"/>
        </c:scaling>
        <c:delete val="1"/>
        <c:axPos val="b"/>
        <c:majorTickMark val="out"/>
        <c:minorTickMark val="none"/>
        <c:tickLblPos val="nextTo"/>
        <c:crossAx val="214549248"/>
        <c:crosses val="autoZero"/>
        <c:auto val="0"/>
        <c:lblAlgn val="ctr"/>
        <c:lblOffset val="100"/>
        <c:noMultiLvlLbl val="0"/>
      </c:catAx>
      <c:valAx>
        <c:axId val="21454924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1453926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2D24-403D-B1E6-34871DA04B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16404352"/>
        <c:axId val="216405888"/>
      </c:barChart>
      <c:catAx>
        <c:axId val="21640435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16405888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21640588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16404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62B-4918-AFDC-D71AABFCF4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16438272"/>
        <c:axId val="216439808"/>
      </c:barChart>
      <c:catAx>
        <c:axId val="21643827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16439808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21643980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1643827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01-4AD1-99FD-554CF063F879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C01-4AD1-99FD-554CF063F8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17783296"/>
        <c:axId val="217789568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C01-4AD1-99FD-554CF063F879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5C01-4AD1-99FD-554CF063F8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791104"/>
        <c:axId val="217796992"/>
      </c:lineChart>
      <c:catAx>
        <c:axId val="21778329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17789568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21778956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17783296"/>
        <c:crosses val="autoZero"/>
        <c:crossBetween val="between"/>
      </c:valAx>
      <c:catAx>
        <c:axId val="217791104"/>
        <c:scaling>
          <c:orientation val="minMax"/>
        </c:scaling>
        <c:delete val="1"/>
        <c:axPos val="b"/>
        <c:majorTickMark val="out"/>
        <c:minorTickMark val="none"/>
        <c:tickLblPos val="nextTo"/>
        <c:crossAx val="217796992"/>
        <c:crosses val="autoZero"/>
        <c:auto val="0"/>
        <c:lblAlgn val="ctr"/>
        <c:lblOffset val="100"/>
        <c:noMultiLvlLbl val="0"/>
      </c:catAx>
      <c:valAx>
        <c:axId val="21779699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1779110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75B-46BA-BCC0-8B054EA695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0762368"/>
        <c:axId val="40837888"/>
      </c:barChart>
      <c:catAx>
        <c:axId val="4076236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0837888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4083788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076236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34F8-4423-9BE7-29028388AF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17939968"/>
        <c:axId val="217941504"/>
      </c:barChart>
      <c:catAx>
        <c:axId val="21793996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17941504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21794150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1793996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E6B-45DD-AB2D-2C915B9678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17969792"/>
        <c:axId val="217971328"/>
      </c:barChart>
      <c:catAx>
        <c:axId val="21796979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17971328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21797132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1796979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26-48E9-ACA0-AFF86329ABAF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226-48E9-ACA0-AFF86329AB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18135168"/>
        <c:axId val="218145536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226-48E9-ACA0-AFF86329ABAF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3226-48E9-ACA0-AFF86329AB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8147072"/>
        <c:axId val="218148864"/>
      </c:lineChart>
      <c:catAx>
        <c:axId val="21813516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18145536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21814553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18135168"/>
        <c:crosses val="autoZero"/>
        <c:crossBetween val="between"/>
      </c:valAx>
      <c:catAx>
        <c:axId val="218147072"/>
        <c:scaling>
          <c:orientation val="minMax"/>
        </c:scaling>
        <c:delete val="1"/>
        <c:axPos val="b"/>
        <c:majorTickMark val="out"/>
        <c:minorTickMark val="none"/>
        <c:tickLblPos val="nextTo"/>
        <c:crossAx val="218148864"/>
        <c:crosses val="autoZero"/>
        <c:auto val="0"/>
        <c:lblAlgn val="ctr"/>
        <c:lblOffset val="100"/>
        <c:noMultiLvlLbl val="0"/>
      </c:catAx>
      <c:valAx>
        <c:axId val="21814886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1814707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8508-4FA5-9F27-554623D7CA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18156416"/>
        <c:axId val="218662016"/>
      </c:barChart>
      <c:catAx>
        <c:axId val="21815641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18662016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21866201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1815641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229-432F-9C99-8BC4DE329D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2778112"/>
        <c:axId val="222779648"/>
      </c:barChart>
      <c:catAx>
        <c:axId val="22277811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2779648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22277964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277811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A8-452D-9D67-12BD6F1E94C0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7A8-452D-9D67-12BD6F1E94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3066368"/>
        <c:axId val="239534464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7A8-452D-9D67-12BD6F1E94C0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47A8-452D-9D67-12BD6F1E94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9536000"/>
        <c:axId val="239537536"/>
      </c:lineChart>
      <c:catAx>
        <c:axId val="22306636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39534464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23953446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3066368"/>
        <c:crosses val="autoZero"/>
        <c:crossBetween val="between"/>
      </c:valAx>
      <c:catAx>
        <c:axId val="239536000"/>
        <c:scaling>
          <c:orientation val="minMax"/>
        </c:scaling>
        <c:delete val="1"/>
        <c:axPos val="b"/>
        <c:majorTickMark val="out"/>
        <c:minorTickMark val="none"/>
        <c:tickLblPos val="nextTo"/>
        <c:crossAx val="239537536"/>
        <c:crosses val="autoZero"/>
        <c:auto val="0"/>
        <c:lblAlgn val="ctr"/>
        <c:lblOffset val="100"/>
        <c:noMultiLvlLbl val="0"/>
      </c:catAx>
      <c:valAx>
        <c:axId val="23953753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3953600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5753-4D20-BC2A-4AAD1417B6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34425600"/>
        <c:axId val="134435584"/>
      </c:barChart>
      <c:catAx>
        <c:axId val="13442560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34435584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3443558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3442560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F1B-438A-9F31-F1B4387F9E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34459776"/>
        <c:axId val="134461312"/>
      </c:barChart>
      <c:catAx>
        <c:axId val="13445977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34461312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3446131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3445977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7E-4A4C-89D0-99B650D3A76F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27E-4A4C-89D0-99B650D3A7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38430336"/>
        <c:axId val="138436608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27E-4A4C-89D0-99B650D3A76F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E27E-4A4C-89D0-99B650D3A7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438144"/>
        <c:axId val="138439680"/>
      </c:lineChart>
      <c:catAx>
        <c:axId val="13843033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38436608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3843660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38430336"/>
        <c:crosses val="autoZero"/>
        <c:crossBetween val="between"/>
      </c:valAx>
      <c:catAx>
        <c:axId val="138438144"/>
        <c:scaling>
          <c:orientation val="minMax"/>
        </c:scaling>
        <c:delete val="1"/>
        <c:axPos val="b"/>
        <c:majorTickMark val="out"/>
        <c:minorTickMark val="none"/>
        <c:tickLblPos val="nextTo"/>
        <c:crossAx val="138439680"/>
        <c:crosses val="autoZero"/>
        <c:auto val="0"/>
        <c:lblAlgn val="ctr"/>
        <c:lblOffset val="100"/>
        <c:noMultiLvlLbl val="0"/>
      </c:catAx>
      <c:valAx>
        <c:axId val="13843968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3843814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C397-430C-89EA-5727D58585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38467968"/>
        <c:axId val="138469760"/>
      </c:barChart>
      <c:catAx>
        <c:axId val="13846796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38469760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3846976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3846796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0F-4AD3-B022-8A6A8CD8C740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C0F-4AD3-B022-8A6A8CD8C7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0887040"/>
        <c:axId val="40888960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C0F-4AD3-B022-8A6A8CD8C740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5C0F-4AD3-B022-8A6A8CD8C7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025920"/>
        <c:axId val="41027456"/>
      </c:lineChart>
      <c:catAx>
        <c:axId val="4088704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0888960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4088896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0887040"/>
        <c:crosses val="autoZero"/>
        <c:crossBetween val="between"/>
      </c:valAx>
      <c:catAx>
        <c:axId val="41025920"/>
        <c:scaling>
          <c:orientation val="minMax"/>
        </c:scaling>
        <c:delete val="1"/>
        <c:axPos val="b"/>
        <c:majorTickMark val="out"/>
        <c:minorTickMark val="none"/>
        <c:tickLblPos val="nextTo"/>
        <c:crossAx val="41027456"/>
        <c:crosses val="autoZero"/>
        <c:auto val="0"/>
        <c:lblAlgn val="ctr"/>
        <c:lblOffset val="100"/>
        <c:noMultiLvlLbl val="0"/>
      </c:catAx>
      <c:valAx>
        <c:axId val="4102745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4102592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623-4AD3-8A58-F3414216B9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39087872"/>
        <c:axId val="139089408"/>
      </c:barChart>
      <c:catAx>
        <c:axId val="13908787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3908940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3908940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3908787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AC-476E-910E-34F374A5423D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BAC-476E-910E-34F374A542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39126272"/>
        <c:axId val="139128192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BAC-476E-910E-34F374A5423D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8BAC-476E-910E-34F374A542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396224"/>
        <c:axId val="139397760"/>
      </c:lineChart>
      <c:catAx>
        <c:axId val="13912627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39128192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3912819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39126272"/>
        <c:crosses val="autoZero"/>
        <c:crossBetween val="between"/>
      </c:valAx>
      <c:catAx>
        <c:axId val="139396224"/>
        <c:scaling>
          <c:orientation val="minMax"/>
        </c:scaling>
        <c:delete val="1"/>
        <c:axPos val="b"/>
        <c:majorTickMark val="out"/>
        <c:minorTickMark val="none"/>
        <c:tickLblPos val="nextTo"/>
        <c:crossAx val="139397760"/>
        <c:crosses val="autoZero"/>
        <c:auto val="0"/>
        <c:lblAlgn val="ctr"/>
        <c:lblOffset val="100"/>
        <c:noMultiLvlLbl val="0"/>
      </c:catAx>
      <c:valAx>
        <c:axId val="13939776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3939622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C573-47E4-A2F6-E73041EF85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39409664"/>
        <c:axId val="139419648"/>
      </c:barChart>
      <c:catAx>
        <c:axId val="13940966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39419648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3941964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3940966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C66-4ECC-88F3-80E6664610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39443584"/>
        <c:axId val="139445376"/>
      </c:barChart>
      <c:catAx>
        <c:axId val="13944358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39445376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3944537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3944358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DC-43F2-99C6-31C288762C3D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FDC-43F2-99C6-31C288762C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58889088"/>
        <c:axId val="158891008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FDC-43F2-99C6-31C288762C3D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2FDC-43F2-99C6-31C288762C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8900992"/>
        <c:axId val="158902528"/>
      </c:lineChart>
      <c:catAx>
        <c:axId val="15888908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58891008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5889100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58889088"/>
        <c:crosses val="autoZero"/>
        <c:crossBetween val="between"/>
      </c:valAx>
      <c:catAx>
        <c:axId val="158900992"/>
        <c:scaling>
          <c:orientation val="minMax"/>
        </c:scaling>
        <c:delete val="1"/>
        <c:axPos val="b"/>
        <c:majorTickMark val="out"/>
        <c:minorTickMark val="none"/>
        <c:tickLblPos val="nextTo"/>
        <c:crossAx val="158902528"/>
        <c:crosses val="autoZero"/>
        <c:auto val="0"/>
        <c:lblAlgn val="ctr"/>
        <c:lblOffset val="100"/>
        <c:noMultiLvlLbl val="0"/>
      </c:catAx>
      <c:valAx>
        <c:axId val="15890252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5890099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446D-4E9C-9648-90C8238F6D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1035264"/>
        <c:axId val="41036800"/>
      </c:barChart>
      <c:catAx>
        <c:axId val="4103526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1036800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4103680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103526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2D6-4820-AE38-E81A99F128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1048704"/>
        <c:axId val="41050496"/>
      </c:barChart>
      <c:catAx>
        <c:axId val="4104870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105049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105049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104870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chart" Target="../charts/chart26.xml"/><Relationship Id="rId21" Type="http://schemas.openxmlformats.org/officeDocument/2006/relationships/chart" Target="../charts/chart21.xml"/><Relationship Id="rId42" Type="http://schemas.openxmlformats.org/officeDocument/2006/relationships/chart" Target="../charts/chart42.xml"/><Relationship Id="rId47" Type="http://schemas.openxmlformats.org/officeDocument/2006/relationships/chart" Target="../charts/chart47.xml"/><Relationship Id="rId63" Type="http://schemas.openxmlformats.org/officeDocument/2006/relationships/chart" Target="../charts/chart63.xml"/><Relationship Id="rId68" Type="http://schemas.openxmlformats.org/officeDocument/2006/relationships/chart" Target="../charts/chart68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9" Type="http://schemas.openxmlformats.org/officeDocument/2006/relationships/chart" Target="../charts/chart29.xml"/><Relationship Id="rId11" Type="http://schemas.openxmlformats.org/officeDocument/2006/relationships/chart" Target="../charts/chart11.xml"/><Relationship Id="rId24" Type="http://schemas.openxmlformats.org/officeDocument/2006/relationships/chart" Target="../charts/chart24.xml"/><Relationship Id="rId32" Type="http://schemas.openxmlformats.org/officeDocument/2006/relationships/chart" Target="../charts/chart32.xml"/><Relationship Id="rId37" Type="http://schemas.openxmlformats.org/officeDocument/2006/relationships/chart" Target="../charts/chart37.xml"/><Relationship Id="rId40" Type="http://schemas.openxmlformats.org/officeDocument/2006/relationships/chart" Target="../charts/chart40.xml"/><Relationship Id="rId45" Type="http://schemas.openxmlformats.org/officeDocument/2006/relationships/chart" Target="../charts/chart45.xml"/><Relationship Id="rId53" Type="http://schemas.openxmlformats.org/officeDocument/2006/relationships/chart" Target="../charts/chart53.xml"/><Relationship Id="rId58" Type="http://schemas.openxmlformats.org/officeDocument/2006/relationships/chart" Target="../charts/chart58.xml"/><Relationship Id="rId66" Type="http://schemas.openxmlformats.org/officeDocument/2006/relationships/chart" Target="../charts/chart66.xml"/><Relationship Id="rId74" Type="http://schemas.openxmlformats.org/officeDocument/2006/relationships/chart" Target="../charts/chart74.xml"/><Relationship Id="rId5" Type="http://schemas.openxmlformats.org/officeDocument/2006/relationships/chart" Target="../charts/chart5.xml"/><Relationship Id="rId61" Type="http://schemas.openxmlformats.org/officeDocument/2006/relationships/chart" Target="../charts/chart61.xml"/><Relationship Id="rId19" Type="http://schemas.openxmlformats.org/officeDocument/2006/relationships/chart" Target="../charts/chart19.xml"/><Relationship Id="rId14" Type="http://schemas.openxmlformats.org/officeDocument/2006/relationships/chart" Target="../charts/chart14.xml"/><Relationship Id="rId22" Type="http://schemas.openxmlformats.org/officeDocument/2006/relationships/chart" Target="../charts/chart22.xml"/><Relationship Id="rId27" Type="http://schemas.openxmlformats.org/officeDocument/2006/relationships/chart" Target="../charts/chart27.xml"/><Relationship Id="rId30" Type="http://schemas.openxmlformats.org/officeDocument/2006/relationships/chart" Target="../charts/chart30.xml"/><Relationship Id="rId35" Type="http://schemas.openxmlformats.org/officeDocument/2006/relationships/chart" Target="../charts/chart35.xml"/><Relationship Id="rId43" Type="http://schemas.openxmlformats.org/officeDocument/2006/relationships/chart" Target="../charts/chart43.xml"/><Relationship Id="rId48" Type="http://schemas.openxmlformats.org/officeDocument/2006/relationships/chart" Target="../charts/chart48.xml"/><Relationship Id="rId56" Type="http://schemas.openxmlformats.org/officeDocument/2006/relationships/chart" Target="../charts/chart56.xml"/><Relationship Id="rId64" Type="http://schemas.openxmlformats.org/officeDocument/2006/relationships/chart" Target="../charts/chart64.xml"/><Relationship Id="rId69" Type="http://schemas.openxmlformats.org/officeDocument/2006/relationships/chart" Target="../charts/chart69.xml"/><Relationship Id="rId8" Type="http://schemas.openxmlformats.org/officeDocument/2006/relationships/chart" Target="../charts/chart8.xml"/><Relationship Id="rId51" Type="http://schemas.openxmlformats.org/officeDocument/2006/relationships/chart" Target="../charts/chart51.xml"/><Relationship Id="rId72" Type="http://schemas.openxmlformats.org/officeDocument/2006/relationships/chart" Target="../charts/chart72.xml"/><Relationship Id="rId3" Type="http://schemas.openxmlformats.org/officeDocument/2006/relationships/chart" Target="../charts/chart3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5" Type="http://schemas.openxmlformats.org/officeDocument/2006/relationships/chart" Target="../charts/chart25.xml"/><Relationship Id="rId33" Type="http://schemas.openxmlformats.org/officeDocument/2006/relationships/chart" Target="../charts/chart33.xml"/><Relationship Id="rId38" Type="http://schemas.openxmlformats.org/officeDocument/2006/relationships/chart" Target="../charts/chart38.xml"/><Relationship Id="rId46" Type="http://schemas.openxmlformats.org/officeDocument/2006/relationships/chart" Target="../charts/chart46.xml"/><Relationship Id="rId59" Type="http://schemas.openxmlformats.org/officeDocument/2006/relationships/chart" Target="../charts/chart59.xml"/><Relationship Id="rId67" Type="http://schemas.openxmlformats.org/officeDocument/2006/relationships/chart" Target="../charts/chart67.xml"/><Relationship Id="rId20" Type="http://schemas.openxmlformats.org/officeDocument/2006/relationships/chart" Target="../charts/chart20.xml"/><Relationship Id="rId41" Type="http://schemas.openxmlformats.org/officeDocument/2006/relationships/chart" Target="../charts/chart41.xml"/><Relationship Id="rId54" Type="http://schemas.openxmlformats.org/officeDocument/2006/relationships/chart" Target="../charts/chart54.xml"/><Relationship Id="rId62" Type="http://schemas.openxmlformats.org/officeDocument/2006/relationships/chart" Target="../charts/chart62.xml"/><Relationship Id="rId70" Type="http://schemas.openxmlformats.org/officeDocument/2006/relationships/chart" Target="../charts/chart70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5" Type="http://schemas.openxmlformats.org/officeDocument/2006/relationships/chart" Target="../charts/chart15.xml"/><Relationship Id="rId23" Type="http://schemas.openxmlformats.org/officeDocument/2006/relationships/chart" Target="../charts/chart23.xml"/><Relationship Id="rId28" Type="http://schemas.openxmlformats.org/officeDocument/2006/relationships/chart" Target="../charts/chart28.xml"/><Relationship Id="rId36" Type="http://schemas.openxmlformats.org/officeDocument/2006/relationships/chart" Target="../charts/chart36.xml"/><Relationship Id="rId49" Type="http://schemas.openxmlformats.org/officeDocument/2006/relationships/chart" Target="../charts/chart49.xml"/><Relationship Id="rId57" Type="http://schemas.openxmlformats.org/officeDocument/2006/relationships/chart" Target="../charts/chart57.xml"/><Relationship Id="rId10" Type="http://schemas.openxmlformats.org/officeDocument/2006/relationships/chart" Target="../charts/chart10.xml"/><Relationship Id="rId31" Type="http://schemas.openxmlformats.org/officeDocument/2006/relationships/chart" Target="../charts/chart31.xml"/><Relationship Id="rId44" Type="http://schemas.openxmlformats.org/officeDocument/2006/relationships/chart" Target="../charts/chart44.xml"/><Relationship Id="rId52" Type="http://schemas.openxmlformats.org/officeDocument/2006/relationships/chart" Target="../charts/chart52.xml"/><Relationship Id="rId60" Type="http://schemas.openxmlformats.org/officeDocument/2006/relationships/chart" Target="../charts/chart60.xml"/><Relationship Id="rId65" Type="http://schemas.openxmlformats.org/officeDocument/2006/relationships/chart" Target="../charts/chart65.xml"/><Relationship Id="rId73" Type="http://schemas.openxmlformats.org/officeDocument/2006/relationships/chart" Target="../charts/chart73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9" Type="http://schemas.openxmlformats.org/officeDocument/2006/relationships/chart" Target="../charts/chart39.xml"/><Relationship Id="rId34" Type="http://schemas.openxmlformats.org/officeDocument/2006/relationships/chart" Target="../charts/chart34.xml"/><Relationship Id="rId50" Type="http://schemas.openxmlformats.org/officeDocument/2006/relationships/chart" Target="../charts/chart50.xml"/><Relationship Id="rId55" Type="http://schemas.openxmlformats.org/officeDocument/2006/relationships/chart" Target="../charts/chart55.xml"/><Relationship Id="rId7" Type="http://schemas.openxmlformats.org/officeDocument/2006/relationships/chart" Target="../charts/chart7.xml"/><Relationship Id="rId71" Type="http://schemas.openxmlformats.org/officeDocument/2006/relationships/chart" Target="../charts/chart7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1836" name="Oval 1">
          <a:extLst>
            <a:ext uri="{FF2B5EF4-FFF2-40B4-BE49-F238E27FC236}">
              <a16:creationId xmlns:a16="http://schemas.microsoft.com/office/drawing/2014/main" id="{00000000-0008-0000-0000-00002C070000}"/>
            </a:ext>
          </a:extLst>
        </xdr:cNvPr>
        <xdr:cNvSpPr>
          <a:spLocks noChangeArrowheads="1"/>
        </xdr:cNvSpPr>
      </xdr:nvSpPr>
      <xdr:spPr bwMode="auto">
        <a:xfrm>
          <a:off x="2324100" y="20002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57150</xdr:colOff>
      <xdr:row>115</xdr:row>
      <xdr:rowOff>0</xdr:rowOff>
    </xdr:from>
    <xdr:to>
      <xdr:col>4</xdr:col>
      <xdr:colOff>0</xdr:colOff>
      <xdr:row>115</xdr:row>
      <xdr:rowOff>0</xdr:rowOff>
    </xdr:to>
    <xdr:graphicFrame macro="">
      <xdr:nvGraphicFramePr>
        <xdr:cNvPr id="1643" name="Wykres 5">
          <a:extLst>
            <a:ext uri="{FF2B5EF4-FFF2-40B4-BE49-F238E27FC236}">
              <a16:creationId xmlns:a16="http://schemas.microsoft.com/office/drawing/2014/main" id="{00000000-0008-0000-0000-00006B06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171450</xdr:colOff>
      <xdr:row>115</xdr:row>
      <xdr:rowOff>0</xdr:rowOff>
    </xdr:from>
    <xdr:to>
      <xdr:col>4</xdr:col>
      <xdr:colOff>0</xdr:colOff>
      <xdr:row>115</xdr:row>
      <xdr:rowOff>0</xdr:rowOff>
    </xdr:to>
    <xdr:graphicFrame macro="">
      <xdr:nvGraphicFramePr>
        <xdr:cNvPr id="1888" name="Wykres 6">
          <a:extLst>
            <a:ext uri="{FF2B5EF4-FFF2-40B4-BE49-F238E27FC236}">
              <a16:creationId xmlns:a16="http://schemas.microsoft.com/office/drawing/2014/main" id="{00000000-0008-0000-0000-00006007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152400</xdr:colOff>
      <xdr:row>115</xdr:row>
      <xdr:rowOff>0</xdr:rowOff>
    </xdr:from>
    <xdr:to>
      <xdr:col>4</xdr:col>
      <xdr:colOff>0</xdr:colOff>
      <xdr:row>115</xdr:row>
      <xdr:rowOff>0</xdr:rowOff>
    </xdr:to>
    <xdr:graphicFrame macro="">
      <xdr:nvGraphicFramePr>
        <xdr:cNvPr id="1791" name="Wykres 7">
          <a:extLst>
            <a:ext uri="{FF2B5EF4-FFF2-40B4-BE49-F238E27FC236}">
              <a16:creationId xmlns:a16="http://schemas.microsoft.com/office/drawing/2014/main" id="{00000000-0008-0000-0000-0000FF06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0</xdr:colOff>
      <xdr:row>115</xdr:row>
      <xdr:rowOff>0</xdr:rowOff>
    </xdr:from>
    <xdr:to>
      <xdr:col>4</xdr:col>
      <xdr:colOff>0</xdr:colOff>
      <xdr:row>115</xdr:row>
      <xdr:rowOff>0</xdr:rowOff>
    </xdr:to>
    <xdr:graphicFrame macro="">
      <xdr:nvGraphicFramePr>
        <xdr:cNvPr id="1937" name="Wykres 8">
          <a:extLst>
            <a:ext uri="{FF2B5EF4-FFF2-40B4-BE49-F238E27FC236}">
              <a16:creationId xmlns:a16="http://schemas.microsoft.com/office/drawing/2014/main" id="{00000000-0008-0000-0000-00009107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0</xdr:colOff>
      <xdr:row>115</xdr:row>
      <xdr:rowOff>0</xdr:rowOff>
    </xdr:from>
    <xdr:to>
      <xdr:col>4</xdr:col>
      <xdr:colOff>0</xdr:colOff>
      <xdr:row>115</xdr:row>
      <xdr:rowOff>0</xdr:rowOff>
    </xdr:to>
    <xdr:graphicFrame macro="">
      <xdr:nvGraphicFramePr>
        <xdr:cNvPr id="1225" name="Wykres 9">
          <a:extLst>
            <a:ext uri="{FF2B5EF4-FFF2-40B4-BE49-F238E27FC236}">
              <a16:creationId xmlns:a16="http://schemas.microsoft.com/office/drawing/2014/main" id="{00000000-0008-0000-0000-0000C9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0</xdr:colOff>
      <xdr:row>115</xdr:row>
      <xdr:rowOff>0</xdr:rowOff>
    </xdr:from>
    <xdr:to>
      <xdr:col>4</xdr:col>
      <xdr:colOff>0</xdr:colOff>
      <xdr:row>115</xdr:row>
      <xdr:rowOff>0</xdr:rowOff>
    </xdr:to>
    <xdr:graphicFrame macro="">
      <xdr:nvGraphicFramePr>
        <xdr:cNvPr id="1989" name="Wykres 10">
          <a:extLst>
            <a:ext uri="{FF2B5EF4-FFF2-40B4-BE49-F238E27FC236}">
              <a16:creationId xmlns:a16="http://schemas.microsoft.com/office/drawing/2014/main" id="{00000000-0008-0000-0000-0000C507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57150</xdr:colOff>
      <xdr:row>115</xdr:row>
      <xdr:rowOff>0</xdr:rowOff>
    </xdr:from>
    <xdr:to>
      <xdr:col>4</xdr:col>
      <xdr:colOff>0</xdr:colOff>
      <xdr:row>115</xdr:row>
      <xdr:rowOff>0</xdr:rowOff>
    </xdr:to>
    <xdr:graphicFrame macro="">
      <xdr:nvGraphicFramePr>
        <xdr:cNvPr id="80837" name="Wykres 31">
          <a:extLst>
            <a:ext uri="{FF2B5EF4-FFF2-40B4-BE49-F238E27FC236}">
              <a16:creationId xmlns:a16="http://schemas.microsoft.com/office/drawing/2014/main" id="{00000000-0008-0000-0000-0000C53B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171450</xdr:colOff>
      <xdr:row>115</xdr:row>
      <xdr:rowOff>0</xdr:rowOff>
    </xdr:from>
    <xdr:to>
      <xdr:col>4</xdr:col>
      <xdr:colOff>0</xdr:colOff>
      <xdr:row>115</xdr:row>
      <xdr:rowOff>0</xdr:rowOff>
    </xdr:to>
    <xdr:graphicFrame macro="">
      <xdr:nvGraphicFramePr>
        <xdr:cNvPr id="2041" name="Wykres 32">
          <a:extLst>
            <a:ext uri="{FF2B5EF4-FFF2-40B4-BE49-F238E27FC236}">
              <a16:creationId xmlns:a16="http://schemas.microsoft.com/office/drawing/2014/main" id="{00000000-0008-0000-0000-0000F907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152400</xdr:colOff>
      <xdr:row>115</xdr:row>
      <xdr:rowOff>0</xdr:rowOff>
    </xdr:from>
    <xdr:to>
      <xdr:col>4</xdr:col>
      <xdr:colOff>0</xdr:colOff>
      <xdr:row>115</xdr:row>
      <xdr:rowOff>0</xdr:rowOff>
    </xdr:to>
    <xdr:graphicFrame macro="">
      <xdr:nvGraphicFramePr>
        <xdr:cNvPr id="1110" name="Wykres 33">
          <a:extLst>
            <a:ext uri="{FF2B5EF4-FFF2-40B4-BE49-F238E27FC236}">
              <a16:creationId xmlns:a16="http://schemas.microsoft.com/office/drawing/2014/main" id="{00000000-0008-0000-0000-000056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</xdr:col>
      <xdr:colOff>0</xdr:colOff>
      <xdr:row>115</xdr:row>
      <xdr:rowOff>0</xdr:rowOff>
    </xdr:from>
    <xdr:to>
      <xdr:col>4</xdr:col>
      <xdr:colOff>0</xdr:colOff>
      <xdr:row>115</xdr:row>
      <xdr:rowOff>0</xdr:rowOff>
    </xdr:to>
    <xdr:graphicFrame macro="">
      <xdr:nvGraphicFramePr>
        <xdr:cNvPr id="1710" name="Wykres 34">
          <a:extLst>
            <a:ext uri="{FF2B5EF4-FFF2-40B4-BE49-F238E27FC236}">
              <a16:creationId xmlns:a16="http://schemas.microsoft.com/office/drawing/2014/main" id="{00000000-0008-0000-0000-0000AE06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</xdr:col>
      <xdr:colOff>0</xdr:colOff>
      <xdr:row>115</xdr:row>
      <xdr:rowOff>0</xdr:rowOff>
    </xdr:from>
    <xdr:to>
      <xdr:col>4</xdr:col>
      <xdr:colOff>0</xdr:colOff>
      <xdr:row>115</xdr:row>
      <xdr:rowOff>0</xdr:rowOff>
    </xdr:to>
    <xdr:graphicFrame macro="">
      <xdr:nvGraphicFramePr>
        <xdr:cNvPr id="1066" name="Wykres 35">
          <a:extLst>
            <a:ext uri="{FF2B5EF4-FFF2-40B4-BE49-F238E27FC236}">
              <a16:creationId xmlns:a16="http://schemas.microsoft.com/office/drawing/2014/main" id="{00000000-0008-0000-0000-00002A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4</xdr:col>
      <xdr:colOff>0</xdr:colOff>
      <xdr:row>115</xdr:row>
      <xdr:rowOff>0</xdr:rowOff>
    </xdr:from>
    <xdr:to>
      <xdr:col>4</xdr:col>
      <xdr:colOff>0</xdr:colOff>
      <xdr:row>115</xdr:row>
      <xdr:rowOff>0</xdr:rowOff>
    </xdr:to>
    <xdr:graphicFrame macro="">
      <xdr:nvGraphicFramePr>
        <xdr:cNvPr id="1568" name="Wykres 36">
          <a:extLst>
            <a:ext uri="{FF2B5EF4-FFF2-40B4-BE49-F238E27FC236}">
              <a16:creationId xmlns:a16="http://schemas.microsoft.com/office/drawing/2014/main" id="{00000000-0008-0000-0000-00002006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4</xdr:col>
      <xdr:colOff>0</xdr:colOff>
      <xdr:row>115</xdr:row>
      <xdr:rowOff>0</xdr:rowOff>
    </xdr:from>
    <xdr:to>
      <xdr:col>4</xdr:col>
      <xdr:colOff>0</xdr:colOff>
      <xdr:row>115</xdr:row>
      <xdr:rowOff>0</xdr:rowOff>
    </xdr:to>
    <xdr:graphicFrame macro="">
      <xdr:nvGraphicFramePr>
        <xdr:cNvPr id="1384" name="Wykres 37">
          <a:extLst>
            <a:ext uri="{FF2B5EF4-FFF2-40B4-BE49-F238E27FC236}">
              <a16:creationId xmlns:a16="http://schemas.microsoft.com/office/drawing/2014/main" id="{00000000-0008-0000-0000-000068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4</xdr:col>
      <xdr:colOff>0</xdr:colOff>
      <xdr:row>115</xdr:row>
      <xdr:rowOff>0</xdr:rowOff>
    </xdr:from>
    <xdr:to>
      <xdr:col>4</xdr:col>
      <xdr:colOff>0</xdr:colOff>
      <xdr:row>115</xdr:row>
      <xdr:rowOff>0</xdr:rowOff>
    </xdr:to>
    <xdr:graphicFrame macro="">
      <xdr:nvGraphicFramePr>
        <xdr:cNvPr id="1119" name="Wykres 38">
          <a:extLst>
            <a:ext uri="{FF2B5EF4-FFF2-40B4-BE49-F238E27FC236}">
              <a16:creationId xmlns:a16="http://schemas.microsoft.com/office/drawing/2014/main" id="{00000000-0008-0000-0000-00005F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4</xdr:col>
      <xdr:colOff>0</xdr:colOff>
      <xdr:row>115</xdr:row>
      <xdr:rowOff>0</xdr:rowOff>
    </xdr:from>
    <xdr:to>
      <xdr:col>4</xdr:col>
      <xdr:colOff>0</xdr:colOff>
      <xdr:row>115</xdr:row>
      <xdr:rowOff>0</xdr:rowOff>
    </xdr:to>
    <xdr:graphicFrame macro="">
      <xdr:nvGraphicFramePr>
        <xdr:cNvPr id="1511" name="Wykres 39">
          <a:extLst>
            <a:ext uri="{FF2B5EF4-FFF2-40B4-BE49-F238E27FC236}">
              <a16:creationId xmlns:a16="http://schemas.microsoft.com/office/drawing/2014/main" id="{00000000-0008-0000-0000-0000E7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3</xdr:col>
      <xdr:colOff>57150</xdr:colOff>
      <xdr:row>115</xdr:row>
      <xdr:rowOff>0</xdr:rowOff>
    </xdr:from>
    <xdr:to>
      <xdr:col>4</xdr:col>
      <xdr:colOff>0</xdr:colOff>
      <xdr:row>115</xdr:row>
      <xdr:rowOff>0</xdr:rowOff>
    </xdr:to>
    <xdr:graphicFrame macro="">
      <xdr:nvGraphicFramePr>
        <xdr:cNvPr id="1171" name="Wykres 40">
          <a:extLst>
            <a:ext uri="{FF2B5EF4-FFF2-40B4-BE49-F238E27FC236}">
              <a16:creationId xmlns:a16="http://schemas.microsoft.com/office/drawing/2014/main" id="{00000000-0008-0000-0000-000093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</xdr:col>
      <xdr:colOff>171450</xdr:colOff>
      <xdr:row>115</xdr:row>
      <xdr:rowOff>0</xdr:rowOff>
    </xdr:from>
    <xdr:to>
      <xdr:col>4</xdr:col>
      <xdr:colOff>0</xdr:colOff>
      <xdr:row>115</xdr:row>
      <xdr:rowOff>0</xdr:rowOff>
    </xdr:to>
    <xdr:graphicFrame macro="">
      <xdr:nvGraphicFramePr>
        <xdr:cNvPr id="1453" name="Wykres 41">
          <a:extLst>
            <a:ext uri="{FF2B5EF4-FFF2-40B4-BE49-F238E27FC236}">
              <a16:creationId xmlns:a16="http://schemas.microsoft.com/office/drawing/2014/main" id="{00000000-0008-0000-0000-0000AD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0</xdr:col>
      <xdr:colOff>152400</xdr:colOff>
      <xdr:row>115</xdr:row>
      <xdr:rowOff>0</xdr:rowOff>
    </xdr:from>
    <xdr:to>
      <xdr:col>4</xdr:col>
      <xdr:colOff>0</xdr:colOff>
      <xdr:row>115</xdr:row>
      <xdr:rowOff>0</xdr:rowOff>
    </xdr:to>
    <xdr:graphicFrame macro="">
      <xdr:nvGraphicFramePr>
        <xdr:cNvPr id="1646" name="Wykres 42">
          <a:extLst>
            <a:ext uri="{FF2B5EF4-FFF2-40B4-BE49-F238E27FC236}">
              <a16:creationId xmlns:a16="http://schemas.microsoft.com/office/drawing/2014/main" id="{00000000-0008-0000-0000-00006E06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4</xdr:col>
      <xdr:colOff>0</xdr:colOff>
      <xdr:row>115</xdr:row>
      <xdr:rowOff>0</xdr:rowOff>
    </xdr:from>
    <xdr:to>
      <xdr:col>4</xdr:col>
      <xdr:colOff>0</xdr:colOff>
      <xdr:row>115</xdr:row>
      <xdr:rowOff>0</xdr:rowOff>
    </xdr:to>
    <xdr:graphicFrame macro="">
      <xdr:nvGraphicFramePr>
        <xdr:cNvPr id="1220" name="Wykres 43">
          <a:extLst>
            <a:ext uri="{FF2B5EF4-FFF2-40B4-BE49-F238E27FC236}">
              <a16:creationId xmlns:a16="http://schemas.microsoft.com/office/drawing/2014/main" id="{00000000-0008-0000-0000-0000C4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4</xdr:col>
      <xdr:colOff>0</xdr:colOff>
      <xdr:row>115</xdr:row>
      <xdr:rowOff>0</xdr:rowOff>
    </xdr:from>
    <xdr:to>
      <xdr:col>4</xdr:col>
      <xdr:colOff>0</xdr:colOff>
      <xdr:row>115</xdr:row>
      <xdr:rowOff>0</xdr:rowOff>
    </xdr:to>
    <xdr:graphicFrame macro="">
      <xdr:nvGraphicFramePr>
        <xdr:cNvPr id="1911" name="Wykres 44">
          <a:extLst>
            <a:ext uri="{FF2B5EF4-FFF2-40B4-BE49-F238E27FC236}">
              <a16:creationId xmlns:a16="http://schemas.microsoft.com/office/drawing/2014/main" id="{00000000-0008-0000-0000-00007707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4</xdr:col>
      <xdr:colOff>0</xdr:colOff>
      <xdr:row>115</xdr:row>
      <xdr:rowOff>0</xdr:rowOff>
    </xdr:from>
    <xdr:to>
      <xdr:col>4</xdr:col>
      <xdr:colOff>0</xdr:colOff>
      <xdr:row>115</xdr:row>
      <xdr:rowOff>0</xdr:rowOff>
    </xdr:to>
    <xdr:graphicFrame macro="">
      <xdr:nvGraphicFramePr>
        <xdr:cNvPr id="1272" name="Wykres 45">
          <a:extLst>
            <a:ext uri="{FF2B5EF4-FFF2-40B4-BE49-F238E27FC236}">
              <a16:creationId xmlns:a16="http://schemas.microsoft.com/office/drawing/2014/main" id="{00000000-0008-0000-0000-0000F8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4</xdr:col>
      <xdr:colOff>0</xdr:colOff>
      <xdr:row>115</xdr:row>
      <xdr:rowOff>0</xdr:rowOff>
    </xdr:from>
    <xdr:to>
      <xdr:col>4</xdr:col>
      <xdr:colOff>0</xdr:colOff>
      <xdr:row>115</xdr:row>
      <xdr:rowOff>0</xdr:rowOff>
    </xdr:to>
    <xdr:graphicFrame macro="">
      <xdr:nvGraphicFramePr>
        <xdr:cNvPr id="1854" name="Wykres 46">
          <a:extLst>
            <a:ext uri="{FF2B5EF4-FFF2-40B4-BE49-F238E27FC236}">
              <a16:creationId xmlns:a16="http://schemas.microsoft.com/office/drawing/2014/main" id="{00000000-0008-0000-0000-00003E07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4</xdr:col>
      <xdr:colOff>0</xdr:colOff>
      <xdr:row>115</xdr:row>
      <xdr:rowOff>0</xdr:rowOff>
    </xdr:from>
    <xdr:to>
      <xdr:col>4</xdr:col>
      <xdr:colOff>0</xdr:colOff>
      <xdr:row>115</xdr:row>
      <xdr:rowOff>0</xdr:rowOff>
    </xdr:to>
    <xdr:graphicFrame macro="">
      <xdr:nvGraphicFramePr>
        <xdr:cNvPr id="1451" name="Wykres 47">
          <a:extLst>
            <a:ext uri="{FF2B5EF4-FFF2-40B4-BE49-F238E27FC236}">
              <a16:creationId xmlns:a16="http://schemas.microsoft.com/office/drawing/2014/main" id="{00000000-0008-0000-0000-0000AB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4</xdr:col>
      <xdr:colOff>0</xdr:colOff>
      <xdr:row>115</xdr:row>
      <xdr:rowOff>0</xdr:rowOff>
    </xdr:from>
    <xdr:to>
      <xdr:col>4</xdr:col>
      <xdr:colOff>0</xdr:colOff>
      <xdr:row>115</xdr:row>
      <xdr:rowOff>0</xdr:rowOff>
    </xdr:to>
    <xdr:graphicFrame macro="">
      <xdr:nvGraphicFramePr>
        <xdr:cNvPr id="1321" name="Wykres 48">
          <a:extLst>
            <a:ext uri="{FF2B5EF4-FFF2-40B4-BE49-F238E27FC236}">
              <a16:creationId xmlns:a16="http://schemas.microsoft.com/office/drawing/2014/main" id="{00000000-0008-0000-0000-000029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4</xdr:col>
      <xdr:colOff>0</xdr:colOff>
      <xdr:row>115</xdr:row>
      <xdr:rowOff>0</xdr:rowOff>
    </xdr:from>
    <xdr:to>
      <xdr:col>4</xdr:col>
      <xdr:colOff>0</xdr:colOff>
      <xdr:row>115</xdr:row>
      <xdr:rowOff>0</xdr:rowOff>
    </xdr:to>
    <xdr:graphicFrame macro="">
      <xdr:nvGraphicFramePr>
        <xdr:cNvPr id="1288" name="Wykres 49">
          <a:extLst>
            <a:ext uri="{FF2B5EF4-FFF2-40B4-BE49-F238E27FC236}">
              <a16:creationId xmlns:a16="http://schemas.microsoft.com/office/drawing/2014/main" id="{00000000-0008-0000-0000-000008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4</xdr:col>
      <xdr:colOff>0</xdr:colOff>
      <xdr:row>115</xdr:row>
      <xdr:rowOff>0</xdr:rowOff>
    </xdr:from>
    <xdr:to>
      <xdr:col>4</xdr:col>
      <xdr:colOff>0</xdr:colOff>
      <xdr:row>115</xdr:row>
      <xdr:rowOff>0</xdr:rowOff>
    </xdr:to>
    <xdr:graphicFrame macro="">
      <xdr:nvGraphicFramePr>
        <xdr:cNvPr id="1373" name="Wykres 50">
          <a:extLst>
            <a:ext uri="{FF2B5EF4-FFF2-40B4-BE49-F238E27FC236}">
              <a16:creationId xmlns:a16="http://schemas.microsoft.com/office/drawing/2014/main" id="{00000000-0008-0000-0000-00005D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4</xdr:col>
      <xdr:colOff>0</xdr:colOff>
      <xdr:row>115</xdr:row>
      <xdr:rowOff>0</xdr:rowOff>
    </xdr:from>
    <xdr:to>
      <xdr:col>4</xdr:col>
      <xdr:colOff>0</xdr:colOff>
      <xdr:row>115</xdr:row>
      <xdr:rowOff>0</xdr:rowOff>
    </xdr:to>
    <xdr:graphicFrame macro="">
      <xdr:nvGraphicFramePr>
        <xdr:cNvPr id="1231" name="Wykres 51">
          <a:extLst>
            <a:ext uri="{FF2B5EF4-FFF2-40B4-BE49-F238E27FC236}">
              <a16:creationId xmlns:a16="http://schemas.microsoft.com/office/drawing/2014/main" id="{00000000-0008-0000-0000-0000CF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4</xdr:col>
      <xdr:colOff>0</xdr:colOff>
      <xdr:row>115</xdr:row>
      <xdr:rowOff>0</xdr:rowOff>
    </xdr:from>
    <xdr:to>
      <xdr:col>4</xdr:col>
      <xdr:colOff>0</xdr:colOff>
      <xdr:row>115</xdr:row>
      <xdr:rowOff>0</xdr:rowOff>
    </xdr:to>
    <xdr:graphicFrame macro="">
      <xdr:nvGraphicFramePr>
        <xdr:cNvPr id="1921" name="Wykres 53">
          <a:extLst>
            <a:ext uri="{FF2B5EF4-FFF2-40B4-BE49-F238E27FC236}">
              <a16:creationId xmlns:a16="http://schemas.microsoft.com/office/drawing/2014/main" id="{00000000-0008-0000-0000-00008107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4</xdr:col>
      <xdr:colOff>0</xdr:colOff>
      <xdr:row>115</xdr:row>
      <xdr:rowOff>0</xdr:rowOff>
    </xdr:from>
    <xdr:to>
      <xdr:col>4</xdr:col>
      <xdr:colOff>0</xdr:colOff>
      <xdr:row>115</xdr:row>
      <xdr:rowOff>0</xdr:rowOff>
    </xdr:to>
    <xdr:graphicFrame macro="">
      <xdr:nvGraphicFramePr>
        <xdr:cNvPr id="1426" name="Wykres 54">
          <a:extLst>
            <a:ext uri="{FF2B5EF4-FFF2-40B4-BE49-F238E27FC236}">
              <a16:creationId xmlns:a16="http://schemas.microsoft.com/office/drawing/2014/main" id="{00000000-0008-0000-0000-000092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4</xdr:col>
      <xdr:colOff>0</xdr:colOff>
      <xdr:row>115</xdr:row>
      <xdr:rowOff>0</xdr:rowOff>
    </xdr:from>
    <xdr:to>
      <xdr:col>4</xdr:col>
      <xdr:colOff>0</xdr:colOff>
      <xdr:row>115</xdr:row>
      <xdr:rowOff>0</xdr:rowOff>
    </xdr:to>
    <xdr:graphicFrame macro="">
      <xdr:nvGraphicFramePr>
        <xdr:cNvPr id="1173" name="Wykres 55">
          <a:extLst>
            <a:ext uri="{FF2B5EF4-FFF2-40B4-BE49-F238E27FC236}">
              <a16:creationId xmlns:a16="http://schemas.microsoft.com/office/drawing/2014/main" id="{00000000-0008-0000-0000-000095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>
    <xdr:from>
      <xdr:col>3</xdr:col>
      <xdr:colOff>57150</xdr:colOff>
      <xdr:row>115</xdr:row>
      <xdr:rowOff>0</xdr:rowOff>
    </xdr:from>
    <xdr:to>
      <xdr:col>4</xdr:col>
      <xdr:colOff>0</xdr:colOff>
      <xdr:row>115</xdr:row>
      <xdr:rowOff>0</xdr:rowOff>
    </xdr:to>
    <xdr:graphicFrame macro="">
      <xdr:nvGraphicFramePr>
        <xdr:cNvPr id="78997" name="Wykres 65">
          <a:extLst>
            <a:ext uri="{FF2B5EF4-FFF2-40B4-BE49-F238E27FC236}">
              <a16:creationId xmlns:a16="http://schemas.microsoft.com/office/drawing/2014/main" id="{00000000-0008-0000-0000-00009534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  <xdr:twoCellAnchor>
    <xdr:from>
      <xdr:col>1</xdr:col>
      <xdr:colOff>171450</xdr:colOff>
      <xdr:row>115</xdr:row>
      <xdr:rowOff>0</xdr:rowOff>
    </xdr:from>
    <xdr:to>
      <xdr:col>4</xdr:col>
      <xdr:colOff>0</xdr:colOff>
      <xdr:row>115</xdr:row>
      <xdr:rowOff>0</xdr:rowOff>
    </xdr:to>
    <xdr:graphicFrame macro="">
      <xdr:nvGraphicFramePr>
        <xdr:cNvPr id="1475" name="Wykres 66">
          <a:extLst>
            <a:ext uri="{FF2B5EF4-FFF2-40B4-BE49-F238E27FC236}">
              <a16:creationId xmlns:a16="http://schemas.microsoft.com/office/drawing/2014/main" id="{00000000-0008-0000-0000-0000C3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  <xdr:twoCellAnchor>
    <xdr:from>
      <xdr:col>0</xdr:col>
      <xdr:colOff>152400</xdr:colOff>
      <xdr:row>115</xdr:row>
      <xdr:rowOff>0</xdr:rowOff>
    </xdr:from>
    <xdr:to>
      <xdr:col>4</xdr:col>
      <xdr:colOff>0</xdr:colOff>
      <xdr:row>115</xdr:row>
      <xdr:rowOff>0</xdr:rowOff>
    </xdr:to>
    <xdr:graphicFrame macro="">
      <xdr:nvGraphicFramePr>
        <xdr:cNvPr id="1631" name="Wykres 67">
          <a:extLst>
            <a:ext uri="{FF2B5EF4-FFF2-40B4-BE49-F238E27FC236}">
              <a16:creationId xmlns:a16="http://schemas.microsoft.com/office/drawing/2014/main" id="{00000000-0008-0000-0000-00005F06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twoCellAnchor>
  <xdr:twoCellAnchor>
    <xdr:from>
      <xdr:col>4</xdr:col>
      <xdr:colOff>0</xdr:colOff>
      <xdr:row>115</xdr:row>
      <xdr:rowOff>0</xdr:rowOff>
    </xdr:from>
    <xdr:to>
      <xdr:col>4</xdr:col>
      <xdr:colOff>0</xdr:colOff>
      <xdr:row>115</xdr:row>
      <xdr:rowOff>0</xdr:rowOff>
    </xdr:to>
    <xdr:graphicFrame macro="">
      <xdr:nvGraphicFramePr>
        <xdr:cNvPr id="1062" name="Wykres 68">
          <a:extLst>
            <a:ext uri="{FF2B5EF4-FFF2-40B4-BE49-F238E27FC236}">
              <a16:creationId xmlns:a16="http://schemas.microsoft.com/office/drawing/2014/main" id="{00000000-0008-0000-0000-000026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"/>
        </a:graphicData>
      </a:graphic>
    </xdr:graphicFrame>
    <xdr:clientData/>
  </xdr:twoCellAnchor>
  <xdr:twoCellAnchor>
    <xdr:from>
      <xdr:col>4</xdr:col>
      <xdr:colOff>0</xdr:colOff>
      <xdr:row>115</xdr:row>
      <xdr:rowOff>0</xdr:rowOff>
    </xdr:from>
    <xdr:to>
      <xdr:col>4</xdr:col>
      <xdr:colOff>0</xdr:colOff>
      <xdr:row>115</xdr:row>
      <xdr:rowOff>0</xdr:rowOff>
    </xdr:to>
    <xdr:graphicFrame macro="">
      <xdr:nvGraphicFramePr>
        <xdr:cNvPr id="1527" name="Wykres 69">
          <a:extLst>
            <a:ext uri="{FF2B5EF4-FFF2-40B4-BE49-F238E27FC236}">
              <a16:creationId xmlns:a16="http://schemas.microsoft.com/office/drawing/2014/main" id="{00000000-0008-0000-0000-0000F7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"/>
        </a:graphicData>
      </a:graphic>
    </xdr:graphicFrame>
    <xdr:clientData/>
  </xdr:twoCellAnchor>
  <xdr:twoCellAnchor>
    <xdr:from>
      <xdr:col>4</xdr:col>
      <xdr:colOff>0</xdr:colOff>
      <xdr:row>115</xdr:row>
      <xdr:rowOff>0</xdr:rowOff>
    </xdr:from>
    <xdr:to>
      <xdr:col>4</xdr:col>
      <xdr:colOff>0</xdr:colOff>
      <xdr:row>115</xdr:row>
      <xdr:rowOff>0</xdr:rowOff>
    </xdr:to>
    <xdr:graphicFrame macro="">
      <xdr:nvGraphicFramePr>
        <xdr:cNvPr id="1574" name="Wykres 70">
          <a:extLst>
            <a:ext uri="{FF2B5EF4-FFF2-40B4-BE49-F238E27FC236}">
              <a16:creationId xmlns:a16="http://schemas.microsoft.com/office/drawing/2014/main" id="{00000000-0008-0000-0000-00002606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"/>
        </a:graphicData>
      </a:graphic>
    </xdr:graphicFrame>
    <xdr:clientData/>
  </xdr:twoCellAnchor>
  <xdr:twoCellAnchor>
    <xdr:from>
      <xdr:col>3</xdr:col>
      <xdr:colOff>57150</xdr:colOff>
      <xdr:row>115</xdr:row>
      <xdr:rowOff>0</xdr:rowOff>
    </xdr:from>
    <xdr:to>
      <xdr:col>4</xdr:col>
      <xdr:colOff>0</xdr:colOff>
      <xdr:row>115</xdr:row>
      <xdr:rowOff>0</xdr:rowOff>
    </xdr:to>
    <xdr:graphicFrame macro="">
      <xdr:nvGraphicFramePr>
        <xdr:cNvPr id="1516" name="Wykres 75">
          <a:extLst>
            <a:ext uri="{FF2B5EF4-FFF2-40B4-BE49-F238E27FC236}">
              <a16:creationId xmlns:a16="http://schemas.microsoft.com/office/drawing/2014/main" id="{00000000-0008-0000-0000-0000EC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7"/>
        </a:graphicData>
      </a:graphic>
    </xdr:graphicFrame>
    <xdr:clientData/>
  </xdr:twoCellAnchor>
  <xdr:twoCellAnchor>
    <xdr:from>
      <xdr:col>3</xdr:col>
      <xdr:colOff>57150</xdr:colOff>
      <xdr:row>115</xdr:row>
      <xdr:rowOff>0</xdr:rowOff>
    </xdr:from>
    <xdr:to>
      <xdr:col>4</xdr:col>
      <xdr:colOff>0</xdr:colOff>
      <xdr:row>115</xdr:row>
      <xdr:rowOff>0</xdr:rowOff>
    </xdr:to>
    <xdr:graphicFrame macro="">
      <xdr:nvGraphicFramePr>
        <xdr:cNvPr id="1366" name="Wykres 77">
          <a:extLst>
            <a:ext uri="{FF2B5EF4-FFF2-40B4-BE49-F238E27FC236}">
              <a16:creationId xmlns:a16="http://schemas.microsoft.com/office/drawing/2014/main" id="{00000000-0008-0000-0000-000056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8"/>
        </a:graphicData>
      </a:graphic>
    </xdr:graphicFrame>
    <xdr:clientData/>
  </xdr:twoCellAnchor>
  <xdr:twoCellAnchor>
    <xdr:from>
      <xdr:col>1</xdr:col>
      <xdr:colOff>171450</xdr:colOff>
      <xdr:row>115</xdr:row>
      <xdr:rowOff>0</xdr:rowOff>
    </xdr:from>
    <xdr:to>
      <xdr:col>4</xdr:col>
      <xdr:colOff>0</xdr:colOff>
      <xdr:row>115</xdr:row>
      <xdr:rowOff>0</xdr:rowOff>
    </xdr:to>
    <xdr:graphicFrame macro="">
      <xdr:nvGraphicFramePr>
        <xdr:cNvPr id="1628" name="Wykres 78">
          <a:extLst>
            <a:ext uri="{FF2B5EF4-FFF2-40B4-BE49-F238E27FC236}">
              <a16:creationId xmlns:a16="http://schemas.microsoft.com/office/drawing/2014/main" id="{00000000-0008-0000-0000-00005C06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9"/>
        </a:graphicData>
      </a:graphic>
    </xdr:graphicFrame>
    <xdr:clientData/>
  </xdr:twoCellAnchor>
  <xdr:twoCellAnchor>
    <xdr:from>
      <xdr:col>0</xdr:col>
      <xdr:colOff>152400</xdr:colOff>
      <xdr:row>115</xdr:row>
      <xdr:rowOff>0</xdr:rowOff>
    </xdr:from>
    <xdr:to>
      <xdr:col>4</xdr:col>
      <xdr:colOff>0</xdr:colOff>
      <xdr:row>115</xdr:row>
      <xdr:rowOff>0</xdr:rowOff>
    </xdr:to>
    <xdr:graphicFrame macro="">
      <xdr:nvGraphicFramePr>
        <xdr:cNvPr id="1974" name="Wykres 79">
          <a:extLst>
            <a:ext uri="{FF2B5EF4-FFF2-40B4-BE49-F238E27FC236}">
              <a16:creationId xmlns:a16="http://schemas.microsoft.com/office/drawing/2014/main" id="{00000000-0008-0000-0000-0000B607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0"/>
        </a:graphicData>
      </a:graphic>
    </xdr:graphicFrame>
    <xdr:clientData/>
  </xdr:twoCellAnchor>
  <xdr:twoCellAnchor>
    <xdr:from>
      <xdr:col>4</xdr:col>
      <xdr:colOff>0</xdr:colOff>
      <xdr:row>115</xdr:row>
      <xdr:rowOff>0</xdr:rowOff>
    </xdr:from>
    <xdr:to>
      <xdr:col>4</xdr:col>
      <xdr:colOff>0</xdr:colOff>
      <xdr:row>115</xdr:row>
      <xdr:rowOff>0</xdr:rowOff>
    </xdr:to>
    <xdr:graphicFrame macro="">
      <xdr:nvGraphicFramePr>
        <xdr:cNvPr id="2022" name="Wykres 80">
          <a:extLst>
            <a:ext uri="{FF2B5EF4-FFF2-40B4-BE49-F238E27FC236}">
              <a16:creationId xmlns:a16="http://schemas.microsoft.com/office/drawing/2014/main" id="{00000000-0008-0000-0000-0000E607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1"/>
        </a:graphicData>
      </a:graphic>
    </xdr:graphicFrame>
    <xdr:clientData/>
  </xdr:twoCellAnchor>
  <xdr:twoCellAnchor>
    <xdr:from>
      <xdr:col>4</xdr:col>
      <xdr:colOff>0</xdr:colOff>
      <xdr:row>115</xdr:row>
      <xdr:rowOff>0</xdr:rowOff>
    </xdr:from>
    <xdr:to>
      <xdr:col>4</xdr:col>
      <xdr:colOff>0</xdr:colOff>
      <xdr:row>115</xdr:row>
      <xdr:rowOff>0</xdr:rowOff>
    </xdr:to>
    <xdr:graphicFrame macro="">
      <xdr:nvGraphicFramePr>
        <xdr:cNvPr id="1680" name="Wykres 81">
          <a:extLst>
            <a:ext uri="{FF2B5EF4-FFF2-40B4-BE49-F238E27FC236}">
              <a16:creationId xmlns:a16="http://schemas.microsoft.com/office/drawing/2014/main" id="{00000000-0008-0000-0000-00009006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2"/>
        </a:graphicData>
      </a:graphic>
    </xdr:graphicFrame>
    <xdr:clientData/>
  </xdr:twoCellAnchor>
  <xdr:twoCellAnchor>
    <xdr:from>
      <xdr:col>4</xdr:col>
      <xdr:colOff>0</xdr:colOff>
      <xdr:row>115</xdr:row>
      <xdr:rowOff>0</xdr:rowOff>
    </xdr:from>
    <xdr:to>
      <xdr:col>4</xdr:col>
      <xdr:colOff>0</xdr:colOff>
      <xdr:row>115</xdr:row>
      <xdr:rowOff>0</xdr:rowOff>
    </xdr:to>
    <xdr:graphicFrame macro="">
      <xdr:nvGraphicFramePr>
        <xdr:cNvPr id="1917" name="Wykres 82">
          <a:extLst>
            <a:ext uri="{FF2B5EF4-FFF2-40B4-BE49-F238E27FC236}">
              <a16:creationId xmlns:a16="http://schemas.microsoft.com/office/drawing/2014/main" id="{00000000-0008-0000-0000-00007D07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3"/>
        </a:graphicData>
      </a:graphic>
    </xdr:graphicFrame>
    <xdr:clientData/>
  </xdr:twoCellAnchor>
  <xdr:twoCellAnchor>
    <xdr:from>
      <xdr:col>3</xdr:col>
      <xdr:colOff>57150</xdr:colOff>
      <xdr:row>115</xdr:row>
      <xdr:rowOff>0</xdr:rowOff>
    </xdr:from>
    <xdr:to>
      <xdr:col>4</xdr:col>
      <xdr:colOff>0</xdr:colOff>
      <xdr:row>115</xdr:row>
      <xdr:rowOff>0</xdr:rowOff>
    </xdr:to>
    <xdr:graphicFrame macro="">
      <xdr:nvGraphicFramePr>
        <xdr:cNvPr id="78529" name="Wykres 97">
          <a:extLst>
            <a:ext uri="{FF2B5EF4-FFF2-40B4-BE49-F238E27FC236}">
              <a16:creationId xmlns:a16="http://schemas.microsoft.com/office/drawing/2014/main" id="{00000000-0008-0000-0000-0000C132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4"/>
        </a:graphicData>
      </a:graphic>
    </xdr:graphicFrame>
    <xdr:clientData/>
  </xdr:twoCellAnchor>
  <xdr:twoCellAnchor>
    <xdr:from>
      <xdr:col>1</xdr:col>
      <xdr:colOff>171450</xdr:colOff>
      <xdr:row>115</xdr:row>
      <xdr:rowOff>0</xdr:rowOff>
    </xdr:from>
    <xdr:to>
      <xdr:col>4</xdr:col>
      <xdr:colOff>0</xdr:colOff>
      <xdr:row>115</xdr:row>
      <xdr:rowOff>0</xdr:rowOff>
    </xdr:to>
    <xdr:graphicFrame macro="">
      <xdr:nvGraphicFramePr>
        <xdr:cNvPr id="78151" name="Wykres 98">
          <a:extLst>
            <a:ext uri="{FF2B5EF4-FFF2-40B4-BE49-F238E27FC236}">
              <a16:creationId xmlns:a16="http://schemas.microsoft.com/office/drawing/2014/main" id="{00000000-0008-0000-0000-00004731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5"/>
        </a:graphicData>
      </a:graphic>
    </xdr:graphicFrame>
    <xdr:clientData/>
  </xdr:twoCellAnchor>
  <xdr:twoCellAnchor>
    <xdr:from>
      <xdr:col>0</xdr:col>
      <xdr:colOff>152400</xdr:colOff>
      <xdr:row>115</xdr:row>
      <xdr:rowOff>0</xdr:rowOff>
    </xdr:from>
    <xdr:to>
      <xdr:col>4</xdr:col>
      <xdr:colOff>0</xdr:colOff>
      <xdr:row>115</xdr:row>
      <xdr:rowOff>0</xdr:rowOff>
    </xdr:to>
    <xdr:graphicFrame macro="">
      <xdr:nvGraphicFramePr>
        <xdr:cNvPr id="78627" name="Wykres 99">
          <a:extLst>
            <a:ext uri="{FF2B5EF4-FFF2-40B4-BE49-F238E27FC236}">
              <a16:creationId xmlns:a16="http://schemas.microsoft.com/office/drawing/2014/main" id="{00000000-0008-0000-0000-00002333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6"/>
        </a:graphicData>
      </a:graphic>
    </xdr:graphicFrame>
    <xdr:clientData/>
  </xdr:twoCellAnchor>
  <xdr:twoCellAnchor>
    <xdr:from>
      <xdr:col>4</xdr:col>
      <xdr:colOff>0</xdr:colOff>
      <xdr:row>115</xdr:row>
      <xdr:rowOff>0</xdr:rowOff>
    </xdr:from>
    <xdr:to>
      <xdr:col>4</xdr:col>
      <xdr:colOff>0</xdr:colOff>
      <xdr:row>115</xdr:row>
      <xdr:rowOff>0</xdr:rowOff>
    </xdr:to>
    <xdr:graphicFrame macro="">
      <xdr:nvGraphicFramePr>
        <xdr:cNvPr id="1781" name="Wykres 100">
          <a:extLst>
            <a:ext uri="{FF2B5EF4-FFF2-40B4-BE49-F238E27FC236}">
              <a16:creationId xmlns:a16="http://schemas.microsoft.com/office/drawing/2014/main" id="{00000000-0008-0000-0000-0000F506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7"/>
        </a:graphicData>
      </a:graphic>
    </xdr:graphicFrame>
    <xdr:clientData/>
  </xdr:twoCellAnchor>
  <xdr:twoCellAnchor>
    <xdr:from>
      <xdr:col>4</xdr:col>
      <xdr:colOff>0</xdr:colOff>
      <xdr:row>115</xdr:row>
      <xdr:rowOff>0</xdr:rowOff>
    </xdr:from>
    <xdr:to>
      <xdr:col>4</xdr:col>
      <xdr:colOff>0</xdr:colOff>
      <xdr:row>115</xdr:row>
      <xdr:rowOff>0</xdr:rowOff>
    </xdr:to>
    <xdr:graphicFrame macro="">
      <xdr:nvGraphicFramePr>
        <xdr:cNvPr id="1293" name="Wykres 101">
          <a:extLst>
            <a:ext uri="{FF2B5EF4-FFF2-40B4-BE49-F238E27FC236}">
              <a16:creationId xmlns:a16="http://schemas.microsoft.com/office/drawing/2014/main" id="{00000000-0008-0000-0000-00000D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8"/>
        </a:graphicData>
      </a:graphic>
    </xdr:graphicFrame>
    <xdr:clientData/>
  </xdr:twoCellAnchor>
  <xdr:twoCellAnchor>
    <xdr:from>
      <xdr:col>4</xdr:col>
      <xdr:colOff>0</xdr:colOff>
      <xdr:row>115</xdr:row>
      <xdr:rowOff>0</xdr:rowOff>
    </xdr:from>
    <xdr:to>
      <xdr:col>4</xdr:col>
      <xdr:colOff>0</xdr:colOff>
      <xdr:row>115</xdr:row>
      <xdr:rowOff>0</xdr:rowOff>
    </xdr:to>
    <xdr:graphicFrame macro="">
      <xdr:nvGraphicFramePr>
        <xdr:cNvPr id="1834" name="Wykres 102">
          <a:extLst>
            <a:ext uri="{FF2B5EF4-FFF2-40B4-BE49-F238E27FC236}">
              <a16:creationId xmlns:a16="http://schemas.microsoft.com/office/drawing/2014/main" id="{00000000-0008-0000-0000-00002A07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9"/>
        </a:graphicData>
      </a:graphic>
    </xdr:graphicFrame>
    <xdr:clientData/>
  </xdr:twoCellAnchor>
  <xdr:twoCellAnchor>
    <xdr:from>
      <xdr:col>4</xdr:col>
      <xdr:colOff>0</xdr:colOff>
      <xdr:row>115</xdr:row>
      <xdr:rowOff>0</xdr:rowOff>
    </xdr:from>
    <xdr:to>
      <xdr:col>4</xdr:col>
      <xdr:colOff>0</xdr:colOff>
      <xdr:row>115</xdr:row>
      <xdr:rowOff>0</xdr:rowOff>
    </xdr:to>
    <xdr:graphicFrame macro="">
      <xdr:nvGraphicFramePr>
        <xdr:cNvPr id="1236" name="Wykres 103">
          <a:extLst>
            <a:ext uri="{FF2B5EF4-FFF2-40B4-BE49-F238E27FC236}">
              <a16:creationId xmlns:a16="http://schemas.microsoft.com/office/drawing/2014/main" id="{00000000-0008-0000-0000-0000D4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0"/>
        </a:graphicData>
      </a:graphic>
    </xdr:graphicFrame>
    <xdr:clientData/>
  </xdr:twoCellAnchor>
  <xdr:twoCellAnchor>
    <xdr:from>
      <xdr:col>4</xdr:col>
      <xdr:colOff>0</xdr:colOff>
      <xdr:row>115</xdr:row>
      <xdr:rowOff>0</xdr:rowOff>
    </xdr:from>
    <xdr:to>
      <xdr:col>4</xdr:col>
      <xdr:colOff>0</xdr:colOff>
      <xdr:row>115</xdr:row>
      <xdr:rowOff>0</xdr:rowOff>
    </xdr:to>
    <xdr:graphicFrame macro="">
      <xdr:nvGraphicFramePr>
        <xdr:cNvPr id="1065" name="Wykres 104">
          <a:extLst>
            <a:ext uri="{FF2B5EF4-FFF2-40B4-BE49-F238E27FC236}">
              <a16:creationId xmlns:a16="http://schemas.microsoft.com/office/drawing/2014/main" id="{00000000-0008-0000-0000-000029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1"/>
        </a:graphicData>
      </a:graphic>
    </xdr:graphicFrame>
    <xdr:clientData/>
  </xdr:twoCellAnchor>
  <xdr:twoCellAnchor>
    <xdr:from>
      <xdr:col>4</xdr:col>
      <xdr:colOff>0</xdr:colOff>
      <xdr:row>115</xdr:row>
      <xdr:rowOff>0</xdr:rowOff>
    </xdr:from>
    <xdr:to>
      <xdr:col>4</xdr:col>
      <xdr:colOff>0</xdr:colOff>
      <xdr:row>115</xdr:row>
      <xdr:rowOff>0</xdr:rowOff>
    </xdr:to>
    <xdr:graphicFrame macro="">
      <xdr:nvGraphicFramePr>
        <xdr:cNvPr id="1883" name="Wykres 105">
          <a:extLst>
            <a:ext uri="{FF2B5EF4-FFF2-40B4-BE49-F238E27FC236}">
              <a16:creationId xmlns:a16="http://schemas.microsoft.com/office/drawing/2014/main" id="{00000000-0008-0000-0000-00005B07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2"/>
        </a:graphicData>
      </a:graphic>
    </xdr:graphicFrame>
    <xdr:clientData/>
  </xdr:twoCellAnchor>
  <xdr:twoCellAnchor>
    <xdr:from>
      <xdr:col>3</xdr:col>
      <xdr:colOff>57150</xdr:colOff>
      <xdr:row>115</xdr:row>
      <xdr:rowOff>0</xdr:rowOff>
    </xdr:from>
    <xdr:to>
      <xdr:col>4</xdr:col>
      <xdr:colOff>0</xdr:colOff>
      <xdr:row>115</xdr:row>
      <xdr:rowOff>0</xdr:rowOff>
    </xdr:to>
    <xdr:graphicFrame macro="">
      <xdr:nvGraphicFramePr>
        <xdr:cNvPr id="1694" name="Wykres 106">
          <a:extLst>
            <a:ext uri="{FF2B5EF4-FFF2-40B4-BE49-F238E27FC236}">
              <a16:creationId xmlns:a16="http://schemas.microsoft.com/office/drawing/2014/main" id="{00000000-0008-0000-0000-00009E06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3"/>
        </a:graphicData>
      </a:graphic>
    </xdr:graphicFrame>
    <xdr:clientData/>
  </xdr:twoCellAnchor>
  <xdr:twoCellAnchor>
    <xdr:from>
      <xdr:col>1</xdr:col>
      <xdr:colOff>171450</xdr:colOff>
      <xdr:row>115</xdr:row>
      <xdr:rowOff>0</xdr:rowOff>
    </xdr:from>
    <xdr:to>
      <xdr:col>4</xdr:col>
      <xdr:colOff>0</xdr:colOff>
      <xdr:row>115</xdr:row>
      <xdr:rowOff>0</xdr:rowOff>
    </xdr:to>
    <xdr:graphicFrame macro="">
      <xdr:nvGraphicFramePr>
        <xdr:cNvPr id="1763" name="Wykres 107">
          <a:extLst>
            <a:ext uri="{FF2B5EF4-FFF2-40B4-BE49-F238E27FC236}">
              <a16:creationId xmlns:a16="http://schemas.microsoft.com/office/drawing/2014/main" id="{00000000-0008-0000-0000-0000E306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4"/>
        </a:graphicData>
      </a:graphic>
    </xdr:graphicFrame>
    <xdr:clientData/>
  </xdr:twoCellAnchor>
  <xdr:twoCellAnchor>
    <xdr:from>
      <xdr:col>0</xdr:col>
      <xdr:colOff>152400</xdr:colOff>
      <xdr:row>115</xdr:row>
      <xdr:rowOff>0</xdr:rowOff>
    </xdr:from>
    <xdr:to>
      <xdr:col>4</xdr:col>
      <xdr:colOff>0</xdr:colOff>
      <xdr:row>115</xdr:row>
      <xdr:rowOff>0</xdr:rowOff>
    </xdr:to>
    <xdr:graphicFrame macro="">
      <xdr:nvGraphicFramePr>
        <xdr:cNvPr id="1935" name="Wykres 108">
          <a:extLst>
            <a:ext uri="{FF2B5EF4-FFF2-40B4-BE49-F238E27FC236}">
              <a16:creationId xmlns:a16="http://schemas.microsoft.com/office/drawing/2014/main" id="{00000000-0008-0000-0000-00008F07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5"/>
        </a:graphicData>
      </a:graphic>
    </xdr:graphicFrame>
    <xdr:clientData/>
  </xdr:twoCellAnchor>
  <xdr:twoCellAnchor>
    <xdr:from>
      <xdr:col>4</xdr:col>
      <xdr:colOff>0</xdr:colOff>
      <xdr:row>115</xdr:row>
      <xdr:rowOff>0</xdr:rowOff>
    </xdr:from>
    <xdr:to>
      <xdr:col>4</xdr:col>
      <xdr:colOff>0</xdr:colOff>
      <xdr:row>115</xdr:row>
      <xdr:rowOff>0</xdr:rowOff>
    </xdr:to>
    <xdr:graphicFrame macro="">
      <xdr:nvGraphicFramePr>
        <xdr:cNvPr id="1636" name="Wykres 109">
          <a:extLst>
            <a:ext uri="{FF2B5EF4-FFF2-40B4-BE49-F238E27FC236}">
              <a16:creationId xmlns:a16="http://schemas.microsoft.com/office/drawing/2014/main" id="{00000000-0008-0000-0000-00006406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6"/>
        </a:graphicData>
      </a:graphic>
    </xdr:graphicFrame>
    <xdr:clientData/>
  </xdr:twoCellAnchor>
  <xdr:twoCellAnchor>
    <xdr:from>
      <xdr:col>4</xdr:col>
      <xdr:colOff>0</xdr:colOff>
      <xdr:row>115</xdr:row>
      <xdr:rowOff>0</xdr:rowOff>
    </xdr:from>
    <xdr:to>
      <xdr:col>4</xdr:col>
      <xdr:colOff>0</xdr:colOff>
      <xdr:row>115</xdr:row>
      <xdr:rowOff>0</xdr:rowOff>
    </xdr:to>
    <xdr:graphicFrame macro="">
      <xdr:nvGraphicFramePr>
        <xdr:cNvPr id="1894" name="Wykres 110">
          <a:extLst>
            <a:ext uri="{FF2B5EF4-FFF2-40B4-BE49-F238E27FC236}">
              <a16:creationId xmlns:a16="http://schemas.microsoft.com/office/drawing/2014/main" id="{00000000-0008-0000-0000-00006607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7"/>
        </a:graphicData>
      </a:graphic>
    </xdr:graphicFrame>
    <xdr:clientData/>
  </xdr:twoCellAnchor>
  <xdr:twoCellAnchor>
    <xdr:from>
      <xdr:col>4</xdr:col>
      <xdr:colOff>0</xdr:colOff>
      <xdr:row>115</xdr:row>
      <xdr:rowOff>0</xdr:rowOff>
    </xdr:from>
    <xdr:to>
      <xdr:col>4</xdr:col>
      <xdr:colOff>0</xdr:colOff>
      <xdr:row>115</xdr:row>
      <xdr:rowOff>0</xdr:rowOff>
    </xdr:to>
    <xdr:graphicFrame macro="">
      <xdr:nvGraphicFramePr>
        <xdr:cNvPr id="1987" name="Wykres 111">
          <a:extLst>
            <a:ext uri="{FF2B5EF4-FFF2-40B4-BE49-F238E27FC236}">
              <a16:creationId xmlns:a16="http://schemas.microsoft.com/office/drawing/2014/main" id="{00000000-0008-0000-0000-0000C307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8"/>
        </a:graphicData>
      </a:graphic>
    </xdr:graphicFrame>
    <xdr:clientData/>
  </xdr:twoCellAnchor>
  <xdr:twoCellAnchor>
    <xdr:from>
      <xdr:col>4</xdr:col>
      <xdr:colOff>0</xdr:colOff>
      <xdr:row>115</xdr:row>
      <xdr:rowOff>0</xdr:rowOff>
    </xdr:from>
    <xdr:to>
      <xdr:col>4</xdr:col>
      <xdr:colOff>0</xdr:colOff>
      <xdr:row>115</xdr:row>
      <xdr:rowOff>0</xdr:rowOff>
    </xdr:to>
    <xdr:graphicFrame macro="">
      <xdr:nvGraphicFramePr>
        <xdr:cNvPr id="2025" name="Wykres 112">
          <a:extLst>
            <a:ext uri="{FF2B5EF4-FFF2-40B4-BE49-F238E27FC236}">
              <a16:creationId xmlns:a16="http://schemas.microsoft.com/office/drawing/2014/main" id="{00000000-0008-0000-0000-0000E907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9"/>
        </a:graphicData>
      </a:graphic>
    </xdr:graphicFrame>
    <xdr:clientData/>
  </xdr:twoCellAnchor>
  <xdr:twoCellAnchor>
    <xdr:from>
      <xdr:col>4</xdr:col>
      <xdr:colOff>0</xdr:colOff>
      <xdr:row>115</xdr:row>
      <xdr:rowOff>0</xdr:rowOff>
    </xdr:from>
    <xdr:to>
      <xdr:col>4</xdr:col>
      <xdr:colOff>0</xdr:colOff>
      <xdr:row>115</xdr:row>
      <xdr:rowOff>0</xdr:rowOff>
    </xdr:to>
    <xdr:graphicFrame macro="">
      <xdr:nvGraphicFramePr>
        <xdr:cNvPr id="2036" name="Wykres 113">
          <a:extLst>
            <a:ext uri="{FF2B5EF4-FFF2-40B4-BE49-F238E27FC236}">
              <a16:creationId xmlns:a16="http://schemas.microsoft.com/office/drawing/2014/main" id="{00000000-0008-0000-0000-0000F407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0"/>
        </a:graphicData>
      </a:graphic>
    </xdr:graphicFrame>
    <xdr:clientData/>
  </xdr:twoCellAnchor>
  <xdr:twoCellAnchor>
    <xdr:from>
      <xdr:col>4</xdr:col>
      <xdr:colOff>0</xdr:colOff>
      <xdr:row>115</xdr:row>
      <xdr:rowOff>0</xdr:rowOff>
    </xdr:from>
    <xdr:to>
      <xdr:col>4</xdr:col>
      <xdr:colOff>0</xdr:colOff>
      <xdr:row>115</xdr:row>
      <xdr:rowOff>0</xdr:rowOff>
    </xdr:to>
    <xdr:graphicFrame macro="">
      <xdr:nvGraphicFramePr>
        <xdr:cNvPr id="2037" name="Wykres 114">
          <a:extLst>
            <a:ext uri="{FF2B5EF4-FFF2-40B4-BE49-F238E27FC236}">
              <a16:creationId xmlns:a16="http://schemas.microsoft.com/office/drawing/2014/main" id="{00000000-0008-0000-0000-0000F507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1"/>
        </a:graphicData>
      </a:graphic>
    </xdr:graphicFrame>
    <xdr:clientData/>
  </xdr:twoCellAnchor>
  <xdr:twoCellAnchor>
    <xdr:from>
      <xdr:col>4</xdr:col>
      <xdr:colOff>0</xdr:colOff>
      <xdr:row>115</xdr:row>
      <xdr:rowOff>0</xdr:rowOff>
    </xdr:from>
    <xdr:to>
      <xdr:col>4</xdr:col>
      <xdr:colOff>0</xdr:colOff>
      <xdr:row>115</xdr:row>
      <xdr:rowOff>0</xdr:rowOff>
    </xdr:to>
    <xdr:graphicFrame macro="">
      <xdr:nvGraphicFramePr>
        <xdr:cNvPr id="1699" name="Wykres 115">
          <a:extLst>
            <a:ext uri="{FF2B5EF4-FFF2-40B4-BE49-F238E27FC236}">
              <a16:creationId xmlns:a16="http://schemas.microsoft.com/office/drawing/2014/main" id="{00000000-0008-0000-0000-0000A306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2"/>
        </a:graphicData>
      </a:graphic>
    </xdr:graphicFrame>
    <xdr:clientData/>
  </xdr:twoCellAnchor>
  <xdr:twoCellAnchor>
    <xdr:from>
      <xdr:col>4</xdr:col>
      <xdr:colOff>0</xdr:colOff>
      <xdr:row>115</xdr:row>
      <xdr:rowOff>0</xdr:rowOff>
    </xdr:from>
    <xdr:to>
      <xdr:col>4</xdr:col>
      <xdr:colOff>0</xdr:colOff>
      <xdr:row>115</xdr:row>
      <xdr:rowOff>0</xdr:rowOff>
    </xdr:to>
    <xdr:graphicFrame macro="">
      <xdr:nvGraphicFramePr>
        <xdr:cNvPr id="1064" name="Wykres 116">
          <a:extLst>
            <a:ext uri="{FF2B5EF4-FFF2-40B4-BE49-F238E27FC236}">
              <a16:creationId xmlns:a16="http://schemas.microsoft.com/office/drawing/2014/main" id="{00000000-0008-0000-0000-000028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3"/>
        </a:graphicData>
      </a:graphic>
    </xdr:graphicFrame>
    <xdr:clientData/>
  </xdr:twoCellAnchor>
  <xdr:twoCellAnchor>
    <xdr:from>
      <xdr:col>4</xdr:col>
      <xdr:colOff>0</xdr:colOff>
      <xdr:row>115</xdr:row>
      <xdr:rowOff>0</xdr:rowOff>
    </xdr:from>
    <xdr:to>
      <xdr:col>4</xdr:col>
      <xdr:colOff>0</xdr:colOff>
      <xdr:row>115</xdr:row>
      <xdr:rowOff>0</xdr:rowOff>
    </xdr:to>
    <xdr:graphicFrame macro="">
      <xdr:nvGraphicFramePr>
        <xdr:cNvPr id="1980" name="Wykres 117">
          <a:extLst>
            <a:ext uri="{FF2B5EF4-FFF2-40B4-BE49-F238E27FC236}">
              <a16:creationId xmlns:a16="http://schemas.microsoft.com/office/drawing/2014/main" id="{00000000-0008-0000-0000-0000BC07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4"/>
        </a:graphicData>
      </a:graphic>
    </xdr:graphicFrame>
    <xdr:clientData/>
  </xdr:twoCellAnchor>
  <xdr:twoCellAnchor>
    <xdr:from>
      <xdr:col>4</xdr:col>
      <xdr:colOff>0</xdr:colOff>
      <xdr:row>115</xdr:row>
      <xdr:rowOff>0</xdr:rowOff>
    </xdr:from>
    <xdr:to>
      <xdr:col>4</xdr:col>
      <xdr:colOff>0</xdr:colOff>
      <xdr:row>115</xdr:row>
      <xdr:rowOff>0</xdr:rowOff>
    </xdr:to>
    <xdr:graphicFrame macro="">
      <xdr:nvGraphicFramePr>
        <xdr:cNvPr id="1259" name="Wykres 119">
          <a:extLst>
            <a:ext uri="{FF2B5EF4-FFF2-40B4-BE49-F238E27FC236}">
              <a16:creationId xmlns:a16="http://schemas.microsoft.com/office/drawing/2014/main" id="{00000000-0008-0000-0000-0000EB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5"/>
        </a:graphicData>
      </a:graphic>
    </xdr:graphicFrame>
    <xdr:clientData/>
  </xdr:twoCellAnchor>
  <xdr:twoCellAnchor>
    <xdr:from>
      <xdr:col>4</xdr:col>
      <xdr:colOff>0</xdr:colOff>
      <xdr:row>115</xdr:row>
      <xdr:rowOff>0</xdr:rowOff>
    </xdr:from>
    <xdr:to>
      <xdr:col>4</xdr:col>
      <xdr:colOff>0</xdr:colOff>
      <xdr:row>115</xdr:row>
      <xdr:rowOff>0</xdr:rowOff>
    </xdr:to>
    <xdr:graphicFrame macro="">
      <xdr:nvGraphicFramePr>
        <xdr:cNvPr id="1113" name="Wykres 120">
          <a:extLst>
            <a:ext uri="{FF2B5EF4-FFF2-40B4-BE49-F238E27FC236}">
              <a16:creationId xmlns:a16="http://schemas.microsoft.com/office/drawing/2014/main" id="{00000000-0008-0000-0000-000059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6"/>
        </a:graphicData>
      </a:graphic>
    </xdr:graphicFrame>
    <xdr:clientData/>
  </xdr:twoCellAnchor>
  <xdr:twoCellAnchor>
    <xdr:from>
      <xdr:col>4</xdr:col>
      <xdr:colOff>0</xdr:colOff>
      <xdr:row>115</xdr:row>
      <xdr:rowOff>0</xdr:rowOff>
    </xdr:from>
    <xdr:to>
      <xdr:col>4</xdr:col>
      <xdr:colOff>0</xdr:colOff>
      <xdr:row>115</xdr:row>
      <xdr:rowOff>0</xdr:rowOff>
    </xdr:to>
    <xdr:graphicFrame macro="">
      <xdr:nvGraphicFramePr>
        <xdr:cNvPr id="1414" name="Wykres 121">
          <a:extLst>
            <a:ext uri="{FF2B5EF4-FFF2-40B4-BE49-F238E27FC236}">
              <a16:creationId xmlns:a16="http://schemas.microsoft.com/office/drawing/2014/main" id="{00000000-0008-0000-0000-000086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7"/>
        </a:graphicData>
      </a:graphic>
    </xdr:graphicFrame>
    <xdr:clientData/>
  </xdr:twoCellAnchor>
  <xdr:twoCellAnchor>
    <xdr:from>
      <xdr:col>3</xdr:col>
      <xdr:colOff>57150</xdr:colOff>
      <xdr:row>115</xdr:row>
      <xdr:rowOff>0</xdr:rowOff>
    </xdr:from>
    <xdr:to>
      <xdr:col>4</xdr:col>
      <xdr:colOff>0</xdr:colOff>
      <xdr:row>115</xdr:row>
      <xdr:rowOff>0</xdr:rowOff>
    </xdr:to>
    <xdr:graphicFrame macro="">
      <xdr:nvGraphicFramePr>
        <xdr:cNvPr id="1166" name="Wykres 131">
          <a:extLst>
            <a:ext uri="{FF2B5EF4-FFF2-40B4-BE49-F238E27FC236}">
              <a16:creationId xmlns:a16="http://schemas.microsoft.com/office/drawing/2014/main" id="{00000000-0008-0000-0000-00008E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8"/>
        </a:graphicData>
      </a:graphic>
    </xdr:graphicFrame>
    <xdr:clientData/>
  </xdr:twoCellAnchor>
  <xdr:twoCellAnchor>
    <xdr:from>
      <xdr:col>1</xdr:col>
      <xdr:colOff>171450</xdr:colOff>
      <xdr:row>115</xdr:row>
      <xdr:rowOff>0</xdr:rowOff>
    </xdr:from>
    <xdr:to>
      <xdr:col>4</xdr:col>
      <xdr:colOff>0</xdr:colOff>
      <xdr:row>115</xdr:row>
      <xdr:rowOff>0</xdr:rowOff>
    </xdr:to>
    <xdr:graphicFrame macro="">
      <xdr:nvGraphicFramePr>
        <xdr:cNvPr id="1356" name="Wykres 132">
          <a:extLst>
            <a:ext uri="{FF2B5EF4-FFF2-40B4-BE49-F238E27FC236}">
              <a16:creationId xmlns:a16="http://schemas.microsoft.com/office/drawing/2014/main" id="{00000000-0008-0000-0000-00004C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9"/>
        </a:graphicData>
      </a:graphic>
    </xdr:graphicFrame>
    <xdr:clientData/>
  </xdr:twoCellAnchor>
  <xdr:twoCellAnchor>
    <xdr:from>
      <xdr:col>0</xdr:col>
      <xdr:colOff>152400</xdr:colOff>
      <xdr:row>115</xdr:row>
      <xdr:rowOff>0</xdr:rowOff>
    </xdr:from>
    <xdr:to>
      <xdr:col>4</xdr:col>
      <xdr:colOff>0</xdr:colOff>
      <xdr:row>115</xdr:row>
      <xdr:rowOff>0</xdr:rowOff>
    </xdr:to>
    <xdr:graphicFrame macro="">
      <xdr:nvGraphicFramePr>
        <xdr:cNvPr id="1635" name="Wykres 133">
          <a:extLst>
            <a:ext uri="{FF2B5EF4-FFF2-40B4-BE49-F238E27FC236}">
              <a16:creationId xmlns:a16="http://schemas.microsoft.com/office/drawing/2014/main" id="{00000000-0008-0000-0000-00006306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0"/>
        </a:graphicData>
      </a:graphic>
    </xdr:graphicFrame>
    <xdr:clientData/>
  </xdr:twoCellAnchor>
  <xdr:twoCellAnchor>
    <xdr:from>
      <xdr:col>4</xdr:col>
      <xdr:colOff>0</xdr:colOff>
      <xdr:row>115</xdr:row>
      <xdr:rowOff>0</xdr:rowOff>
    </xdr:from>
    <xdr:to>
      <xdr:col>4</xdr:col>
      <xdr:colOff>0</xdr:colOff>
      <xdr:row>115</xdr:row>
      <xdr:rowOff>0</xdr:rowOff>
    </xdr:to>
    <xdr:graphicFrame macro="">
      <xdr:nvGraphicFramePr>
        <xdr:cNvPr id="1218" name="Wykres 134">
          <a:extLst>
            <a:ext uri="{FF2B5EF4-FFF2-40B4-BE49-F238E27FC236}">
              <a16:creationId xmlns:a16="http://schemas.microsoft.com/office/drawing/2014/main" id="{00000000-0008-0000-0000-0000C2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1"/>
        </a:graphicData>
      </a:graphic>
    </xdr:graphicFrame>
    <xdr:clientData/>
  </xdr:twoCellAnchor>
  <xdr:twoCellAnchor>
    <xdr:from>
      <xdr:col>4</xdr:col>
      <xdr:colOff>0</xdr:colOff>
      <xdr:row>115</xdr:row>
      <xdr:rowOff>0</xdr:rowOff>
    </xdr:from>
    <xdr:to>
      <xdr:col>4</xdr:col>
      <xdr:colOff>0</xdr:colOff>
      <xdr:row>115</xdr:row>
      <xdr:rowOff>0</xdr:rowOff>
    </xdr:to>
    <xdr:graphicFrame macro="">
      <xdr:nvGraphicFramePr>
        <xdr:cNvPr id="1299" name="Wykres 135">
          <a:extLst>
            <a:ext uri="{FF2B5EF4-FFF2-40B4-BE49-F238E27FC236}">
              <a16:creationId xmlns:a16="http://schemas.microsoft.com/office/drawing/2014/main" id="{00000000-0008-0000-0000-000013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2"/>
        </a:graphicData>
      </a:graphic>
    </xdr:graphicFrame>
    <xdr:clientData/>
  </xdr:twoCellAnchor>
  <xdr:twoCellAnchor>
    <xdr:from>
      <xdr:col>4</xdr:col>
      <xdr:colOff>0</xdr:colOff>
      <xdr:row>115</xdr:row>
      <xdr:rowOff>0</xdr:rowOff>
    </xdr:from>
    <xdr:to>
      <xdr:col>4</xdr:col>
      <xdr:colOff>0</xdr:colOff>
      <xdr:row>115</xdr:row>
      <xdr:rowOff>0</xdr:rowOff>
    </xdr:to>
    <xdr:graphicFrame macro="">
      <xdr:nvGraphicFramePr>
        <xdr:cNvPr id="1766" name="Wykres 136">
          <a:extLst>
            <a:ext uri="{FF2B5EF4-FFF2-40B4-BE49-F238E27FC236}">
              <a16:creationId xmlns:a16="http://schemas.microsoft.com/office/drawing/2014/main" id="{00000000-0008-0000-0000-0000E606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3"/>
        </a:graphicData>
      </a:graphic>
    </xdr:graphicFrame>
    <xdr:clientData/>
  </xdr:twoCellAnchor>
  <xdr:twoCellAnchor>
    <xdr:from>
      <xdr:col>3</xdr:col>
      <xdr:colOff>57150</xdr:colOff>
      <xdr:row>115</xdr:row>
      <xdr:rowOff>0</xdr:rowOff>
    </xdr:from>
    <xdr:to>
      <xdr:col>4</xdr:col>
      <xdr:colOff>0</xdr:colOff>
      <xdr:row>115</xdr:row>
      <xdr:rowOff>0</xdr:rowOff>
    </xdr:to>
    <xdr:graphicFrame macro="">
      <xdr:nvGraphicFramePr>
        <xdr:cNvPr id="1267" name="Wykres 137">
          <a:extLst>
            <a:ext uri="{FF2B5EF4-FFF2-40B4-BE49-F238E27FC236}">
              <a16:creationId xmlns:a16="http://schemas.microsoft.com/office/drawing/2014/main" id="{00000000-0008-0000-0000-0000F3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asiopea\budzet1\Moje%20dokumenty\2002_BUDZET\2001%20PROJEKT\2001-DOCH-%20PROJ.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0DOCH.UW.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F120"/>
  <sheetViews>
    <sheetView tabSelected="1" zoomScaleNormal="100" zoomScaleSheetLayoutView="100" workbookViewId="0">
      <pane xSplit="8" ySplit="8" topLeftCell="I106" activePane="bottomRight" state="frozen"/>
      <selection pane="topRight" activeCell="I1" sqref="I1"/>
      <selection pane="bottomLeft" activeCell="A12" sqref="A12"/>
      <selection pane="bottomRight" activeCell="K123" sqref="K123"/>
    </sheetView>
  </sheetViews>
  <sheetFormatPr defaultRowHeight="15.75" customHeight="1" x14ac:dyDescent="0.2"/>
  <cols>
    <col min="1" max="1" width="4.28515625" style="89" customWidth="1"/>
    <col min="2" max="2" width="6.5703125" style="89" customWidth="1"/>
    <col min="3" max="3" width="5.7109375" style="89" customWidth="1"/>
    <col min="4" max="4" width="18.7109375" style="90" customWidth="1"/>
    <col min="5" max="5" width="8.85546875" style="91" customWidth="1"/>
    <col min="6" max="6" width="12.85546875" style="92" customWidth="1"/>
    <col min="7" max="7" width="13" style="93" customWidth="1"/>
    <col min="8" max="8" width="12.7109375" style="94" customWidth="1"/>
    <col min="9" max="9" width="12.28515625" style="94" customWidth="1"/>
    <col min="10" max="10" width="12.5703125" style="94" customWidth="1"/>
    <col min="11" max="12" width="12.28515625" style="95" customWidth="1"/>
    <col min="13" max="13" width="10.42578125" style="94" customWidth="1"/>
    <col min="14" max="14" width="9.42578125" style="94" customWidth="1"/>
    <col min="15" max="15" width="10.5703125" style="94" customWidth="1"/>
    <col min="16" max="16" width="12.28515625" style="96" customWidth="1"/>
    <col min="17" max="17" width="12.28515625" style="97" customWidth="1"/>
    <col min="18" max="18" width="12.28515625" style="94" customWidth="1"/>
    <col min="19" max="19" width="8" style="94" customWidth="1"/>
    <col min="20" max="20" width="10.5703125" style="94" customWidth="1"/>
    <col min="21" max="21" width="19.85546875" style="42" customWidth="1"/>
    <col min="22" max="22" width="8.5703125" style="42" customWidth="1"/>
    <col min="23" max="24" width="9.140625" style="43"/>
  </cols>
  <sheetData>
    <row r="1" spans="1:84" s="100" customFormat="1" ht="15.75" customHeight="1" x14ac:dyDescent="0.2">
      <c r="A1" s="206"/>
      <c r="B1" s="206"/>
      <c r="C1" s="206"/>
      <c r="D1" s="206"/>
      <c r="E1" s="206"/>
      <c r="F1" s="206"/>
      <c r="G1" s="206"/>
      <c r="H1" s="21"/>
      <c r="I1" s="31"/>
      <c r="J1" s="32"/>
      <c r="K1" s="31"/>
      <c r="L1" s="21"/>
      <c r="M1" s="27"/>
      <c r="N1" s="33"/>
      <c r="O1" s="33"/>
      <c r="P1" s="16"/>
      <c r="Q1" s="34"/>
      <c r="R1" s="21"/>
      <c r="S1" s="27"/>
      <c r="T1" s="27" t="s">
        <v>56</v>
      </c>
      <c r="U1" s="41"/>
      <c r="V1" s="98"/>
      <c r="W1" s="99"/>
      <c r="X1" s="99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  <c r="AO1" s="20"/>
      <c r="AP1" s="20"/>
      <c r="AQ1" s="20"/>
      <c r="AR1" s="20"/>
      <c r="AS1" s="20"/>
      <c r="AT1" s="20"/>
      <c r="AU1" s="20"/>
      <c r="AV1" s="20"/>
      <c r="AW1" s="20"/>
      <c r="AX1" s="20"/>
      <c r="AY1" s="20"/>
      <c r="AZ1" s="20"/>
      <c r="BA1" s="20"/>
      <c r="BB1" s="20"/>
      <c r="BC1" s="20"/>
      <c r="BD1" s="20"/>
      <c r="BE1" s="20"/>
      <c r="BF1" s="20"/>
      <c r="BG1" s="20"/>
      <c r="BH1" s="20"/>
      <c r="BI1" s="20"/>
      <c r="BJ1" s="20"/>
      <c r="BK1" s="20"/>
      <c r="BL1" s="20"/>
      <c r="BM1" s="20"/>
      <c r="BN1" s="20"/>
      <c r="BO1" s="20"/>
      <c r="BP1" s="20"/>
      <c r="BQ1" s="20"/>
      <c r="BR1" s="20"/>
      <c r="BS1" s="20"/>
      <c r="BT1" s="20"/>
      <c r="BU1" s="20"/>
      <c r="BV1" s="20"/>
      <c r="BW1" s="20"/>
      <c r="BX1" s="20"/>
      <c r="BY1" s="20"/>
      <c r="BZ1" s="20"/>
      <c r="CA1" s="20"/>
      <c r="CB1" s="20"/>
      <c r="CC1" s="20"/>
      <c r="CD1" s="20"/>
      <c r="CE1" s="20"/>
      <c r="CF1" s="20"/>
    </row>
    <row r="2" spans="1:84" s="101" customFormat="1" ht="15.75" customHeight="1" x14ac:dyDescent="0.2">
      <c r="A2" s="15"/>
      <c r="B2" s="15"/>
      <c r="C2" s="23"/>
      <c r="D2" s="19"/>
      <c r="E2" s="15"/>
      <c r="F2" s="22"/>
      <c r="G2" s="22"/>
      <c r="H2" s="22"/>
      <c r="I2" s="35"/>
      <c r="J2" s="36"/>
      <c r="K2" s="32"/>
      <c r="L2" s="33"/>
      <c r="M2" s="28"/>
      <c r="N2" s="37"/>
      <c r="O2" s="37"/>
      <c r="P2" s="16"/>
      <c r="Q2" s="34"/>
      <c r="R2" s="26"/>
      <c r="S2" s="28"/>
      <c r="T2" s="28" t="s">
        <v>33</v>
      </c>
      <c r="U2" s="41"/>
      <c r="V2" s="98"/>
      <c r="W2" s="99"/>
      <c r="X2" s="99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20"/>
      <c r="AW2" s="20"/>
      <c r="AX2" s="20"/>
      <c r="AY2" s="20"/>
      <c r="AZ2" s="20"/>
      <c r="BA2" s="20"/>
      <c r="BB2" s="20"/>
      <c r="BC2" s="20"/>
      <c r="BD2" s="20"/>
      <c r="BE2" s="20"/>
      <c r="BF2" s="20"/>
      <c r="BG2" s="20"/>
      <c r="BH2" s="20"/>
      <c r="BI2" s="20"/>
      <c r="BJ2" s="20"/>
      <c r="BK2" s="20"/>
      <c r="BL2" s="20"/>
      <c r="BM2" s="20"/>
      <c r="BN2" s="20"/>
      <c r="BO2" s="20"/>
      <c r="BP2" s="20"/>
      <c r="BQ2" s="20"/>
      <c r="BR2" s="20"/>
      <c r="BS2" s="20"/>
      <c r="BT2" s="20"/>
      <c r="BU2" s="20"/>
      <c r="BV2" s="20"/>
      <c r="BW2" s="20"/>
      <c r="BX2" s="20"/>
      <c r="BY2" s="20"/>
      <c r="BZ2" s="20"/>
      <c r="CA2" s="20"/>
      <c r="CB2" s="20"/>
      <c r="CC2" s="20"/>
      <c r="CD2" s="20"/>
      <c r="CE2" s="20"/>
      <c r="CF2" s="20"/>
    </row>
    <row r="3" spans="1:84" s="101" customFormat="1" ht="15.75" customHeight="1" x14ac:dyDescent="0.2">
      <c r="A3" s="15"/>
      <c r="B3" s="15"/>
      <c r="C3" s="23"/>
      <c r="D3" s="19"/>
      <c r="E3" s="15"/>
      <c r="F3" s="22"/>
      <c r="G3" s="22"/>
      <c r="H3" s="22"/>
      <c r="I3" s="35"/>
      <c r="J3" s="36"/>
      <c r="K3" s="32"/>
      <c r="L3" s="33"/>
      <c r="M3" s="29"/>
      <c r="N3" s="37"/>
      <c r="O3" s="37"/>
      <c r="P3" s="16"/>
      <c r="Q3" s="34"/>
      <c r="R3" s="26"/>
      <c r="S3" s="38"/>
      <c r="T3" s="29" t="s">
        <v>57</v>
      </c>
      <c r="U3" s="102"/>
      <c r="V3" s="98"/>
      <c r="W3" s="99"/>
      <c r="X3" s="99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20"/>
      <c r="AW3" s="20"/>
      <c r="AX3" s="20"/>
      <c r="AY3" s="20"/>
      <c r="AZ3" s="20"/>
      <c r="BA3" s="20"/>
      <c r="BB3" s="20"/>
      <c r="BC3" s="20"/>
      <c r="BD3" s="20"/>
      <c r="BE3" s="20"/>
      <c r="BF3" s="20"/>
      <c r="BG3" s="20"/>
      <c r="BH3" s="20"/>
      <c r="BI3" s="20"/>
      <c r="BJ3" s="20"/>
      <c r="BK3" s="20"/>
      <c r="BL3" s="20"/>
      <c r="BM3" s="20"/>
      <c r="BN3" s="20"/>
      <c r="BO3" s="20"/>
      <c r="BP3" s="20"/>
      <c r="BQ3" s="20"/>
      <c r="BR3" s="20"/>
      <c r="BS3" s="20"/>
      <c r="BT3" s="20"/>
      <c r="BU3" s="20"/>
      <c r="BV3" s="20"/>
      <c r="BW3" s="20"/>
      <c r="BX3" s="20"/>
      <c r="BY3" s="20"/>
      <c r="BZ3" s="20"/>
      <c r="CA3" s="20"/>
      <c r="CB3" s="20"/>
      <c r="CC3" s="20"/>
      <c r="CD3" s="20"/>
      <c r="CE3" s="20"/>
      <c r="CF3" s="20"/>
    </row>
    <row r="4" spans="1:84" s="103" customFormat="1" ht="19.5" customHeight="1" x14ac:dyDescent="0.2">
      <c r="A4" s="208" t="s">
        <v>12</v>
      </c>
      <c r="B4" s="208"/>
      <c r="C4" s="208"/>
      <c r="D4" s="208"/>
      <c r="E4" s="208"/>
      <c r="F4" s="208"/>
      <c r="G4" s="208"/>
      <c r="H4" s="208"/>
      <c r="I4" s="208"/>
      <c r="J4" s="208"/>
      <c r="K4" s="208"/>
      <c r="L4" s="208"/>
      <c r="M4" s="208"/>
      <c r="N4" s="208"/>
      <c r="O4" s="208"/>
      <c r="P4" s="16"/>
      <c r="Q4" s="34"/>
      <c r="R4" s="26"/>
      <c r="S4" s="26"/>
      <c r="T4" s="26"/>
      <c r="U4" s="102"/>
      <c r="V4" s="98"/>
      <c r="W4" s="99"/>
      <c r="X4" s="99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0"/>
      <c r="AQ4" s="20"/>
      <c r="AR4" s="20"/>
      <c r="AS4" s="20"/>
      <c r="AT4" s="20"/>
      <c r="AU4" s="20"/>
      <c r="AV4" s="20"/>
      <c r="AW4" s="20"/>
      <c r="AX4" s="20"/>
      <c r="AY4" s="20"/>
      <c r="AZ4" s="20"/>
      <c r="BA4" s="20"/>
      <c r="BB4" s="20"/>
      <c r="BC4" s="20"/>
      <c r="BD4" s="20"/>
      <c r="BE4" s="20"/>
      <c r="BF4" s="20"/>
      <c r="BG4" s="20"/>
      <c r="BH4" s="20"/>
      <c r="BI4" s="20"/>
      <c r="BJ4" s="20"/>
      <c r="BK4" s="20"/>
      <c r="BL4" s="20"/>
      <c r="BM4" s="20"/>
      <c r="BN4" s="20"/>
      <c r="BO4" s="20"/>
      <c r="BP4" s="20"/>
      <c r="BQ4" s="20"/>
      <c r="BR4" s="20"/>
      <c r="BS4" s="20"/>
      <c r="BT4" s="20"/>
      <c r="BU4" s="20"/>
      <c r="BV4" s="20"/>
      <c r="BW4" s="20"/>
      <c r="BX4" s="20"/>
      <c r="BY4" s="20"/>
      <c r="BZ4" s="20"/>
      <c r="CA4" s="20"/>
      <c r="CB4" s="20"/>
      <c r="CC4" s="20"/>
      <c r="CD4" s="20"/>
      <c r="CE4" s="20"/>
      <c r="CF4" s="20"/>
    </row>
    <row r="5" spans="1:84" s="103" customFormat="1" ht="15.75" customHeight="1" thickBot="1" x14ac:dyDescent="0.25">
      <c r="A5" s="207" t="s">
        <v>6</v>
      </c>
      <c r="B5" s="207" t="s">
        <v>7</v>
      </c>
      <c r="C5" s="209" t="s">
        <v>8</v>
      </c>
      <c r="D5" s="214" t="s">
        <v>11</v>
      </c>
      <c r="E5" s="200" t="s">
        <v>35</v>
      </c>
      <c r="F5" s="219" t="s">
        <v>15</v>
      </c>
      <c r="G5" s="210" t="s">
        <v>14</v>
      </c>
      <c r="H5" s="211"/>
      <c r="I5" s="211"/>
      <c r="J5" s="211"/>
      <c r="K5" s="211"/>
      <c r="L5" s="211"/>
      <c r="M5" s="211"/>
      <c r="N5" s="211"/>
      <c r="O5" s="211"/>
      <c r="P5" s="211"/>
      <c r="Q5" s="211"/>
      <c r="R5" s="211"/>
      <c r="S5" s="211"/>
      <c r="T5" s="212"/>
      <c r="U5" s="102"/>
      <c r="V5" s="98"/>
      <c r="W5" s="99"/>
      <c r="X5" s="99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  <c r="AU5" s="20"/>
      <c r="AV5" s="20"/>
      <c r="AW5" s="20"/>
      <c r="AX5" s="20"/>
      <c r="AY5" s="20"/>
      <c r="AZ5" s="20"/>
      <c r="BA5" s="20"/>
      <c r="BB5" s="20"/>
      <c r="BC5" s="20"/>
      <c r="BD5" s="20"/>
      <c r="BE5" s="20"/>
      <c r="BF5" s="20"/>
      <c r="BG5" s="20"/>
      <c r="BH5" s="20"/>
      <c r="BI5" s="20"/>
      <c r="BJ5" s="20"/>
      <c r="BK5" s="20"/>
      <c r="BL5" s="20"/>
      <c r="BM5" s="20"/>
      <c r="BN5" s="20"/>
      <c r="BO5" s="20"/>
      <c r="BP5" s="20"/>
      <c r="BQ5" s="20"/>
      <c r="BR5" s="20"/>
      <c r="BS5" s="20"/>
      <c r="BT5" s="20"/>
      <c r="BU5" s="20"/>
      <c r="BV5" s="20"/>
      <c r="BW5" s="20"/>
      <c r="BX5" s="20"/>
      <c r="BY5" s="20"/>
      <c r="BZ5" s="20"/>
      <c r="CA5" s="20"/>
      <c r="CB5" s="20"/>
      <c r="CC5" s="20"/>
      <c r="CD5" s="20"/>
      <c r="CE5" s="20"/>
      <c r="CF5" s="20"/>
    </row>
    <row r="6" spans="1:84" s="5" customFormat="1" ht="15.75" customHeight="1" thickTop="1" x14ac:dyDescent="0.2">
      <c r="A6" s="207"/>
      <c r="B6" s="207"/>
      <c r="C6" s="209"/>
      <c r="D6" s="215"/>
      <c r="E6" s="201"/>
      <c r="F6" s="220"/>
      <c r="G6" s="203" t="s">
        <v>13</v>
      </c>
      <c r="H6" s="191" t="s">
        <v>14</v>
      </c>
      <c r="I6" s="192"/>
      <c r="J6" s="192"/>
      <c r="K6" s="192"/>
      <c r="L6" s="192"/>
      <c r="M6" s="192"/>
      <c r="N6" s="192"/>
      <c r="O6" s="193"/>
      <c r="P6" s="203" t="s">
        <v>17</v>
      </c>
      <c r="Q6" s="191" t="s">
        <v>14</v>
      </c>
      <c r="R6" s="192"/>
      <c r="S6" s="192"/>
      <c r="T6" s="213"/>
      <c r="U6" s="44"/>
      <c r="V6" s="98"/>
      <c r="W6" s="99"/>
      <c r="X6" s="99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20"/>
      <c r="AW6" s="20"/>
      <c r="AX6" s="20"/>
      <c r="AY6" s="20"/>
      <c r="AZ6" s="20"/>
      <c r="BA6" s="20"/>
      <c r="BB6" s="20"/>
      <c r="BC6" s="20"/>
      <c r="BD6" s="20"/>
      <c r="BE6" s="20"/>
      <c r="BF6" s="20"/>
      <c r="BG6" s="20"/>
      <c r="BH6" s="20"/>
      <c r="BI6" s="20"/>
      <c r="BJ6" s="20"/>
      <c r="BK6" s="20"/>
      <c r="BL6" s="20"/>
      <c r="BM6" s="20"/>
      <c r="BN6" s="20"/>
      <c r="BO6" s="20"/>
      <c r="BP6" s="20"/>
      <c r="BQ6" s="20"/>
      <c r="BR6" s="20"/>
      <c r="BS6" s="20"/>
      <c r="BT6" s="20"/>
      <c r="BU6" s="20"/>
      <c r="BV6" s="20"/>
      <c r="BW6" s="20"/>
      <c r="BX6" s="20"/>
      <c r="BY6" s="20"/>
      <c r="BZ6" s="20"/>
      <c r="CA6" s="20"/>
      <c r="CB6" s="20"/>
      <c r="CC6" s="20"/>
      <c r="CD6" s="20"/>
      <c r="CE6" s="20"/>
      <c r="CF6" s="20"/>
    </row>
    <row r="7" spans="1:84" s="5" customFormat="1" ht="15.75" customHeight="1" x14ac:dyDescent="0.2">
      <c r="A7" s="207"/>
      <c r="B7" s="207"/>
      <c r="C7" s="209"/>
      <c r="D7" s="215"/>
      <c r="E7" s="201"/>
      <c r="F7" s="220"/>
      <c r="G7" s="204"/>
      <c r="H7" s="198" t="s">
        <v>36</v>
      </c>
      <c r="I7" s="196" t="s">
        <v>5</v>
      </c>
      <c r="J7" s="197"/>
      <c r="K7" s="198" t="s">
        <v>21</v>
      </c>
      <c r="L7" s="198" t="s">
        <v>32</v>
      </c>
      <c r="M7" s="198" t="s">
        <v>19</v>
      </c>
      <c r="N7" s="198" t="s">
        <v>39</v>
      </c>
      <c r="O7" s="194" t="s">
        <v>22</v>
      </c>
      <c r="P7" s="204"/>
      <c r="Q7" s="198" t="s">
        <v>37</v>
      </c>
      <c r="R7" s="30" t="s">
        <v>16</v>
      </c>
      <c r="S7" s="222" t="s">
        <v>66</v>
      </c>
      <c r="T7" s="217" t="s">
        <v>40</v>
      </c>
      <c r="U7" s="44"/>
      <c r="V7" s="98"/>
      <c r="W7" s="99"/>
      <c r="X7" s="99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  <c r="AR7" s="20"/>
      <c r="AS7" s="20"/>
      <c r="AT7" s="20"/>
      <c r="AU7" s="20"/>
      <c r="AV7" s="20"/>
      <c r="AW7" s="20"/>
      <c r="AX7" s="20"/>
      <c r="AY7" s="20"/>
      <c r="AZ7" s="20"/>
      <c r="BA7" s="20"/>
      <c r="BB7" s="20"/>
      <c r="BC7" s="20"/>
      <c r="BD7" s="20"/>
      <c r="BE7" s="20"/>
      <c r="BF7" s="20"/>
      <c r="BG7" s="20"/>
      <c r="BH7" s="20"/>
      <c r="BI7" s="20"/>
      <c r="BJ7" s="20"/>
      <c r="BK7" s="20"/>
      <c r="BL7" s="20"/>
      <c r="BM7" s="20"/>
      <c r="BN7" s="20"/>
      <c r="BO7" s="20"/>
      <c r="BP7" s="20"/>
      <c r="BQ7" s="20"/>
      <c r="BR7" s="20"/>
      <c r="BS7" s="20"/>
      <c r="BT7" s="20"/>
      <c r="BU7" s="20"/>
      <c r="BV7" s="20"/>
      <c r="BW7" s="20"/>
      <c r="BX7" s="20"/>
      <c r="BY7" s="20"/>
      <c r="BZ7" s="20"/>
      <c r="CA7" s="20"/>
      <c r="CB7" s="20"/>
      <c r="CC7" s="20"/>
      <c r="CD7" s="20"/>
      <c r="CE7" s="20"/>
      <c r="CF7" s="20"/>
    </row>
    <row r="8" spans="1:84" s="14" customFormat="1" ht="102" customHeight="1" x14ac:dyDescent="0.2">
      <c r="A8" s="207"/>
      <c r="B8" s="207"/>
      <c r="C8" s="209"/>
      <c r="D8" s="216"/>
      <c r="E8" s="202"/>
      <c r="F8" s="221"/>
      <c r="G8" s="205"/>
      <c r="H8" s="199"/>
      <c r="I8" s="30" t="s">
        <v>18</v>
      </c>
      <c r="J8" s="30" t="s">
        <v>20</v>
      </c>
      <c r="K8" s="199"/>
      <c r="L8" s="199"/>
      <c r="M8" s="199"/>
      <c r="N8" s="199"/>
      <c r="O8" s="195"/>
      <c r="P8" s="205"/>
      <c r="Q8" s="199"/>
      <c r="R8" s="30" t="s">
        <v>23</v>
      </c>
      <c r="S8" s="223"/>
      <c r="T8" s="218"/>
      <c r="U8" s="45"/>
      <c r="V8" s="98"/>
      <c r="W8" s="99"/>
      <c r="X8" s="99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0"/>
      <c r="AV8" s="20"/>
      <c r="AW8" s="20"/>
      <c r="AX8" s="20"/>
      <c r="AY8" s="20"/>
      <c r="AZ8" s="20"/>
      <c r="BA8" s="20"/>
      <c r="BB8" s="20"/>
      <c r="BC8" s="20"/>
      <c r="BD8" s="20"/>
      <c r="BE8" s="20"/>
      <c r="BF8" s="20"/>
      <c r="BG8" s="20"/>
      <c r="BH8" s="20"/>
      <c r="BI8" s="20"/>
      <c r="BJ8" s="20"/>
      <c r="BK8" s="20"/>
      <c r="BL8" s="20"/>
      <c r="BM8" s="20"/>
      <c r="BN8" s="20"/>
      <c r="BO8" s="20"/>
      <c r="BP8" s="20"/>
      <c r="BQ8" s="20"/>
      <c r="BR8" s="20"/>
      <c r="BS8" s="20"/>
      <c r="BT8" s="20"/>
      <c r="BU8" s="20"/>
      <c r="BV8" s="20"/>
      <c r="BW8" s="20"/>
      <c r="BX8" s="20"/>
      <c r="BY8" s="20"/>
      <c r="BZ8" s="20"/>
      <c r="CA8" s="20"/>
      <c r="CB8" s="20"/>
      <c r="CC8" s="20"/>
      <c r="CD8" s="20"/>
      <c r="CE8" s="20"/>
      <c r="CF8" s="20"/>
    </row>
    <row r="9" spans="1:84" s="3" customFormat="1" ht="14.25" customHeight="1" x14ac:dyDescent="0.2">
      <c r="A9" s="18">
        <v>1</v>
      </c>
      <c r="B9" s="18">
        <f t="shared" ref="B9:S9" si="0">A9+1</f>
        <v>2</v>
      </c>
      <c r="C9" s="18">
        <f t="shared" si="0"/>
        <v>3</v>
      </c>
      <c r="D9" s="9">
        <f t="shared" si="0"/>
        <v>4</v>
      </c>
      <c r="E9" s="10">
        <f t="shared" si="0"/>
        <v>5</v>
      </c>
      <c r="F9" s="10">
        <f t="shared" si="0"/>
        <v>6</v>
      </c>
      <c r="G9" s="17">
        <f t="shared" si="0"/>
        <v>7</v>
      </c>
      <c r="H9" s="11">
        <f t="shared" si="0"/>
        <v>8</v>
      </c>
      <c r="I9" s="11">
        <f t="shared" si="0"/>
        <v>9</v>
      </c>
      <c r="J9" s="11">
        <f t="shared" si="0"/>
        <v>10</v>
      </c>
      <c r="K9" s="11">
        <f t="shared" si="0"/>
        <v>11</v>
      </c>
      <c r="L9" s="11">
        <f t="shared" si="0"/>
        <v>12</v>
      </c>
      <c r="M9" s="11">
        <f t="shared" si="0"/>
        <v>13</v>
      </c>
      <c r="N9" s="11">
        <f t="shared" si="0"/>
        <v>14</v>
      </c>
      <c r="O9" s="12">
        <f t="shared" si="0"/>
        <v>15</v>
      </c>
      <c r="P9" s="13">
        <f t="shared" si="0"/>
        <v>16</v>
      </c>
      <c r="Q9" s="11">
        <f t="shared" si="0"/>
        <v>17</v>
      </c>
      <c r="R9" s="11">
        <f t="shared" si="0"/>
        <v>18</v>
      </c>
      <c r="S9" s="11">
        <f t="shared" si="0"/>
        <v>19</v>
      </c>
      <c r="T9" s="39">
        <v>19</v>
      </c>
      <c r="U9" s="46"/>
      <c r="V9" s="98"/>
      <c r="W9" s="99"/>
      <c r="X9" s="99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0"/>
      <c r="AY9" s="20"/>
      <c r="AZ9" s="20"/>
      <c r="BA9" s="20"/>
      <c r="BB9" s="20"/>
      <c r="BC9" s="20"/>
      <c r="BD9" s="20"/>
      <c r="BE9" s="20"/>
      <c r="BF9" s="20"/>
      <c r="BG9" s="20"/>
      <c r="BH9" s="20"/>
      <c r="BI9" s="20"/>
      <c r="BJ9" s="20"/>
      <c r="BK9" s="20"/>
      <c r="BL9" s="20"/>
      <c r="BM9" s="20"/>
      <c r="BN9" s="20"/>
      <c r="BO9" s="20"/>
      <c r="BP9" s="20"/>
      <c r="BQ9" s="20"/>
      <c r="BR9" s="20"/>
      <c r="BS9" s="20"/>
      <c r="BT9" s="20"/>
      <c r="BU9" s="20"/>
      <c r="BV9" s="20"/>
      <c r="BW9" s="20"/>
      <c r="BX9" s="20"/>
      <c r="BY9" s="20"/>
      <c r="BZ9" s="20"/>
      <c r="CA9" s="20"/>
      <c r="CB9" s="20"/>
      <c r="CC9" s="20"/>
      <c r="CD9" s="20"/>
      <c r="CE9" s="20"/>
      <c r="CF9" s="20"/>
    </row>
    <row r="10" spans="1:84" s="1" customFormat="1" ht="16.5" customHeight="1" x14ac:dyDescent="0.2">
      <c r="A10" s="119">
        <v>754</v>
      </c>
      <c r="B10" s="119"/>
      <c r="C10" s="120"/>
      <c r="D10" s="182" t="s">
        <v>38</v>
      </c>
      <c r="E10" s="121" t="s">
        <v>26</v>
      </c>
      <c r="F10" s="117">
        <f>G10+P10</f>
        <v>2259166</v>
      </c>
      <c r="G10" s="104">
        <f>H10+K10+L10+M10</f>
        <v>2059166</v>
      </c>
      <c r="H10" s="105">
        <f>SUM(I10:J10)</f>
        <v>1756416</v>
      </c>
      <c r="I10" s="105">
        <v>1506672</v>
      </c>
      <c r="J10" s="105">
        <v>249744</v>
      </c>
      <c r="K10" s="105">
        <v>221000</v>
      </c>
      <c r="L10" s="105">
        <v>81750</v>
      </c>
      <c r="M10" s="55"/>
      <c r="N10" s="57"/>
      <c r="O10" s="58"/>
      <c r="P10" s="104">
        <f>Q10+S10+T10</f>
        <v>200000</v>
      </c>
      <c r="Q10" s="105">
        <v>100000</v>
      </c>
      <c r="R10" s="105"/>
      <c r="S10" s="106"/>
      <c r="T10" s="105">
        <v>100000</v>
      </c>
      <c r="U10" s="47"/>
      <c r="V10" s="42"/>
      <c r="W10" s="43"/>
      <c r="X10" s="43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</row>
    <row r="11" spans="1:84" s="6" customFormat="1" ht="16.5" customHeight="1" x14ac:dyDescent="0.2">
      <c r="A11" s="122"/>
      <c r="B11" s="122"/>
      <c r="C11" s="123"/>
      <c r="D11" s="183"/>
      <c r="E11" s="121" t="s">
        <v>27</v>
      </c>
      <c r="F11" s="117"/>
      <c r="G11" s="107"/>
      <c r="H11" s="108"/>
      <c r="I11" s="108"/>
      <c r="J11" s="108"/>
      <c r="K11" s="108"/>
      <c r="L11" s="108"/>
      <c r="M11" s="56"/>
      <c r="N11" s="56"/>
      <c r="O11" s="59"/>
      <c r="P11" s="107"/>
      <c r="Q11" s="108"/>
      <c r="R11" s="108"/>
      <c r="S11" s="108"/>
      <c r="T11" s="108"/>
      <c r="U11" s="52"/>
      <c r="V11" s="42"/>
      <c r="W11" s="43"/>
      <c r="X11" s="43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</row>
    <row r="12" spans="1:84" s="6" customFormat="1" ht="16.5" customHeight="1" x14ac:dyDescent="0.2">
      <c r="A12" s="122"/>
      <c r="B12" s="122"/>
      <c r="C12" s="123"/>
      <c r="D12" s="183"/>
      <c r="E12" s="121" t="s">
        <v>28</v>
      </c>
      <c r="F12" s="117">
        <f>G12+P12</f>
        <v>105000</v>
      </c>
      <c r="G12" s="107">
        <f>H12+K12+L12+M12</f>
        <v>25000</v>
      </c>
      <c r="H12" s="108">
        <f>SUM(I12:J12)</f>
        <v>25000</v>
      </c>
      <c r="I12" s="108"/>
      <c r="J12" s="108">
        <f>J16</f>
        <v>25000</v>
      </c>
      <c r="K12" s="108"/>
      <c r="L12" s="108"/>
      <c r="M12" s="56"/>
      <c r="N12" s="56"/>
      <c r="O12" s="59"/>
      <c r="P12" s="107">
        <f>SUM(Q12:T12)</f>
        <v>80000</v>
      </c>
      <c r="Q12" s="108"/>
      <c r="R12" s="108"/>
      <c r="S12" s="108"/>
      <c r="T12" s="108">
        <f>T16</f>
        <v>80000</v>
      </c>
      <c r="U12" s="52"/>
      <c r="V12" s="42"/>
      <c r="W12" s="43"/>
      <c r="X12" s="43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</row>
    <row r="13" spans="1:84" s="8" customFormat="1" ht="16.5" customHeight="1" x14ac:dyDescent="0.2">
      <c r="A13" s="123"/>
      <c r="B13" s="124"/>
      <c r="C13" s="124"/>
      <c r="D13" s="184"/>
      <c r="E13" s="125" t="s">
        <v>29</v>
      </c>
      <c r="F13" s="111">
        <f t="shared" ref="F13:T13" si="1">F10-F11+F12</f>
        <v>2364166</v>
      </c>
      <c r="G13" s="109">
        <f t="shared" si="1"/>
        <v>2084166</v>
      </c>
      <c r="H13" s="111">
        <f t="shared" si="1"/>
        <v>1781416</v>
      </c>
      <c r="I13" s="111">
        <f>I10-I11+I12</f>
        <v>1506672</v>
      </c>
      <c r="J13" s="110">
        <f>J10-J11+J12</f>
        <v>274744</v>
      </c>
      <c r="K13" s="110">
        <f t="shared" si="1"/>
        <v>221000</v>
      </c>
      <c r="L13" s="111">
        <f>L10-L11+L12</f>
        <v>81750</v>
      </c>
      <c r="M13" s="60"/>
      <c r="N13" s="60"/>
      <c r="O13" s="61"/>
      <c r="P13" s="109">
        <f t="shared" si="1"/>
        <v>280000</v>
      </c>
      <c r="Q13" s="110">
        <f t="shared" ref="Q13" si="2">Q10-Q11+Q12</f>
        <v>100000</v>
      </c>
      <c r="R13" s="111"/>
      <c r="S13" s="110"/>
      <c r="T13" s="110">
        <f t="shared" si="1"/>
        <v>180000</v>
      </c>
      <c r="U13" s="48"/>
      <c r="V13" s="42"/>
      <c r="W13" s="43"/>
      <c r="X13" s="4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</row>
    <row r="14" spans="1:84" s="8" customFormat="1" ht="16.5" customHeight="1" x14ac:dyDescent="0.2">
      <c r="A14" s="126"/>
      <c r="B14" s="127">
        <v>75412</v>
      </c>
      <c r="C14" s="128"/>
      <c r="D14" s="176" t="s">
        <v>41</v>
      </c>
      <c r="E14" s="129" t="s">
        <v>26</v>
      </c>
      <c r="F14" s="136">
        <f>G14+P14</f>
        <v>387870</v>
      </c>
      <c r="G14" s="112">
        <f>H14+K14+L14+M14</f>
        <v>287870</v>
      </c>
      <c r="H14" s="113">
        <f>SUM(I14:J14)</f>
        <v>0</v>
      </c>
      <c r="I14" s="62"/>
      <c r="J14" s="118">
        <v>0</v>
      </c>
      <c r="K14" s="118">
        <v>211000</v>
      </c>
      <c r="L14" s="118">
        <v>76870</v>
      </c>
      <c r="M14" s="75"/>
      <c r="N14" s="75"/>
      <c r="O14" s="74"/>
      <c r="P14" s="112">
        <f>Q14+S14+T14</f>
        <v>100000</v>
      </c>
      <c r="Q14" s="113"/>
      <c r="R14" s="113"/>
      <c r="S14" s="113"/>
      <c r="T14" s="113">
        <f>T22</f>
        <v>100000</v>
      </c>
      <c r="U14" s="47"/>
      <c r="V14" s="42"/>
      <c r="W14" s="43"/>
      <c r="X14" s="43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</row>
    <row r="15" spans="1:84" s="8" customFormat="1" ht="16.5" customHeight="1" x14ac:dyDescent="0.2">
      <c r="A15" s="126"/>
      <c r="B15" s="126"/>
      <c r="C15" s="130"/>
      <c r="D15" s="177"/>
      <c r="E15" s="129" t="s">
        <v>27</v>
      </c>
      <c r="F15" s="136"/>
      <c r="G15" s="112"/>
      <c r="H15" s="113"/>
      <c r="I15" s="65"/>
      <c r="J15" s="113"/>
      <c r="K15" s="113"/>
      <c r="L15" s="113"/>
      <c r="M15" s="78"/>
      <c r="N15" s="78"/>
      <c r="O15" s="79"/>
      <c r="P15" s="112"/>
      <c r="Q15" s="113"/>
      <c r="R15" s="113"/>
      <c r="S15" s="113"/>
      <c r="T15" s="113"/>
      <c r="U15" s="47"/>
      <c r="V15" s="42"/>
      <c r="W15" s="43"/>
      <c r="X15" s="43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</row>
    <row r="16" spans="1:84" s="8" customFormat="1" ht="16.5" customHeight="1" x14ac:dyDescent="0.2">
      <c r="A16" s="126"/>
      <c r="B16" s="126"/>
      <c r="C16" s="130"/>
      <c r="D16" s="177"/>
      <c r="E16" s="129" t="s">
        <v>28</v>
      </c>
      <c r="F16" s="136">
        <f>G16+P16</f>
        <v>105000</v>
      </c>
      <c r="G16" s="112">
        <f>H16+K16+L16+M16</f>
        <v>25000</v>
      </c>
      <c r="H16" s="113">
        <f>SUM(I16:J16)</f>
        <v>25000</v>
      </c>
      <c r="I16" s="65"/>
      <c r="J16" s="113">
        <f>J20</f>
        <v>25000</v>
      </c>
      <c r="K16" s="113"/>
      <c r="L16" s="113"/>
      <c r="M16" s="78"/>
      <c r="N16" s="78"/>
      <c r="O16" s="79"/>
      <c r="P16" s="112">
        <f>Q16+S16+T16</f>
        <v>80000</v>
      </c>
      <c r="Q16" s="113"/>
      <c r="R16" s="113"/>
      <c r="S16" s="113"/>
      <c r="T16" s="113">
        <f>T24</f>
        <v>80000</v>
      </c>
      <c r="U16" s="47"/>
      <c r="V16" s="42"/>
      <c r="W16" s="43"/>
      <c r="X16" s="43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</row>
    <row r="17" spans="1:84" s="8" customFormat="1" ht="16.5" customHeight="1" x14ac:dyDescent="0.2">
      <c r="A17" s="131"/>
      <c r="B17" s="131"/>
      <c r="C17" s="132"/>
      <c r="D17" s="178"/>
      <c r="E17" s="133" t="s">
        <v>29</v>
      </c>
      <c r="F17" s="116">
        <f t="shared" ref="F17:H17" si="3">F14-F15+F16</f>
        <v>492870</v>
      </c>
      <c r="G17" s="114">
        <f t="shared" si="3"/>
        <v>312870</v>
      </c>
      <c r="H17" s="116">
        <f t="shared" si="3"/>
        <v>25000</v>
      </c>
      <c r="I17" s="70"/>
      <c r="J17" s="115">
        <f t="shared" ref="J17" si="4">J14-J15+J16</f>
        <v>25000</v>
      </c>
      <c r="K17" s="115">
        <f t="shared" ref="K17:L17" si="5">K14-K15+K16</f>
        <v>211000</v>
      </c>
      <c r="L17" s="115">
        <f t="shared" si="5"/>
        <v>76870</v>
      </c>
      <c r="M17" s="68"/>
      <c r="N17" s="68"/>
      <c r="O17" s="71"/>
      <c r="P17" s="114">
        <f>P14-P15+P16</f>
        <v>180000</v>
      </c>
      <c r="Q17" s="115"/>
      <c r="R17" s="116"/>
      <c r="S17" s="115"/>
      <c r="T17" s="115">
        <f>T14-T15+T16</f>
        <v>180000</v>
      </c>
      <c r="U17" s="48"/>
      <c r="V17" s="42"/>
      <c r="W17" s="43"/>
      <c r="X17" s="43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</row>
    <row r="18" spans="1:84" s="4" customFormat="1" ht="16.5" customHeight="1" x14ac:dyDescent="0.2">
      <c r="A18" s="130"/>
      <c r="B18" s="130"/>
      <c r="C18" s="130">
        <v>4270</v>
      </c>
      <c r="D18" s="173" t="s">
        <v>62</v>
      </c>
      <c r="E18" s="129" t="s">
        <v>26</v>
      </c>
      <c r="F18" s="136">
        <f>G18+P18</f>
        <v>0</v>
      </c>
      <c r="G18" s="112">
        <f>H18+K18+L18+M18</f>
        <v>0</v>
      </c>
      <c r="H18" s="113">
        <f>SUM(I18:J18)</f>
        <v>0</v>
      </c>
      <c r="I18" s="113"/>
      <c r="J18" s="113">
        <v>0</v>
      </c>
      <c r="K18" s="113"/>
      <c r="L18" s="113"/>
      <c r="M18" s="113"/>
      <c r="N18" s="113"/>
      <c r="O18" s="137"/>
      <c r="P18" s="138"/>
      <c r="Q18" s="113"/>
      <c r="R18" s="113"/>
      <c r="S18" s="113"/>
      <c r="T18" s="113"/>
      <c r="U18" s="48"/>
      <c r="V18" s="98"/>
      <c r="W18" s="99"/>
      <c r="X18" s="99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  <c r="AY18" s="20"/>
      <c r="AZ18" s="20"/>
      <c r="BA18" s="20"/>
      <c r="BB18" s="20"/>
      <c r="BC18" s="20"/>
      <c r="BD18" s="20"/>
      <c r="BE18" s="20"/>
      <c r="BF18" s="20"/>
      <c r="BG18" s="20"/>
      <c r="BH18" s="20"/>
      <c r="BI18" s="20"/>
      <c r="BJ18" s="20"/>
      <c r="BK18" s="20"/>
      <c r="BL18" s="20"/>
      <c r="BM18" s="20"/>
      <c r="BN18" s="20"/>
      <c r="BO18" s="20"/>
      <c r="BP18" s="20"/>
      <c r="BQ18" s="20"/>
      <c r="BR18" s="20"/>
      <c r="BS18" s="20"/>
      <c r="BT18" s="20"/>
      <c r="BU18" s="20"/>
      <c r="BV18" s="20"/>
      <c r="BW18" s="20"/>
      <c r="BX18" s="20"/>
      <c r="BY18" s="20"/>
      <c r="BZ18" s="20"/>
      <c r="CA18" s="20"/>
      <c r="CB18" s="20"/>
      <c r="CC18" s="20"/>
      <c r="CD18" s="20"/>
      <c r="CE18" s="20"/>
      <c r="CF18" s="20"/>
    </row>
    <row r="19" spans="1:84" s="6" customFormat="1" ht="16.5" customHeight="1" x14ac:dyDescent="0.2">
      <c r="A19" s="126"/>
      <c r="B19" s="126"/>
      <c r="C19" s="130"/>
      <c r="D19" s="174"/>
      <c r="E19" s="129" t="s">
        <v>27</v>
      </c>
      <c r="F19" s="136"/>
      <c r="G19" s="112"/>
      <c r="H19" s="113"/>
      <c r="I19" s="113"/>
      <c r="J19" s="113"/>
      <c r="K19" s="113"/>
      <c r="L19" s="113"/>
      <c r="M19" s="113"/>
      <c r="N19" s="113"/>
      <c r="O19" s="137"/>
      <c r="P19" s="112"/>
      <c r="Q19" s="113"/>
      <c r="R19" s="113"/>
      <c r="S19" s="113"/>
      <c r="T19" s="113"/>
      <c r="U19" s="47"/>
      <c r="V19" s="98"/>
      <c r="W19" s="99"/>
      <c r="X19" s="99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  <c r="AY19" s="20"/>
      <c r="AZ19" s="20"/>
      <c r="BA19" s="20"/>
      <c r="BB19" s="20"/>
      <c r="BC19" s="20"/>
      <c r="BD19" s="20"/>
      <c r="BE19" s="20"/>
      <c r="BF19" s="20"/>
      <c r="BG19" s="20"/>
      <c r="BH19" s="20"/>
      <c r="BI19" s="20"/>
      <c r="BJ19" s="20"/>
      <c r="BK19" s="20"/>
      <c r="BL19" s="20"/>
      <c r="BM19" s="20"/>
      <c r="BN19" s="20"/>
      <c r="BO19" s="20"/>
      <c r="BP19" s="20"/>
      <c r="BQ19" s="20"/>
      <c r="BR19" s="20"/>
      <c r="BS19" s="20"/>
      <c r="BT19" s="20"/>
      <c r="BU19" s="20"/>
      <c r="BV19" s="20"/>
      <c r="BW19" s="20"/>
      <c r="BX19" s="20"/>
      <c r="BY19" s="20"/>
      <c r="BZ19" s="20"/>
      <c r="CA19" s="20"/>
      <c r="CB19" s="20"/>
      <c r="CC19" s="20"/>
      <c r="CD19" s="20"/>
      <c r="CE19" s="20"/>
      <c r="CF19" s="20"/>
    </row>
    <row r="20" spans="1:84" s="6" customFormat="1" ht="16.5" customHeight="1" x14ac:dyDescent="0.2">
      <c r="A20" s="126"/>
      <c r="B20" s="126"/>
      <c r="C20" s="130"/>
      <c r="D20" s="174"/>
      <c r="E20" s="129" t="s">
        <v>28</v>
      </c>
      <c r="F20" s="136">
        <f>G20+P20</f>
        <v>25000</v>
      </c>
      <c r="G20" s="112">
        <f>H20+K20+L20+M20</f>
        <v>25000</v>
      </c>
      <c r="H20" s="113">
        <f>SUM(I20:J20)</f>
        <v>25000</v>
      </c>
      <c r="I20" s="113"/>
      <c r="J20" s="113">
        <v>25000</v>
      </c>
      <c r="K20" s="113"/>
      <c r="L20" s="113"/>
      <c r="M20" s="113"/>
      <c r="N20" s="113"/>
      <c r="O20" s="137"/>
      <c r="P20" s="112"/>
      <c r="Q20" s="113"/>
      <c r="R20" s="113"/>
      <c r="S20" s="113"/>
      <c r="T20" s="113"/>
      <c r="U20" s="47"/>
      <c r="V20" s="98"/>
      <c r="W20" s="99"/>
      <c r="X20" s="99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  <c r="AY20" s="20"/>
      <c r="AZ20" s="20"/>
      <c r="BA20" s="20"/>
      <c r="BB20" s="20"/>
      <c r="BC20" s="20"/>
      <c r="BD20" s="20"/>
      <c r="BE20" s="20"/>
      <c r="BF20" s="20"/>
      <c r="BG20" s="20"/>
      <c r="BH20" s="20"/>
      <c r="BI20" s="20"/>
      <c r="BJ20" s="20"/>
      <c r="BK20" s="20"/>
      <c r="BL20" s="20"/>
      <c r="BM20" s="20"/>
      <c r="BN20" s="20"/>
      <c r="BO20" s="20"/>
      <c r="BP20" s="20"/>
      <c r="BQ20" s="20"/>
      <c r="BR20" s="20"/>
      <c r="BS20" s="20"/>
      <c r="BT20" s="20"/>
      <c r="BU20" s="20"/>
      <c r="BV20" s="20"/>
      <c r="BW20" s="20"/>
      <c r="BX20" s="20"/>
      <c r="BY20" s="20"/>
      <c r="BZ20" s="20"/>
      <c r="CA20" s="20"/>
      <c r="CB20" s="20"/>
      <c r="CC20" s="20"/>
      <c r="CD20" s="20"/>
      <c r="CE20" s="20"/>
      <c r="CF20" s="20"/>
    </row>
    <row r="21" spans="1:84" s="8" customFormat="1" ht="16.5" customHeight="1" x14ac:dyDescent="0.2">
      <c r="A21" s="131"/>
      <c r="B21" s="131"/>
      <c r="C21" s="132"/>
      <c r="D21" s="175"/>
      <c r="E21" s="133" t="s">
        <v>29</v>
      </c>
      <c r="F21" s="116">
        <f>F18-F19+F20</f>
        <v>25000</v>
      </c>
      <c r="G21" s="114">
        <f>G18-G19+G20</f>
        <v>25000</v>
      </c>
      <c r="H21" s="116">
        <f>H18-H19+H20</f>
        <v>25000</v>
      </c>
      <c r="I21" s="116"/>
      <c r="J21" s="116">
        <f>J18-J19+J20</f>
        <v>25000</v>
      </c>
      <c r="K21" s="116"/>
      <c r="L21" s="116"/>
      <c r="M21" s="116"/>
      <c r="N21" s="116"/>
      <c r="O21" s="139"/>
      <c r="P21" s="114"/>
      <c r="Q21" s="116"/>
      <c r="R21" s="116"/>
      <c r="S21" s="115"/>
      <c r="T21" s="115"/>
      <c r="U21" s="48"/>
      <c r="V21" s="98"/>
      <c r="W21" s="99"/>
      <c r="X21" s="99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  <c r="AY21" s="20"/>
      <c r="AZ21" s="20"/>
      <c r="BA21" s="20"/>
      <c r="BB21" s="20"/>
      <c r="BC21" s="20"/>
      <c r="BD21" s="20"/>
      <c r="BE21" s="20"/>
      <c r="BF21" s="20"/>
      <c r="BG21" s="20"/>
      <c r="BH21" s="20"/>
      <c r="BI21" s="20"/>
      <c r="BJ21" s="20"/>
      <c r="BK21" s="20"/>
      <c r="BL21" s="20"/>
      <c r="BM21" s="20"/>
      <c r="BN21" s="20"/>
      <c r="BO21" s="20"/>
      <c r="BP21" s="20"/>
      <c r="BQ21" s="20"/>
      <c r="BR21" s="20"/>
      <c r="BS21" s="20"/>
      <c r="BT21" s="20"/>
      <c r="BU21" s="20"/>
      <c r="BV21" s="20"/>
      <c r="BW21" s="20"/>
      <c r="BX21" s="20"/>
      <c r="BY21" s="20"/>
      <c r="BZ21" s="20"/>
      <c r="CA21" s="20"/>
      <c r="CB21" s="20"/>
      <c r="CC21" s="20"/>
      <c r="CD21" s="20"/>
      <c r="CE21" s="20"/>
      <c r="CF21" s="20"/>
    </row>
    <row r="22" spans="1:84" s="4" customFormat="1" ht="36" customHeight="1" x14ac:dyDescent="0.2">
      <c r="A22" s="130"/>
      <c r="B22" s="130"/>
      <c r="C22" s="130">
        <v>6230</v>
      </c>
      <c r="D22" s="185" t="s">
        <v>42</v>
      </c>
      <c r="E22" s="129" t="s">
        <v>26</v>
      </c>
      <c r="F22" s="136">
        <f>G22+P22</f>
        <v>100000</v>
      </c>
      <c r="G22" s="112"/>
      <c r="H22" s="113"/>
      <c r="I22" s="113"/>
      <c r="J22" s="113"/>
      <c r="K22" s="113"/>
      <c r="L22" s="113"/>
      <c r="M22" s="113"/>
      <c r="N22" s="113"/>
      <c r="O22" s="137"/>
      <c r="P22" s="112">
        <f>Q22+S22+T22</f>
        <v>100000</v>
      </c>
      <c r="Q22" s="113"/>
      <c r="R22" s="113"/>
      <c r="S22" s="113"/>
      <c r="T22" s="113">
        <v>100000</v>
      </c>
      <c r="U22" s="53"/>
      <c r="V22" s="98"/>
      <c r="W22" s="99"/>
      <c r="X22" s="99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20"/>
      <c r="AY22" s="20"/>
      <c r="AZ22" s="20"/>
      <c r="BA22" s="20"/>
      <c r="BB22" s="20"/>
      <c r="BC22" s="20"/>
      <c r="BD22" s="20"/>
      <c r="BE22" s="20"/>
      <c r="BF22" s="20"/>
      <c r="BG22" s="20"/>
      <c r="BH22" s="20"/>
      <c r="BI22" s="20"/>
      <c r="BJ22" s="20"/>
      <c r="BK22" s="20"/>
      <c r="BL22" s="20"/>
      <c r="BM22" s="20"/>
      <c r="BN22" s="20"/>
      <c r="BO22" s="20"/>
      <c r="BP22" s="20"/>
      <c r="BQ22" s="20"/>
      <c r="BR22" s="20"/>
      <c r="BS22" s="20"/>
      <c r="BT22" s="20"/>
      <c r="BU22" s="20"/>
      <c r="BV22" s="20"/>
      <c r="BW22" s="20"/>
      <c r="BX22" s="20"/>
      <c r="BY22" s="20"/>
      <c r="BZ22" s="20"/>
      <c r="CA22" s="20"/>
      <c r="CB22" s="20"/>
      <c r="CC22" s="20"/>
      <c r="CD22" s="20"/>
      <c r="CE22" s="20"/>
      <c r="CF22" s="20"/>
    </row>
    <row r="23" spans="1:84" s="7" customFormat="1" ht="36" customHeight="1" x14ac:dyDescent="0.2">
      <c r="A23" s="126"/>
      <c r="B23" s="126"/>
      <c r="C23" s="130"/>
      <c r="D23" s="186"/>
      <c r="E23" s="129" t="s">
        <v>27</v>
      </c>
      <c r="F23" s="136"/>
      <c r="G23" s="112"/>
      <c r="H23" s="113"/>
      <c r="I23" s="113"/>
      <c r="J23" s="113"/>
      <c r="K23" s="113"/>
      <c r="L23" s="113"/>
      <c r="M23" s="113"/>
      <c r="N23" s="113"/>
      <c r="O23" s="137"/>
      <c r="P23" s="112"/>
      <c r="Q23" s="113"/>
      <c r="R23" s="113"/>
      <c r="S23" s="113"/>
      <c r="T23" s="113"/>
      <c r="U23" s="47"/>
      <c r="V23" s="98"/>
      <c r="W23" s="99"/>
      <c r="X23" s="99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  <c r="AY23" s="20"/>
      <c r="AZ23" s="20"/>
      <c r="BA23" s="20"/>
      <c r="BB23" s="20"/>
      <c r="BC23" s="20"/>
      <c r="BD23" s="20"/>
      <c r="BE23" s="20"/>
      <c r="BF23" s="20"/>
      <c r="BG23" s="20"/>
      <c r="BH23" s="20"/>
      <c r="BI23" s="20"/>
      <c r="BJ23" s="20"/>
      <c r="BK23" s="20"/>
      <c r="BL23" s="20"/>
      <c r="BM23" s="20"/>
      <c r="BN23" s="20"/>
      <c r="BO23" s="20"/>
      <c r="BP23" s="20"/>
      <c r="BQ23" s="20"/>
      <c r="BR23" s="20"/>
      <c r="BS23" s="20"/>
      <c r="BT23" s="20"/>
      <c r="BU23" s="20"/>
      <c r="BV23" s="20"/>
      <c r="BW23" s="20"/>
      <c r="BX23" s="20"/>
      <c r="BY23" s="20"/>
      <c r="BZ23" s="20"/>
      <c r="CA23" s="20"/>
      <c r="CB23" s="20"/>
      <c r="CC23" s="20"/>
      <c r="CD23" s="20"/>
      <c r="CE23" s="20"/>
      <c r="CF23" s="20"/>
    </row>
    <row r="24" spans="1:84" s="7" customFormat="1" ht="36" customHeight="1" x14ac:dyDescent="0.2">
      <c r="A24" s="126"/>
      <c r="B24" s="126"/>
      <c r="C24" s="130"/>
      <c r="D24" s="186"/>
      <c r="E24" s="129" t="s">
        <v>28</v>
      </c>
      <c r="F24" s="136">
        <f>G24+P24</f>
        <v>80000</v>
      </c>
      <c r="G24" s="112"/>
      <c r="H24" s="113"/>
      <c r="I24" s="113"/>
      <c r="J24" s="113"/>
      <c r="K24" s="113"/>
      <c r="L24" s="113"/>
      <c r="M24" s="113"/>
      <c r="N24" s="113"/>
      <c r="O24" s="137"/>
      <c r="P24" s="112">
        <f>Q24+S24+T24</f>
        <v>80000</v>
      </c>
      <c r="Q24" s="113"/>
      <c r="R24" s="113"/>
      <c r="S24" s="113"/>
      <c r="T24" s="113">
        <v>80000</v>
      </c>
      <c r="U24" s="47"/>
      <c r="V24" s="98"/>
      <c r="W24" s="99"/>
      <c r="X24" s="99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  <c r="AY24" s="20"/>
      <c r="AZ24" s="20"/>
      <c r="BA24" s="20"/>
      <c r="BB24" s="20"/>
      <c r="BC24" s="20"/>
      <c r="BD24" s="20"/>
      <c r="BE24" s="20"/>
      <c r="BF24" s="20"/>
      <c r="BG24" s="20"/>
      <c r="BH24" s="20"/>
      <c r="BI24" s="20"/>
      <c r="BJ24" s="20"/>
      <c r="BK24" s="20"/>
      <c r="BL24" s="20"/>
      <c r="BM24" s="20"/>
      <c r="BN24" s="20"/>
      <c r="BO24" s="20"/>
      <c r="BP24" s="20"/>
      <c r="BQ24" s="20"/>
      <c r="BR24" s="20"/>
      <c r="BS24" s="20"/>
      <c r="BT24" s="20"/>
      <c r="BU24" s="20"/>
      <c r="BV24" s="20"/>
      <c r="BW24" s="20"/>
      <c r="BX24" s="20"/>
      <c r="BY24" s="20"/>
      <c r="BZ24" s="20"/>
      <c r="CA24" s="20"/>
      <c r="CB24" s="20"/>
      <c r="CC24" s="20"/>
      <c r="CD24" s="20"/>
      <c r="CE24" s="20"/>
      <c r="CF24" s="20"/>
    </row>
    <row r="25" spans="1:84" s="8" customFormat="1" ht="33" customHeight="1" x14ac:dyDescent="0.2">
      <c r="A25" s="131"/>
      <c r="B25" s="131"/>
      <c r="C25" s="140"/>
      <c r="D25" s="187"/>
      <c r="E25" s="133" t="s">
        <v>29</v>
      </c>
      <c r="F25" s="116">
        <f>F22-F23+F24</f>
        <v>180000</v>
      </c>
      <c r="G25" s="114"/>
      <c r="H25" s="116"/>
      <c r="I25" s="116"/>
      <c r="J25" s="116"/>
      <c r="K25" s="116"/>
      <c r="L25" s="116"/>
      <c r="M25" s="116"/>
      <c r="N25" s="116"/>
      <c r="O25" s="139"/>
      <c r="P25" s="114">
        <f>P22-P23+P24</f>
        <v>180000</v>
      </c>
      <c r="Q25" s="116"/>
      <c r="R25" s="116"/>
      <c r="S25" s="115"/>
      <c r="T25" s="115">
        <f>T22-T23+T24</f>
        <v>180000</v>
      </c>
      <c r="U25" s="48"/>
      <c r="V25" s="98"/>
      <c r="W25" s="99"/>
      <c r="X25" s="99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  <c r="AY25" s="20"/>
      <c r="AZ25" s="20"/>
      <c r="BA25" s="20"/>
      <c r="BB25" s="20"/>
      <c r="BC25" s="20"/>
      <c r="BD25" s="20"/>
      <c r="BE25" s="20"/>
      <c r="BF25" s="20"/>
      <c r="BG25" s="20"/>
      <c r="BH25" s="20"/>
      <c r="BI25" s="20"/>
      <c r="BJ25" s="20"/>
      <c r="BK25" s="20"/>
      <c r="BL25" s="20"/>
      <c r="BM25" s="20"/>
      <c r="BN25" s="20"/>
      <c r="BO25" s="20"/>
      <c r="BP25" s="20"/>
      <c r="BQ25" s="20"/>
      <c r="BR25" s="20"/>
      <c r="BS25" s="20"/>
      <c r="BT25" s="20"/>
      <c r="BU25" s="20"/>
      <c r="BV25" s="20"/>
      <c r="BW25" s="20"/>
      <c r="BX25" s="20"/>
      <c r="BY25" s="20"/>
      <c r="BZ25" s="20"/>
      <c r="CA25" s="20"/>
      <c r="CB25" s="20"/>
      <c r="CC25" s="20"/>
      <c r="CD25" s="20"/>
      <c r="CE25" s="20"/>
      <c r="CF25" s="20"/>
    </row>
    <row r="26" spans="1:84" s="25" customFormat="1" ht="16.5" customHeight="1" x14ac:dyDescent="0.2">
      <c r="A26" s="73"/>
      <c r="B26" s="73"/>
      <c r="C26" s="170" t="s">
        <v>31</v>
      </c>
      <c r="D26" s="171"/>
      <c r="E26" s="171"/>
      <c r="F26" s="171"/>
      <c r="G26" s="171"/>
      <c r="H26" s="171"/>
      <c r="I26" s="171"/>
      <c r="J26" s="171"/>
      <c r="K26" s="171"/>
      <c r="L26" s="171"/>
      <c r="M26" s="171"/>
      <c r="N26" s="171"/>
      <c r="O26" s="171"/>
      <c r="P26" s="171"/>
      <c r="Q26" s="171"/>
      <c r="R26" s="171"/>
      <c r="S26" s="171"/>
      <c r="T26" s="172"/>
      <c r="U26" s="49"/>
      <c r="V26" s="49"/>
      <c r="W26" s="50"/>
      <c r="X26" s="50"/>
    </row>
    <row r="27" spans="1:84" s="25" customFormat="1" ht="16.5" customHeight="1" x14ac:dyDescent="0.2">
      <c r="A27" s="73"/>
      <c r="B27" s="64"/>
      <c r="C27" s="179" t="s">
        <v>58</v>
      </c>
      <c r="D27" s="180"/>
      <c r="E27" s="180"/>
      <c r="F27" s="180"/>
      <c r="G27" s="180"/>
      <c r="H27" s="180"/>
      <c r="I27" s="180"/>
      <c r="J27" s="180"/>
      <c r="K27" s="180"/>
      <c r="L27" s="180"/>
      <c r="M27" s="180"/>
      <c r="N27" s="180"/>
      <c r="O27" s="180"/>
      <c r="P27" s="180"/>
      <c r="Q27" s="180"/>
      <c r="R27" s="180"/>
      <c r="S27" s="180"/>
      <c r="T27" s="181"/>
      <c r="U27" s="49"/>
      <c r="V27" s="49"/>
      <c r="W27" s="50"/>
      <c r="X27" s="50"/>
    </row>
    <row r="28" spans="1:84" s="25" customFormat="1" ht="27" customHeight="1" x14ac:dyDescent="0.2">
      <c r="A28" s="73"/>
      <c r="B28" s="64"/>
      <c r="C28" s="179" t="s">
        <v>67</v>
      </c>
      <c r="D28" s="180"/>
      <c r="E28" s="180"/>
      <c r="F28" s="180"/>
      <c r="G28" s="180"/>
      <c r="H28" s="180"/>
      <c r="I28" s="180"/>
      <c r="J28" s="180"/>
      <c r="K28" s="180"/>
      <c r="L28" s="180"/>
      <c r="M28" s="180"/>
      <c r="N28" s="180"/>
      <c r="O28" s="180"/>
      <c r="P28" s="180"/>
      <c r="Q28" s="180"/>
      <c r="R28" s="180"/>
      <c r="S28" s="180"/>
      <c r="T28" s="181"/>
      <c r="U28" s="49"/>
      <c r="V28" s="49"/>
      <c r="W28" s="50"/>
      <c r="X28" s="50"/>
    </row>
    <row r="29" spans="1:84" s="25" customFormat="1" ht="27.75" customHeight="1" x14ac:dyDescent="0.2">
      <c r="A29" s="73"/>
      <c r="B29" s="64"/>
      <c r="C29" s="179" t="s">
        <v>68</v>
      </c>
      <c r="D29" s="180"/>
      <c r="E29" s="180"/>
      <c r="F29" s="180"/>
      <c r="G29" s="180"/>
      <c r="H29" s="180"/>
      <c r="I29" s="180"/>
      <c r="J29" s="180"/>
      <c r="K29" s="180"/>
      <c r="L29" s="180"/>
      <c r="M29" s="180"/>
      <c r="N29" s="180"/>
      <c r="O29" s="180"/>
      <c r="P29" s="180"/>
      <c r="Q29" s="180"/>
      <c r="R29" s="180"/>
      <c r="S29" s="180"/>
      <c r="T29" s="181"/>
      <c r="U29" s="49"/>
      <c r="V29" s="49"/>
      <c r="W29" s="50"/>
      <c r="X29" s="50"/>
    </row>
    <row r="30" spans="1:84" s="1" customFormat="1" ht="18" customHeight="1" x14ac:dyDescent="0.2">
      <c r="A30" s="119">
        <v>851</v>
      </c>
      <c r="B30" s="119"/>
      <c r="C30" s="120"/>
      <c r="D30" s="182" t="s">
        <v>3</v>
      </c>
      <c r="E30" s="146" t="s">
        <v>26</v>
      </c>
      <c r="F30" s="165">
        <f>G30+P30</f>
        <v>1897330.29</v>
      </c>
      <c r="G30" s="104">
        <f>H30+K30+L30+M30</f>
        <v>1797330.29</v>
      </c>
      <c r="H30" s="105">
        <f>SUM(I30:J30)</f>
        <v>889055.28</v>
      </c>
      <c r="I30" s="105">
        <v>274503</v>
      </c>
      <c r="J30" s="105">
        <v>614552.28</v>
      </c>
      <c r="K30" s="141">
        <v>903275.01</v>
      </c>
      <c r="L30" s="141">
        <v>5000</v>
      </c>
      <c r="M30" s="106"/>
      <c r="N30" s="106"/>
      <c r="O30" s="142"/>
      <c r="P30" s="104">
        <f>Q30+S30+T30</f>
        <v>100000</v>
      </c>
      <c r="Q30" s="105">
        <v>0</v>
      </c>
      <c r="R30" s="105"/>
      <c r="S30" s="106"/>
      <c r="T30" s="105">
        <v>100000</v>
      </c>
      <c r="U30" s="47"/>
      <c r="V30" s="98"/>
      <c r="W30" s="99"/>
      <c r="X30" s="99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0"/>
      <c r="BD30" s="20"/>
      <c r="BE30" s="20"/>
      <c r="BF30" s="20"/>
      <c r="BG30" s="20"/>
      <c r="BH30" s="20"/>
      <c r="BI30" s="20"/>
      <c r="BJ30" s="20"/>
      <c r="BK30" s="20"/>
      <c r="BL30" s="20"/>
      <c r="BM30" s="20"/>
      <c r="BN30" s="20"/>
      <c r="BO30" s="20"/>
      <c r="BP30" s="20"/>
      <c r="BQ30" s="20"/>
      <c r="BR30" s="20"/>
      <c r="BS30" s="20"/>
      <c r="BT30" s="20"/>
      <c r="BU30" s="20"/>
      <c r="BV30" s="20"/>
      <c r="BW30" s="20"/>
      <c r="BX30" s="20"/>
      <c r="BY30" s="20"/>
      <c r="BZ30" s="20"/>
      <c r="CA30" s="20"/>
      <c r="CB30" s="20"/>
      <c r="CC30" s="20"/>
      <c r="CD30" s="20"/>
      <c r="CE30" s="20"/>
      <c r="CF30" s="20"/>
    </row>
    <row r="31" spans="1:84" s="6" customFormat="1" ht="18" customHeight="1" x14ac:dyDescent="0.2">
      <c r="A31" s="122"/>
      <c r="B31" s="122"/>
      <c r="C31" s="123"/>
      <c r="D31" s="183"/>
      <c r="E31" s="121" t="s">
        <v>27</v>
      </c>
      <c r="F31" s="166">
        <f>G31+P31</f>
        <v>200000</v>
      </c>
      <c r="G31" s="107">
        <f>H31+K31+L31+M31</f>
        <v>200000</v>
      </c>
      <c r="H31" s="108">
        <f>SUM(I31:J31)</f>
        <v>80000</v>
      </c>
      <c r="I31" s="108"/>
      <c r="J31" s="108">
        <f t="shared" ref="J31:K31" si="6">J35</f>
        <v>80000</v>
      </c>
      <c r="K31" s="108">
        <f t="shared" si="6"/>
        <v>120000</v>
      </c>
      <c r="L31" s="108"/>
      <c r="M31" s="143"/>
      <c r="N31" s="143"/>
      <c r="O31" s="144"/>
      <c r="P31" s="107"/>
      <c r="Q31" s="108"/>
      <c r="R31" s="108"/>
      <c r="S31" s="108"/>
      <c r="T31" s="108"/>
      <c r="U31" s="52"/>
      <c r="V31" s="98"/>
      <c r="W31" s="99"/>
      <c r="X31" s="99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0"/>
      <c r="BD31" s="20"/>
      <c r="BE31" s="20"/>
      <c r="BF31" s="20"/>
      <c r="BG31" s="20"/>
      <c r="BH31" s="20"/>
      <c r="BI31" s="20"/>
      <c r="BJ31" s="20"/>
      <c r="BK31" s="20"/>
      <c r="BL31" s="20"/>
      <c r="BM31" s="20"/>
      <c r="BN31" s="20"/>
      <c r="BO31" s="20"/>
      <c r="BP31" s="20"/>
      <c r="BQ31" s="20"/>
      <c r="BR31" s="20"/>
      <c r="BS31" s="20"/>
      <c r="BT31" s="20"/>
      <c r="BU31" s="20"/>
      <c r="BV31" s="20"/>
      <c r="BW31" s="20"/>
      <c r="BX31" s="20"/>
      <c r="BY31" s="20"/>
      <c r="BZ31" s="20"/>
      <c r="CA31" s="20"/>
      <c r="CB31" s="20"/>
      <c r="CC31" s="20"/>
      <c r="CD31" s="20"/>
      <c r="CE31" s="20"/>
      <c r="CF31" s="20"/>
    </row>
    <row r="32" spans="1:84" s="6" customFormat="1" ht="18" customHeight="1" x14ac:dyDescent="0.2">
      <c r="A32" s="122"/>
      <c r="B32" s="122"/>
      <c r="C32" s="123"/>
      <c r="D32" s="183"/>
      <c r="E32" s="121" t="s">
        <v>28</v>
      </c>
      <c r="F32" s="166">
        <f>G32+P32</f>
        <v>200000</v>
      </c>
      <c r="G32" s="107"/>
      <c r="H32" s="108"/>
      <c r="I32" s="108"/>
      <c r="J32" s="108"/>
      <c r="K32" s="108"/>
      <c r="L32" s="108"/>
      <c r="M32" s="143"/>
      <c r="N32" s="143"/>
      <c r="O32" s="144"/>
      <c r="P32" s="107">
        <f>SUM(Q32:T32)</f>
        <v>200000</v>
      </c>
      <c r="Q32" s="108">
        <f>Q36</f>
        <v>200000</v>
      </c>
      <c r="R32" s="108"/>
      <c r="S32" s="108"/>
      <c r="T32" s="108"/>
      <c r="U32" s="52"/>
      <c r="V32" s="98"/>
      <c r="W32" s="99"/>
      <c r="X32" s="99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0"/>
      <c r="BE32" s="20"/>
      <c r="BF32" s="20"/>
      <c r="BG32" s="20"/>
      <c r="BH32" s="20"/>
      <c r="BI32" s="20"/>
      <c r="BJ32" s="20"/>
      <c r="BK32" s="20"/>
      <c r="BL32" s="20"/>
      <c r="BM32" s="20"/>
      <c r="BN32" s="20"/>
      <c r="BO32" s="20"/>
      <c r="BP32" s="20"/>
      <c r="BQ32" s="20"/>
      <c r="BR32" s="20"/>
      <c r="BS32" s="20"/>
      <c r="BT32" s="20"/>
      <c r="BU32" s="20"/>
      <c r="BV32" s="20"/>
      <c r="BW32" s="20"/>
      <c r="BX32" s="20"/>
      <c r="BY32" s="20"/>
      <c r="BZ32" s="20"/>
      <c r="CA32" s="20"/>
      <c r="CB32" s="20"/>
      <c r="CC32" s="20"/>
      <c r="CD32" s="20"/>
      <c r="CE32" s="20"/>
      <c r="CF32" s="20"/>
    </row>
    <row r="33" spans="1:84" s="8" customFormat="1" ht="18" customHeight="1" x14ac:dyDescent="0.2">
      <c r="A33" s="123"/>
      <c r="B33" s="123"/>
      <c r="C33" s="124"/>
      <c r="D33" s="184"/>
      <c r="E33" s="125" t="s">
        <v>29</v>
      </c>
      <c r="F33" s="145">
        <f t="shared" ref="F33:L33" si="7">F30-F31+F32</f>
        <v>1897330.29</v>
      </c>
      <c r="G33" s="109">
        <f t="shared" si="7"/>
        <v>1597330.29</v>
      </c>
      <c r="H33" s="111">
        <f t="shared" si="7"/>
        <v>809055.28</v>
      </c>
      <c r="I33" s="111">
        <f t="shared" si="7"/>
        <v>274503</v>
      </c>
      <c r="J33" s="111">
        <f t="shared" si="7"/>
        <v>534552.28</v>
      </c>
      <c r="K33" s="111">
        <f t="shared" si="7"/>
        <v>783275.01</v>
      </c>
      <c r="L33" s="111">
        <f t="shared" si="7"/>
        <v>5000</v>
      </c>
      <c r="M33" s="111"/>
      <c r="N33" s="111"/>
      <c r="O33" s="145"/>
      <c r="P33" s="109">
        <f t="shared" ref="P33:Q33" si="8">P30-P31+P32</f>
        <v>300000</v>
      </c>
      <c r="Q33" s="110">
        <f t="shared" si="8"/>
        <v>200000</v>
      </c>
      <c r="R33" s="111"/>
      <c r="S33" s="110"/>
      <c r="T33" s="110">
        <f t="shared" ref="T33" si="9">T30-T31+T32</f>
        <v>100000</v>
      </c>
      <c r="U33" s="48"/>
      <c r="V33" s="98"/>
      <c r="W33" s="99"/>
      <c r="X33" s="99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  <c r="BF33" s="20"/>
      <c r="BG33" s="20"/>
      <c r="BH33" s="20"/>
      <c r="BI33" s="20"/>
      <c r="BJ33" s="20"/>
      <c r="BK33" s="20"/>
      <c r="BL33" s="20"/>
      <c r="BM33" s="20"/>
      <c r="BN33" s="20"/>
      <c r="BO33" s="20"/>
      <c r="BP33" s="20"/>
      <c r="BQ33" s="20"/>
      <c r="BR33" s="20"/>
      <c r="BS33" s="20"/>
      <c r="BT33" s="20"/>
      <c r="BU33" s="20"/>
      <c r="BV33" s="20"/>
      <c r="BW33" s="20"/>
      <c r="BX33" s="20"/>
      <c r="BY33" s="20"/>
      <c r="BZ33" s="20"/>
      <c r="CA33" s="20"/>
      <c r="CB33" s="20"/>
      <c r="CC33" s="20"/>
      <c r="CD33" s="20"/>
      <c r="CE33" s="20"/>
      <c r="CF33" s="20"/>
    </row>
    <row r="34" spans="1:84" s="4" customFormat="1" ht="18" customHeight="1" x14ac:dyDescent="0.2">
      <c r="A34" s="64"/>
      <c r="B34" s="127">
        <v>85154</v>
      </c>
      <c r="C34" s="128"/>
      <c r="D34" s="176" t="s">
        <v>1</v>
      </c>
      <c r="E34" s="129" t="s">
        <v>26</v>
      </c>
      <c r="F34" s="136">
        <f>G34+P34</f>
        <v>1607730.29</v>
      </c>
      <c r="G34" s="112">
        <f>H34+K34+L34+M34</f>
        <v>1607730.29</v>
      </c>
      <c r="H34" s="113">
        <f>SUM(I34:J34)</f>
        <v>804455.28</v>
      </c>
      <c r="I34" s="118">
        <v>271740</v>
      </c>
      <c r="J34" s="118">
        <v>532715.28</v>
      </c>
      <c r="K34" s="118">
        <v>798275.01</v>
      </c>
      <c r="L34" s="118">
        <v>5000</v>
      </c>
      <c r="M34" s="75"/>
      <c r="N34" s="75"/>
      <c r="O34" s="74"/>
      <c r="P34" s="112">
        <f>Q34+S34+T34</f>
        <v>0</v>
      </c>
      <c r="Q34" s="113">
        <v>0</v>
      </c>
      <c r="R34" s="113"/>
      <c r="S34" s="113"/>
      <c r="T34" s="113"/>
      <c r="U34" s="47"/>
      <c r="V34" s="42"/>
      <c r="W34" s="43"/>
      <c r="X34" s="43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</row>
    <row r="35" spans="1:84" s="6" customFormat="1" ht="18" customHeight="1" x14ac:dyDescent="0.2">
      <c r="A35" s="64"/>
      <c r="B35" s="126"/>
      <c r="C35" s="130"/>
      <c r="D35" s="177"/>
      <c r="E35" s="129" t="s">
        <v>27</v>
      </c>
      <c r="F35" s="136">
        <f>G35+P35</f>
        <v>200000</v>
      </c>
      <c r="G35" s="112">
        <f>H35+K35+L35+M35</f>
        <v>200000</v>
      </c>
      <c r="H35" s="113">
        <f>SUM(I35:J35)</f>
        <v>80000</v>
      </c>
      <c r="I35" s="113"/>
      <c r="J35" s="113">
        <f t="shared" ref="J35" si="10">J39+J43+J47</f>
        <v>80000</v>
      </c>
      <c r="K35" s="113">
        <f>K39+K43+K47</f>
        <v>120000</v>
      </c>
      <c r="L35" s="113"/>
      <c r="M35" s="78"/>
      <c r="N35" s="78"/>
      <c r="O35" s="79"/>
      <c r="P35" s="112"/>
      <c r="Q35" s="113"/>
      <c r="R35" s="113"/>
      <c r="S35" s="113"/>
      <c r="T35" s="113"/>
      <c r="U35" s="52"/>
      <c r="V35" s="42"/>
      <c r="W35" s="43"/>
      <c r="X35" s="43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</row>
    <row r="36" spans="1:84" s="6" customFormat="1" ht="18" customHeight="1" x14ac:dyDescent="0.2">
      <c r="A36" s="64"/>
      <c r="B36" s="126"/>
      <c r="C36" s="130"/>
      <c r="D36" s="177"/>
      <c r="E36" s="129" t="s">
        <v>28</v>
      </c>
      <c r="F36" s="136">
        <f>G36+P36</f>
        <v>200000</v>
      </c>
      <c r="G36" s="112"/>
      <c r="H36" s="113"/>
      <c r="I36" s="113"/>
      <c r="J36" s="113"/>
      <c r="K36" s="113"/>
      <c r="L36" s="113"/>
      <c r="M36" s="78"/>
      <c r="N36" s="78"/>
      <c r="O36" s="79"/>
      <c r="P36" s="112">
        <f>Q36+S36+T36</f>
        <v>200000</v>
      </c>
      <c r="Q36" s="113">
        <f>Q48</f>
        <v>200000</v>
      </c>
      <c r="R36" s="113"/>
      <c r="S36" s="113"/>
      <c r="T36" s="113"/>
      <c r="U36" s="52"/>
      <c r="V36" s="42"/>
      <c r="W36" s="43"/>
      <c r="X36" s="43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</row>
    <row r="37" spans="1:84" s="8" customFormat="1" ht="18" customHeight="1" x14ac:dyDescent="0.2">
      <c r="A37" s="67"/>
      <c r="B37" s="131"/>
      <c r="C37" s="132"/>
      <c r="D37" s="178"/>
      <c r="E37" s="133" t="s">
        <v>29</v>
      </c>
      <c r="F37" s="116">
        <f t="shared" ref="F37:L37" si="11">F34-F35+F36</f>
        <v>1607730.29</v>
      </c>
      <c r="G37" s="114">
        <f t="shared" si="11"/>
        <v>1407730.29</v>
      </c>
      <c r="H37" s="116">
        <f t="shared" si="11"/>
        <v>724455.28</v>
      </c>
      <c r="I37" s="116">
        <f t="shared" si="11"/>
        <v>271740</v>
      </c>
      <c r="J37" s="116">
        <f t="shared" si="11"/>
        <v>452715.28</v>
      </c>
      <c r="K37" s="116">
        <f t="shared" si="11"/>
        <v>678275.01</v>
      </c>
      <c r="L37" s="116">
        <f t="shared" si="11"/>
        <v>5000</v>
      </c>
      <c r="M37" s="68"/>
      <c r="N37" s="68"/>
      <c r="O37" s="71"/>
      <c r="P37" s="114">
        <f>P34-P35+P36</f>
        <v>200000</v>
      </c>
      <c r="Q37" s="115">
        <f>Q34-Q35+Q36</f>
        <v>200000</v>
      </c>
      <c r="R37" s="116"/>
      <c r="S37" s="115"/>
      <c r="T37" s="115"/>
      <c r="U37" s="48"/>
      <c r="V37" s="42"/>
      <c r="W37" s="43"/>
      <c r="X37" s="43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</row>
    <row r="38" spans="1:84" s="4" customFormat="1" ht="44.25" customHeight="1" x14ac:dyDescent="0.2">
      <c r="A38" s="130"/>
      <c r="B38" s="130"/>
      <c r="C38" s="130">
        <v>2360</v>
      </c>
      <c r="D38" s="173" t="s">
        <v>34</v>
      </c>
      <c r="E38" s="129" t="s">
        <v>26</v>
      </c>
      <c r="F38" s="136">
        <f>G38+P38</f>
        <v>798275.01</v>
      </c>
      <c r="G38" s="112">
        <f>H38+K38+L38+M38</f>
        <v>798275.01</v>
      </c>
      <c r="H38" s="113"/>
      <c r="I38" s="113"/>
      <c r="J38" s="113"/>
      <c r="K38" s="118">
        <v>798275.01</v>
      </c>
      <c r="L38" s="65"/>
      <c r="M38" s="65"/>
      <c r="N38" s="65"/>
      <c r="O38" s="66"/>
      <c r="P38" s="72"/>
      <c r="Q38" s="65"/>
      <c r="R38" s="65"/>
      <c r="S38" s="65"/>
      <c r="T38" s="65"/>
      <c r="U38" s="48"/>
      <c r="V38" s="42"/>
      <c r="W38" s="43"/>
      <c r="X38" s="43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</row>
    <row r="39" spans="1:84" s="6" customFormat="1" ht="44.25" customHeight="1" x14ac:dyDescent="0.2">
      <c r="A39" s="126"/>
      <c r="B39" s="126"/>
      <c r="C39" s="130"/>
      <c r="D39" s="174"/>
      <c r="E39" s="129" t="s">
        <v>27</v>
      </c>
      <c r="F39" s="136">
        <f>G39+P39</f>
        <v>120000</v>
      </c>
      <c r="G39" s="112">
        <f>H39+K39+L39+M39</f>
        <v>120000</v>
      </c>
      <c r="H39" s="113"/>
      <c r="I39" s="113"/>
      <c r="J39" s="113"/>
      <c r="K39" s="113">
        <v>120000</v>
      </c>
      <c r="L39" s="65"/>
      <c r="M39" s="65"/>
      <c r="N39" s="65"/>
      <c r="O39" s="66"/>
      <c r="P39" s="63"/>
      <c r="Q39" s="65"/>
      <c r="R39" s="65"/>
      <c r="S39" s="65"/>
      <c r="T39" s="65"/>
      <c r="U39" s="47"/>
      <c r="V39" s="42"/>
      <c r="W39" s="43"/>
      <c r="X39" s="43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</row>
    <row r="40" spans="1:84" s="6" customFormat="1" ht="44.25" customHeight="1" x14ac:dyDescent="0.2">
      <c r="A40" s="126"/>
      <c r="B40" s="126"/>
      <c r="C40" s="130"/>
      <c r="D40" s="174"/>
      <c r="E40" s="129" t="s">
        <v>28</v>
      </c>
      <c r="F40" s="136"/>
      <c r="G40" s="112"/>
      <c r="H40" s="113"/>
      <c r="I40" s="113"/>
      <c r="J40" s="113"/>
      <c r="K40" s="113"/>
      <c r="L40" s="65"/>
      <c r="M40" s="65"/>
      <c r="N40" s="65"/>
      <c r="O40" s="66"/>
      <c r="P40" s="63"/>
      <c r="Q40" s="65"/>
      <c r="R40" s="65"/>
      <c r="S40" s="65"/>
      <c r="T40" s="65"/>
      <c r="U40" s="47"/>
      <c r="V40" s="42"/>
      <c r="W40" s="43"/>
      <c r="X40" s="43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</row>
    <row r="41" spans="1:84" s="8" customFormat="1" ht="44.25" customHeight="1" x14ac:dyDescent="0.2">
      <c r="A41" s="131"/>
      <c r="B41" s="131"/>
      <c r="C41" s="132"/>
      <c r="D41" s="175"/>
      <c r="E41" s="133" t="s">
        <v>29</v>
      </c>
      <c r="F41" s="116">
        <f>F38-F39+F40</f>
        <v>678275.01</v>
      </c>
      <c r="G41" s="114">
        <f>G38-G39+G40</f>
        <v>678275.01</v>
      </c>
      <c r="H41" s="116"/>
      <c r="I41" s="116"/>
      <c r="J41" s="116"/>
      <c r="K41" s="116">
        <f>K38-K39+K40</f>
        <v>678275.01</v>
      </c>
      <c r="L41" s="68"/>
      <c r="M41" s="68"/>
      <c r="N41" s="68"/>
      <c r="O41" s="71"/>
      <c r="P41" s="69"/>
      <c r="Q41" s="68"/>
      <c r="R41" s="68"/>
      <c r="S41" s="70"/>
      <c r="T41" s="70"/>
      <c r="U41" s="48"/>
      <c r="V41" s="42"/>
      <c r="W41" s="43"/>
      <c r="X41" s="43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</row>
    <row r="42" spans="1:84" s="2" customFormat="1" ht="16.5" customHeight="1" x14ac:dyDescent="0.2">
      <c r="A42" s="130"/>
      <c r="B42" s="130"/>
      <c r="C42" s="130">
        <v>4300</v>
      </c>
      <c r="D42" s="173" t="s">
        <v>10</v>
      </c>
      <c r="E42" s="129" t="s">
        <v>26</v>
      </c>
      <c r="F42" s="136">
        <f>G42+P42</f>
        <v>373260</v>
      </c>
      <c r="G42" s="112">
        <f>H42+K42+L42+M42</f>
        <v>373260</v>
      </c>
      <c r="H42" s="113">
        <f>SUM(I42:J42)</f>
        <v>373260</v>
      </c>
      <c r="I42" s="113"/>
      <c r="J42" s="113">
        <v>373260</v>
      </c>
      <c r="K42" s="113"/>
      <c r="L42" s="113"/>
      <c r="M42" s="113"/>
      <c r="N42" s="113"/>
      <c r="O42" s="137"/>
      <c r="P42" s="138"/>
      <c r="Q42" s="113"/>
      <c r="R42" s="113"/>
      <c r="S42" s="113"/>
      <c r="T42" s="113"/>
      <c r="U42" s="51"/>
      <c r="V42" s="98"/>
      <c r="W42" s="99"/>
      <c r="X42" s="99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  <c r="AX42" s="20"/>
      <c r="AY42" s="20"/>
      <c r="AZ42" s="20"/>
      <c r="BA42" s="20"/>
      <c r="BB42" s="20"/>
      <c r="BC42" s="20"/>
      <c r="BD42" s="20"/>
      <c r="BE42" s="20"/>
      <c r="BF42" s="20"/>
      <c r="BG42" s="20"/>
      <c r="BH42" s="20"/>
      <c r="BI42" s="20"/>
      <c r="BJ42" s="20"/>
      <c r="BK42" s="20"/>
      <c r="BL42" s="20"/>
      <c r="BM42" s="20"/>
      <c r="BN42" s="20"/>
      <c r="BO42" s="20"/>
      <c r="BP42" s="20"/>
      <c r="BQ42" s="20"/>
      <c r="BR42" s="20"/>
      <c r="BS42" s="20"/>
      <c r="BT42" s="20"/>
      <c r="BU42" s="20"/>
      <c r="BV42" s="20"/>
      <c r="BW42" s="20"/>
      <c r="BX42" s="20"/>
      <c r="BY42" s="20"/>
      <c r="BZ42" s="20"/>
      <c r="CA42" s="20"/>
      <c r="CB42" s="20"/>
      <c r="CC42" s="20"/>
      <c r="CD42" s="20"/>
      <c r="CE42" s="20"/>
      <c r="CF42" s="20"/>
    </row>
    <row r="43" spans="1:84" s="7" customFormat="1" ht="16.5" customHeight="1" x14ac:dyDescent="0.2">
      <c r="A43" s="126"/>
      <c r="B43" s="126"/>
      <c r="C43" s="130"/>
      <c r="D43" s="174"/>
      <c r="E43" s="129" t="s">
        <v>27</v>
      </c>
      <c r="F43" s="136">
        <f>G43+P43</f>
        <v>80000</v>
      </c>
      <c r="G43" s="112">
        <f>H43+K43+L43+M43</f>
        <v>80000</v>
      </c>
      <c r="H43" s="113">
        <f>SUM(I43:J43)</f>
        <v>80000</v>
      </c>
      <c r="I43" s="113"/>
      <c r="J43" s="113">
        <v>80000</v>
      </c>
      <c r="K43" s="113"/>
      <c r="L43" s="113"/>
      <c r="M43" s="113"/>
      <c r="N43" s="113"/>
      <c r="O43" s="137"/>
      <c r="P43" s="112"/>
      <c r="Q43" s="113"/>
      <c r="R43" s="113"/>
      <c r="S43" s="113"/>
      <c r="T43" s="113"/>
      <c r="U43" s="47"/>
      <c r="V43" s="98"/>
      <c r="W43" s="99"/>
      <c r="X43" s="99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  <c r="AX43" s="20"/>
      <c r="AY43" s="20"/>
      <c r="AZ43" s="20"/>
      <c r="BA43" s="20"/>
      <c r="BB43" s="20"/>
      <c r="BC43" s="20"/>
      <c r="BD43" s="20"/>
      <c r="BE43" s="20"/>
      <c r="BF43" s="20"/>
      <c r="BG43" s="20"/>
      <c r="BH43" s="20"/>
      <c r="BI43" s="20"/>
      <c r="BJ43" s="20"/>
      <c r="BK43" s="20"/>
      <c r="BL43" s="20"/>
      <c r="BM43" s="20"/>
      <c r="BN43" s="20"/>
      <c r="BO43" s="20"/>
      <c r="BP43" s="20"/>
      <c r="BQ43" s="20"/>
      <c r="BR43" s="20"/>
      <c r="BS43" s="20"/>
      <c r="BT43" s="20"/>
      <c r="BU43" s="20"/>
      <c r="BV43" s="20"/>
      <c r="BW43" s="20"/>
      <c r="BX43" s="20"/>
      <c r="BY43" s="20"/>
      <c r="BZ43" s="20"/>
      <c r="CA43" s="20"/>
      <c r="CB43" s="20"/>
      <c r="CC43" s="20"/>
      <c r="CD43" s="20"/>
      <c r="CE43" s="20"/>
      <c r="CF43" s="20"/>
    </row>
    <row r="44" spans="1:84" s="7" customFormat="1" ht="16.5" customHeight="1" x14ac:dyDescent="0.2">
      <c r="A44" s="126"/>
      <c r="B44" s="126"/>
      <c r="C44" s="130"/>
      <c r="D44" s="174"/>
      <c r="E44" s="129" t="s">
        <v>28</v>
      </c>
      <c r="F44" s="136"/>
      <c r="G44" s="112"/>
      <c r="H44" s="113"/>
      <c r="I44" s="113"/>
      <c r="J44" s="113"/>
      <c r="K44" s="113"/>
      <c r="L44" s="113"/>
      <c r="M44" s="113"/>
      <c r="N44" s="113"/>
      <c r="O44" s="137"/>
      <c r="P44" s="112"/>
      <c r="Q44" s="113"/>
      <c r="R44" s="113"/>
      <c r="S44" s="113"/>
      <c r="T44" s="113"/>
      <c r="U44" s="47"/>
      <c r="V44" s="98"/>
      <c r="W44" s="99"/>
      <c r="X44" s="99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20"/>
      <c r="AS44" s="20"/>
      <c r="AT44" s="20"/>
      <c r="AU44" s="20"/>
      <c r="AV44" s="20"/>
      <c r="AW44" s="20"/>
      <c r="AX44" s="20"/>
      <c r="AY44" s="20"/>
      <c r="AZ44" s="20"/>
      <c r="BA44" s="20"/>
      <c r="BB44" s="20"/>
      <c r="BC44" s="20"/>
      <c r="BD44" s="20"/>
      <c r="BE44" s="20"/>
      <c r="BF44" s="20"/>
      <c r="BG44" s="20"/>
      <c r="BH44" s="20"/>
      <c r="BI44" s="20"/>
      <c r="BJ44" s="20"/>
      <c r="BK44" s="20"/>
      <c r="BL44" s="20"/>
      <c r="BM44" s="20"/>
      <c r="BN44" s="20"/>
      <c r="BO44" s="20"/>
      <c r="BP44" s="20"/>
      <c r="BQ44" s="20"/>
      <c r="BR44" s="20"/>
      <c r="BS44" s="20"/>
      <c r="BT44" s="20"/>
      <c r="BU44" s="20"/>
      <c r="BV44" s="20"/>
      <c r="BW44" s="20"/>
      <c r="BX44" s="20"/>
      <c r="BY44" s="20"/>
      <c r="BZ44" s="20"/>
      <c r="CA44" s="20"/>
      <c r="CB44" s="20"/>
      <c r="CC44" s="20"/>
      <c r="CD44" s="20"/>
      <c r="CE44" s="20"/>
      <c r="CF44" s="20"/>
    </row>
    <row r="45" spans="1:84" s="1" customFormat="1" ht="16.5" customHeight="1" x14ac:dyDescent="0.2">
      <c r="A45" s="131"/>
      <c r="B45" s="131"/>
      <c r="C45" s="132"/>
      <c r="D45" s="175"/>
      <c r="E45" s="133" t="s">
        <v>29</v>
      </c>
      <c r="F45" s="116">
        <f>F42-F43+F44</f>
        <v>293260</v>
      </c>
      <c r="G45" s="114">
        <f>G42-G43+G44</f>
        <v>293260</v>
      </c>
      <c r="H45" s="116">
        <f>H42-H43+H44</f>
        <v>293260</v>
      </c>
      <c r="I45" s="116"/>
      <c r="J45" s="116">
        <f>J42-J43+J44</f>
        <v>293260</v>
      </c>
      <c r="K45" s="116"/>
      <c r="L45" s="116"/>
      <c r="M45" s="116"/>
      <c r="N45" s="116"/>
      <c r="O45" s="139"/>
      <c r="P45" s="114"/>
      <c r="Q45" s="116"/>
      <c r="R45" s="116"/>
      <c r="S45" s="115"/>
      <c r="T45" s="115"/>
      <c r="U45" s="48"/>
      <c r="V45" s="98"/>
      <c r="W45" s="99"/>
      <c r="X45" s="99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20"/>
      <c r="AS45" s="20"/>
      <c r="AT45" s="20"/>
      <c r="AU45" s="20"/>
      <c r="AV45" s="20"/>
      <c r="AW45" s="20"/>
      <c r="AX45" s="20"/>
      <c r="AY45" s="20"/>
      <c r="AZ45" s="20"/>
      <c r="BA45" s="20"/>
      <c r="BB45" s="20"/>
      <c r="BC45" s="20"/>
      <c r="BD45" s="20"/>
      <c r="BE45" s="20"/>
      <c r="BF45" s="20"/>
      <c r="BG45" s="20"/>
      <c r="BH45" s="20"/>
      <c r="BI45" s="20"/>
      <c r="BJ45" s="20"/>
      <c r="BK45" s="20"/>
      <c r="BL45" s="20"/>
      <c r="BM45" s="20"/>
      <c r="BN45" s="20"/>
      <c r="BO45" s="20"/>
      <c r="BP45" s="20"/>
      <c r="BQ45" s="20"/>
      <c r="BR45" s="20"/>
      <c r="BS45" s="20"/>
      <c r="BT45" s="20"/>
      <c r="BU45" s="20"/>
      <c r="BV45" s="20"/>
      <c r="BW45" s="20"/>
      <c r="BX45" s="20"/>
      <c r="BY45" s="20"/>
      <c r="BZ45" s="20"/>
      <c r="CA45" s="20"/>
      <c r="CB45" s="20"/>
      <c r="CC45" s="20"/>
      <c r="CD45" s="20"/>
      <c r="CE45" s="20"/>
      <c r="CF45" s="20"/>
    </row>
    <row r="46" spans="1:84" s="2" customFormat="1" ht="16.5" customHeight="1" x14ac:dyDescent="0.2">
      <c r="A46" s="130"/>
      <c r="B46" s="130"/>
      <c r="C46" s="130">
        <v>6060</v>
      </c>
      <c r="D46" s="173" t="s">
        <v>43</v>
      </c>
      <c r="E46" s="129" t="s">
        <v>26</v>
      </c>
      <c r="F46" s="136">
        <f>G46+P46</f>
        <v>0</v>
      </c>
      <c r="G46" s="112"/>
      <c r="H46" s="113"/>
      <c r="I46" s="113"/>
      <c r="J46" s="113"/>
      <c r="K46" s="113"/>
      <c r="L46" s="113"/>
      <c r="M46" s="113"/>
      <c r="N46" s="113"/>
      <c r="O46" s="137"/>
      <c r="P46" s="112">
        <f>Q46+T46+U46+V46</f>
        <v>0</v>
      </c>
      <c r="Q46" s="113">
        <f>SUM(R46:S46)</f>
        <v>0</v>
      </c>
      <c r="R46" s="113"/>
      <c r="S46" s="113"/>
      <c r="T46" s="113"/>
      <c r="U46" s="51"/>
      <c r="V46" s="98"/>
      <c r="W46" s="99"/>
      <c r="X46" s="99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20"/>
      <c r="AS46" s="20"/>
      <c r="AT46" s="20"/>
      <c r="AU46" s="20"/>
      <c r="AV46" s="20"/>
      <c r="AW46" s="20"/>
      <c r="AX46" s="20"/>
      <c r="AY46" s="20"/>
      <c r="AZ46" s="20"/>
      <c r="BA46" s="20"/>
      <c r="BB46" s="20"/>
      <c r="BC46" s="20"/>
      <c r="BD46" s="20"/>
      <c r="BE46" s="20"/>
      <c r="BF46" s="20"/>
      <c r="BG46" s="20"/>
      <c r="BH46" s="20"/>
      <c r="BI46" s="20"/>
      <c r="BJ46" s="20"/>
      <c r="BK46" s="20"/>
      <c r="BL46" s="20"/>
      <c r="BM46" s="20"/>
      <c r="BN46" s="20"/>
      <c r="BO46" s="20"/>
      <c r="BP46" s="20"/>
      <c r="BQ46" s="20"/>
      <c r="BR46" s="20"/>
      <c r="BS46" s="20"/>
      <c r="BT46" s="20"/>
      <c r="BU46" s="20"/>
      <c r="BV46" s="20"/>
      <c r="BW46" s="20"/>
      <c r="BX46" s="20"/>
      <c r="BY46" s="20"/>
      <c r="BZ46" s="20"/>
      <c r="CA46" s="20"/>
      <c r="CB46" s="20"/>
      <c r="CC46" s="20"/>
      <c r="CD46" s="20"/>
      <c r="CE46" s="20"/>
      <c r="CF46" s="20"/>
    </row>
    <row r="47" spans="1:84" s="7" customFormat="1" ht="16.5" customHeight="1" x14ac:dyDescent="0.2">
      <c r="A47" s="126"/>
      <c r="B47" s="126"/>
      <c r="C47" s="130"/>
      <c r="D47" s="174"/>
      <c r="E47" s="129" t="s">
        <v>27</v>
      </c>
      <c r="F47" s="136"/>
      <c r="G47" s="112"/>
      <c r="H47" s="113"/>
      <c r="I47" s="113"/>
      <c r="J47" s="113"/>
      <c r="K47" s="113"/>
      <c r="L47" s="113"/>
      <c r="M47" s="113"/>
      <c r="N47" s="113"/>
      <c r="O47" s="137"/>
      <c r="P47" s="112"/>
      <c r="Q47" s="113"/>
      <c r="R47" s="113"/>
      <c r="S47" s="113"/>
      <c r="T47" s="113"/>
      <c r="U47" s="47"/>
      <c r="V47" s="98"/>
      <c r="W47" s="99"/>
      <c r="X47" s="99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20"/>
      <c r="AS47" s="20"/>
      <c r="AT47" s="20"/>
      <c r="AU47" s="20"/>
      <c r="AV47" s="20"/>
      <c r="AW47" s="20"/>
      <c r="AX47" s="20"/>
      <c r="AY47" s="20"/>
      <c r="AZ47" s="20"/>
      <c r="BA47" s="20"/>
      <c r="BB47" s="20"/>
      <c r="BC47" s="20"/>
      <c r="BD47" s="20"/>
      <c r="BE47" s="20"/>
      <c r="BF47" s="20"/>
      <c r="BG47" s="20"/>
      <c r="BH47" s="20"/>
      <c r="BI47" s="20"/>
      <c r="BJ47" s="20"/>
      <c r="BK47" s="20"/>
      <c r="BL47" s="20"/>
      <c r="BM47" s="20"/>
      <c r="BN47" s="20"/>
      <c r="BO47" s="20"/>
      <c r="BP47" s="20"/>
      <c r="BQ47" s="20"/>
      <c r="BR47" s="20"/>
      <c r="BS47" s="20"/>
      <c r="BT47" s="20"/>
      <c r="BU47" s="20"/>
      <c r="BV47" s="20"/>
      <c r="BW47" s="20"/>
      <c r="BX47" s="20"/>
      <c r="BY47" s="20"/>
      <c r="BZ47" s="20"/>
      <c r="CA47" s="20"/>
      <c r="CB47" s="20"/>
      <c r="CC47" s="20"/>
      <c r="CD47" s="20"/>
      <c r="CE47" s="20"/>
      <c r="CF47" s="20"/>
    </row>
    <row r="48" spans="1:84" s="7" customFormat="1" ht="16.5" customHeight="1" x14ac:dyDescent="0.2">
      <c r="A48" s="126"/>
      <c r="B48" s="126"/>
      <c r="C48" s="130"/>
      <c r="D48" s="174"/>
      <c r="E48" s="129" t="s">
        <v>28</v>
      </c>
      <c r="F48" s="136">
        <f>G48+P48</f>
        <v>200000</v>
      </c>
      <c r="G48" s="112"/>
      <c r="H48" s="113"/>
      <c r="I48" s="113"/>
      <c r="J48" s="113"/>
      <c r="K48" s="113"/>
      <c r="L48" s="113"/>
      <c r="M48" s="113"/>
      <c r="N48" s="113"/>
      <c r="O48" s="137"/>
      <c r="P48" s="112">
        <f>Q48+T48+U48+V48</f>
        <v>200000</v>
      </c>
      <c r="Q48" s="113">
        <v>200000</v>
      </c>
      <c r="R48" s="113"/>
      <c r="S48" s="113"/>
      <c r="T48" s="113"/>
      <c r="U48" s="47"/>
      <c r="V48" s="98"/>
      <c r="W48" s="99"/>
      <c r="X48" s="99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20"/>
      <c r="AS48" s="20"/>
      <c r="AT48" s="20"/>
      <c r="AU48" s="20"/>
      <c r="AV48" s="20"/>
      <c r="AW48" s="20"/>
      <c r="AX48" s="20"/>
      <c r="AY48" s="20"/>
      <c r="AZ48" s="20"/>
      <c r="BA48" s="20"/>
      <c r="BB48" s="20"/>
      <c r="BC48" s="20"/>
      <c r="BD48" s="20"/>
      <c r="BE48" s="20"/>
      <c r="BF48" s="20"/>
      <c r="BG48" s="20"/>
      <c r="BH48" s="20"/>
      <c r="BI48" s="20"/>
      <c r="BJ48" s="20"/>
      <c r="BK48" s="20"/>
      <c r="BL48" s="20"/>
      <c r="BM48" s="20"/>
      <c r="BN48" s="20"/>
      <c r="BO48" s="20"/>
      <c r="BP48" s="20"/>
      <c r="BQ48" s="20"/>
      <c r="BR48" s="20"/>
      <c r="BS48" s="20"/>
      <c r="BT48" s="20"/>
      <c r="BU48" s="20"/>
      <c r="BV48" s="20"/>
      <c r="BW48" s="20"/>
      <c r="BX48" s="20"/>
      <c r="BY48" s="20"/>
      <c r="BZ48" s="20"/>
      <c r="CA48" s="20"/>
      <c r="CB48" s="20"/>
      <c r="CC48" s="20"/>
      <c r="CD48" s="20"/>
      <c r="CE48" s="20"/>
      <c r="CF48" s="20"/>
    </row>
    <row r="49" spans="1:84" s="8" customFormat="1" ht="16.5" customHeight="1" x14ac:dyDescent="0.2">
      <c r="A49" s="131"/>
      <c r="B49" s="131"/>
      <c r="C49" s="132"/>
      <c r="D49" s="175"/>
      <c r="E49" s="133" t="s">
        <v>29</v>
      </c>
      <c r="F49" s="116">
        <f>F46-F47+F48</f>
        <v>200000</v>
      </c>
      <c r="G49" s="114"/>
      <c r="H49" s="116"/>
      <c r="I49" s="116"/>
      <c r="J49" s="116"/>
      <c r="K49" s="116"/>
      <c r="L49" s="116"/>
      <c r="M49" s="116"/>
      <c r="N49" s="116"/>
      <c r="O49" s="139"/>
      <c r="P49" s="114">
        <f>P46-P47+P48</f>
        <v>200000</v>
      </c>
      <c r="Q49" s="116">
        <f>Q46-Q47+Q48</f>
        <v>200000</v>
      </c>
      <c r="R49" s="116"/>
      <c r="S49" s="115"/>
      <c r="T49" s="115"/>
      <c r="U49" s="48"/>
      <c r="V49" s="98"/>
      <c r="W49" s="99"/>
      <c r="X49" s="99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  <c r="AP49" s="20"/>
      <c r="AQ49" s="20"/>
      <c r="AR49" s="20"/>
      <c r="AS49" s="20"/>
      <c r="AT49" s="20"/>
      <c r="AU49" s="20"/>
      <c r="AV49" s="20"/>
      <c r="AW49" s="20"/>
      <c r="AX49" s="20"/>
      <c r="AY49" s="20"/>
      <c r="AZ49" s="20"/>
      <c r="BA49" s="20"/>
      <c r="BB49" s="20"/>
      <c r="BC49" s="20"/>
      <c r="BD49" s="20"/>
      <c r="BE49" s="20"/>
      <c r="BF49" s="20"/>
      <c r="BG49" s="20"/>
      <c r="BH49" s="20"/>
      <c r="BI49" s="20"/>
      <c r="BJ49" s="20"/>
      <c r="BK49" s="20"/>
      <c r="BL49" s="20"/>
      <c r="BM49" s="20"/>
      <c r="BN49" s="20"/>
      <c r="BO49" s="20"/>
      <c r="BP49" s="20"/>
      <c r="BQ49" s="20"/>
      <c r="BR49" s="20"/>
      <c r="BS49" s="20"/>
      <c r="BT49" s="20"/>
      <c r="BU49" s="20"/>
      <c r="BV49" s="20"/>
      <c r="BW49" s="20"/>
      <c r="BX49" s="20"/>
      <c r="BY49" s="20"/>
      <c r="BZ49" s="20"/>
      <c r="CA49" s="20"/>
      <c r="CB49" s="20"/>
      <c r="CC49" s="20"/>
      <c r="CD49" s="20"/>
      <c r="CE49" s="20"/>
      <c r="CF49" s="20"/>
    </row>
    <row r="50" spans="1:84" s="25" customFormat="1" ht="16.5" customHeight="1" x14ac:dyDescent="0.2">
      <c r="A50" s="73"/>
      <c r="B50" s="73"/>
      <c r="C50" s="170" t="s">
        <v>31</v>
      </c>
      <c r="D50" s="171"/>
      <c r="E50" s="171"/>
      <c r="F50" s="171"/>
      <c r="G50" s="171"/>
      <c r="H50" s="171"/>
      <c r="I50" s="171"/>
      <c r="J50" s="171"/>
      <c r="K50" s="171"/>
      <c r="L50" s="171"/>
      <c r="M50" s="171"/>
      <c r="N50" s="171"/>
      <c r="O50" s="171"/>
      <c r="P50" s="171"/>
      <c r="Q50" s="171"/>
      <c r="R50" s="171"/>
      <c r="S50" s="171"/>
      <c r="T50" s="172"/>
      <c r="U50" s="49"/>
      <c r="V50" s="49"/>
      <c r="W50" s="50"/>
      <c r="X50" s="50"/>
    </row>
    <row r="51" spans="1:84" s="25" customFormat="1" ht="30" customHeight="1" x14ac:dyDescent="0.2">
      <c r="A51" s="73"/>
      <c r="B51" s="64"/>
      <c r="C51" s="179" t="s">
        <v>59</v>
      </c>
      <c r="D51" s="180"/>
      <c r="E51" s="180"/>
      <c r="F51" s="180"/>
      <c r="G51" s="180"/>
      <c r="H51" s="180"/>
      <c r="I51" s="180"/>
      <c r="J51" s="180"/>
      <c r="K51" s="180"/>
      <c r="L51" s="180"/>
      <c r="M51" s="180"/>
      <c r="N51" s="180"/>
      <c r="O51" s="180"/>
      <c r="P51" s="180"/>
      <c r="Q51" s="180"/>
      <c r="R51" s="180"/>
      <c r="S51" s="180"/>
      <c r="T51" s="181"/>
      <c r="U51" s="49"/>
      <c r="V51" s="49"/>
      <c r="W51" s="50"/>
      <c r="X51" s="50"/>
    </row>
    <row r="52" spans="1:84" s="25" customFormat="1" ht="17.25" customHeight="1" x14ac:dyDescent="0.2">
      <c r="A52" s="73"/>
      <c r="B52" s="64"/>
      <c r="C52" s="179" t="s">
        <v>65</v>
      </c>
      <c r="D52" s="180"/>
      <c r="E52" s="180"/>
      <c r="F52" s="180"/>
      <c r="G52" s="180"/>
      <c r="H52" s="180"/>
      <c r="I52" s="180"/>
      <c r="J52" s="180"/>
      <c r="K52" s="180"/>
      <c r="L52" s="180"/>
      <c r="M52" s="180"/>
      <c r="N52" s="180"/>
      <c r="O52" s="180"/>
      <c r="P52" s="180"/>
      <c r="Q52" s="180"/>
      <c r="R52" s="180"/>
      <c r="S52" s="180"/>
      <c r="T52" s="181"/>
      <c r="U52" s="49"/>
      <c r="V52" s="49"/>
      <c r="W52" s="50"/>
      <c r="X52" s="50"/>
    </row>
    <row r="53" spans="1:84" s="25" customFormat="1" ht="17.25" customHeight="1" x14ac:dyDescent="0.2">
      <c r="A53" s="73"/>
      <c r="B53" s="64"/>
      <c r="C53" s="179" t="s">
        <v>53</v>
      </c>
      <c r="D53" s="180"/>
      <c r="E53" s="180"/>
      <c r="F53" s="180"/>
      <c r="G53" s="180"/>
      <c r="H53" s="180"/>
      <c r="I53" s="180"/>
      <c r="J53" s="180"/>
      <c r="K53" s="180"/>
      <c r="L53" s="180"/>
      <c r="M53" s="180"/>
      <c r="N53" s="180"/>
      <c r="O53" s="180"/>
      <c r="P53" s="180"/>
      <c r="Q53" s="180"/>
      <c r="R53" s="180"/>
      <c r="S53" s="180"/>
      <c r="T53" s="181"/>
      <c r="U53" s="49"/>
      <c r="V53" s="49"/>
      <c r="W53" s="50"/>
      <c r="X53" s="50"/>
    </row>
    <row r="54" spans="1:84" s="25" customFormat="1" ht="17.25" customHeight="1" x14ac:dyDescent="0.2">
      <c r="A54" s="73"/>
      <c r="B54" s="64"/>
      <c r="C54" s="179" t="s">
        <v>54</v>
      </c>
      <c r="D54" s="180"/>
      <c r="E54" s="180"/>
      <c r="F54" s="180"/>
      <c r="G54" s="180"/>
      <c r="H54" s="180"/>
      <c r="I54" s="180"/>
      <c r="J54" s="180"/>
      <c r="K54" s="180"/>
      <c r="L54" s="180"/>
      <c r="M54" s="180"/>
      <c r="N54" s="180"/>
      <c r="O54" s="180"/>
      <c r="P54" s="180"/>
      <c r="Q54" s="180"/>
      <c r="R54" s="180"/>
      <c r="S54" s="180"/>
      <c r="T54" s="181"/>
      <c r="U54" s="49"/>
      <c r="V54" s="49"/>
      <c r="W54" s="50"/>
      <c r="X54" s="50"/>
    </row>
    <row r="55" spans="1:84" s="25" customFormat="1" ht="6" customHeight="1" x14ac:dyDescent="0.2">
      <c r="A55" s="73"/>
      <c r="B55" s="64"/>
      <c r="C55" s="179"/>
      <c r="D55" s="180"/>
      <c r="E55" s="180"/>
      <c r="F55" s="180"/>
      <c r="G55" s="180"/>
      <c r="H55" s="180"/>
      <c r="I55" s="180"/>
      <c r="J55" s="180"/>
      <c r="K55" s="180"/>
      <c r="L55" s="180"/>
      <c r="M55" s="180"/>
      <c r="N55" s="180"/>
      <c r="O55" s="180"/>
      <c r="P55" s="180"/>
      <c r="Q55" s="180"/>
      <c r="R55" s="180"/>
      <c r="S55" s="180"/>
      <c r="T55" s="181"/>
      <c r="U55" s="49"/>
      <c r="V55" s="49"/>
      <c r="W55" s="50"/>
      <c r="X55" s="50"/>
    </row>
    <row r="56" spans="1:84" s="25" customFormat="1" ht="17.25" customHeight="1" x14ac:dyDescent="0.2">
      <c r="A56" s="73"/>
      <c r="B56" s="64"/>
      <c r="C56" s="179" t="s">
        <v>55</v>
      </c>
      <c r="D56" s="180"/>
      <c r="E56" s="180"/>
      <c r="F56" s="180"/>
      <c r="G56" s="180"/>
      <c r="H56" s="180"/>
      <c r="I56" s="180"/>
      <c r="J56" s="180"/>
      <c r="K56" s="180"/>
      <c r="L56" s="180"/>
      <c r="M56" s="180"/>
      <c r="N56" s="180"/>
      <c r="O56" s="180"/>
      <c r="P56" s="180"/>
      <c r="Q56" s="180"/>
      <c r="R56" s="180"/>
      <c r="S56" s="180"/>
      <c r="T56" s="181"/>
      <c r="U56" s="49"/>
      <c r="V56" s="49"/>
      <c r="W56" s="50"/>
      <c r="X56" s="50"/>
    </row>
    <row r="57" spans="1:84" s="25" customFormat="1" ht="50.25" customHeight="1" x14ac:dyDescent="0.2">
      <c r="A57" s="73"/>
      <c r="B57" s="64"/>
      <c r="C57" s="179" t="s">
        <v>60</v>
      </c>
      <c r="D57" s="180"/>
      <c r="E57" s="180"/>
      <c r="F57" s="180"/>
      <c r="G57" s="180"/>
      <c r="H57" s="180"/>
      <c r="I57" s="180"/>
      <c r="J57" s="180"/>
      <c r="K57" s="180"/>
      <c r="L57" s="180"/>
      <c r="M57" s="180"/>
      <c r="N57" s="180"/>
      <c r="O57" s="180"/>
      <c r="P57" s="180"/>
      <c r="Q57" s="180"/>
      <c r="R57" s="180"/>
      <c r="S57" s="180"/>
      <c r="T57" s="181"/>
      <c r="U57" s="49"/>
      <c r="V57" s="49"/>
      <c r="W57" s="50"/>
      <c r="X57" s="50"/>
    </row>
    <row r="58" spans="1:84" s="25" customFormat="1" ht="18.75" customHeight="1" x14ac:dyDescent="0.2">
      <c r="A58" s="73"/>
      <c r="B58" s="64"/>
      <c r="C58" s="167" t="s">
        <v>63</v>
      </c>
      <c r="D58" s="168"/>
      <c r="E58" s="168"/>
      <c r="F58" s="168"/>
      <c r="G58" s="168"/>
      <c r="H58" s="168"/>
      <c r="I58" s="168"/>
      <c r="J58" s="168"/>
      <c r="K58" s="168"/>
      <c r="L58" s="168"/>
      <c r="M58" s="168"/>
      <c r="N58" s="168"/>
      <c r="O58" s="168"/>
      <c r="P58" s="168"/>
      <c r="Q58" s="168"/>
      <c r="R58" s="168"/>
      <c r="S58" s="168"/>
      <c r="T58" s="169"/>
      <c r="U58" s="49"/>
      <c r="V58" s="49"/>
      <c r="W58" s="50"/>
      <c r="X58" s="50"/>
    </row>
    <row r="59" spans="1:84" s="1" customFormat="1" ht="18" customHeight="1" x14ac:dyDescent="0.2">
      <c r="A59" s="119">
        <v>900</v>
      </c>
      <c r="B59" s="119"/>
      <c r="C59" s="120"/>
      <c r="D59" s="182" t="s">
        <v>2</v>
      </c>
      <c r="E59" s="146" t="s">
        <v>26</v>
      </c>
      <c r="F59" s="147">
        <f>G59+P59</f>
        <v>34650673.57</v>
      </c>
      <c r="G59" s="104">
        <f>H59+K59+L59+M59</f>
        <v>14965610.32</v>
      </c>
      <c r="H59" s="105">
        <f>SUM(I59:J59)</f>
        <v>14933070.52</v>
      </c>
      <c r="I59" s="105"/>
      <c r="J59" s="105">
        <v>14933070.52</v>
      </c>
      <c r="K59" s="55"/>
      <c r="L59" s="55"/>
      <c r="M59" s="105">
        <v>32539.8</v>
      </c>
      <c r="N59" s="57"/>
      <c r="O59" s="58"/>
      <c r="P59" s="104">
        <f>Q59+S59+T59</f>
        <v>19685063.25</v>
      </c>
      <c r="Q59" s="105">
        <v>18500698.420000002</v>
      </c>
      <c r="R59" s="105">
        <v>5836420.04</v>
      </c>
      <c r="S59" s="105">
        <v>184</v>
      </c>
      <c r="T59" s="105">
        <v>1184180.83</v>
      </c>
      <c r="U59" s="47"/>
      <c r="V59" s="42"/>
      <c r="W59" s="43"/>
      <c r="X59" s="43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</row>
    <row r="60" spans="1:84" s="6" customFormat="1" ht="18" customHeight="1" x14ac:dyDescent="0.2">
      <c r="A60" s="122"/>
      <c r="B60" s="122"/>
      <c r="C60" s="123"/>
      <c r="D60" s="183"/>
      <c r="E60" s="121" t="s">
        <v>27</v>
      </c>
      <c r="F60" s="117">
        <f>G60+P60</f>
        <v>7295</v>
      </c>
      <c r="G60" s="107">
        <f>H60+K60+L60+M60</f>
        <v>7295</v>
      </c>
      <c r="H60" s="108">
        <f>SUM(I60:J60)</f>
        <v>7295</v>
      </c>
      <c r="I60" s="108"/>
      <c r="J60" s="108">
        <f>J64+J80</f>
        <v>7295</v>
      </c>
      <c r="K60" s="56"/>
      <c r="L60" s="56"/>
      <c r="M60" s="108"/>
      <c r="N60" s="76"/>
      <c r="O60" s="77"/>
      <c r="P60" s="107"/>
      <c r="Q60" s="108"/>
      <c r="R60" s="108"/>
      <c r="S60" s="108"/>
      <c r="T60" s="108"/>
      <c r="U60" s="52"/>
      <c r="V60" s="42"/>
      <c r="W60" s="43"/>
      <c r="X60" s="43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</row>
    <row r="61" spans="1:84" s="6" customFormat="1" ht="18" customHeight="1" x14ac:dyDescent="0.2">
      <c r="A61" s="122"/>
      <c r="B61" s="122"/>
      <c r="C61" s="123"/>
      <c r="D61" s="183"/>
      <c r="E61" s="121" t="s">
        <v>28</v>
      </c>
      <c r="F61" s="117">
        <f>G61+P61</f>
        <v>14590</v>
      </c>
      <c r="G61" s="107">
        <f>H61+K61+L61+M61</f>
        <v>14590</v>
      </c>
      <c r="H61" s="108">
        <f>SUM(I61:J61)</f>
        <v>14590</v>
      </c>
      <c r="I61" s="108"/>
      <c r="J61" s="108">
        <f>J65+J81</f>
        <v>14590</v>
      </c>
      <c r="K61" s="56"/>
      <c r="L61" s="56"/>
      <c r="M61" s="108"/>
      <c r="N61" s="76"/>
      <c r="O61" s="77"/>
      <c r="P61" s="107"/>
      <c r="Q61" s="108"/>
      <c r="R61" s="108"/>
      <c r="S61" s="108"/>
      <c r="T61" s="108"/>
      <c r="U61" s="52"/>
      <c r="V61" s="42"/>
      <c r="W61" s="43"/>
      <c r="X61" s="43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</row>
    <row r="62" spans="1:84" s="8" customFormat="1" ht="18" customHeight="1" x14ac:dyDescent="0.2">
      <c r="A62" s="123"/>
      <c r="B62" s="123"/>
      <c r="C62" s="124"/>
      <c r="D62" s="184"/>
      <c r="E62" s="125" t="s">
        <v>29</v>
      </c>
      <c r="F62" s="111">
        <f t="shared" ref="F62:T62" si="12">F59-F60+F61</f>
        <v>34657968.57</v>
      </c>
      <c r="G62" s="148">
        <f t="shared" si="12"/>
        <v>14972905.32</v>
      </c>
      <c r="H62" s="111">
        <f t="shared" si="12"/>
        <v>14940365.52</v>
      </c>
      <c r="I62" s="111"/>
      <c r="J62" s="110">
        <f t="shared" si="12"/>
        <v>14940365.52</v>
      </c>
      <c r="K62" s="60"/>
      <c r="L62" s="60"/>
      <c r="M62" s="111">
        <f t="shared" si="12"/>
        <v>32539.8</v>
      </c>
      <c r="N62" s="60"/>
      <c r="O62" s="61"/>
      <c r="P62" s="109">
        <f t="shared" si="12"/>
        <v>19685063.25</v>
      </c>
      <c r="Q62" s="111">
        <f t="shared" si="12"/>
        <v>18500698.420000002</v>
      </c>
      <c r="R62" s="110">
        <f t="shared" si="12"/>
        <v>5836420.04</v>
      </c>
      <c r="S62" s="110">
        <f t="shared" si="12"/>
        <v>184</v>
      </c>
      <c r="T62" s="110">
        <f t="shared" si="12"/>
        <v>1184180.83</v>
      </c>
      <c r="U62" s="48"/>
      <c r="V62" s="42"/>
      <c r="W62" s="43"/>
      <c r="X62" s="43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</row>
    <row r="63" spans="1:84" s="1" customFormat="1" ht="18" customHeight="1" x14ac:dyDescent="0.2">
      <c r="A63" s="126"/>
      <c r="B63" s="127">
        <v>90002</v>
      </c>
      <c r="C63" s="128"/>
      <c r="D63" s="176" t="s">
        <v>44</v>
      </c>
      <c r="E63" s="129" t="s">
        <v>26</v>
      </c>
      <c r="F63" s="136">
        <f>G63+P63</f>
        <v>10317000</v>
      </c>
      <c r="G63" s="112">
        <f>H63+K63+L63+M63</f>
        <v>10317000</v>
      </c>
      <c r="H63" s="113">
        <f>SUM(I63:J63)</f>
        <v>10317000</v>
      </c>
      <c r="I63" s="149"/>
      <c r="J63" s="118">
        <v>10317000</v>
      </c>
      <c r="K63" s="118"/>
      <c r="L63" s="149"/>
      <c r="M63" s="149"/>
      <c r="N63" s="149"/>
      <c r="O63" s="150"/>
      <c r="P63" s="135"/>
      <c r="Q63" s="118"/>
      <c r="R63" s="149"/>
      <c r="S63" s="149"/>
      <c r="T63" s="118"/>
      <c r="U63" s="48"/>
      <c r="V63" s="98"/>
      <c r="W63" s="99"/>
      <c r="X63" s="99"/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I63" s="20"/>
      <c r="AJ63" s="20"/>
      <c r="AK63" s="20"/>
      <c r="AL63" s="20"/>
      <c r="AM63" s="20"/>
      <c r="AN63" s="20"/>
      <c r="AO63" s="20"/>
      <c r="AP63" s="20"/>
      <c r="AQ63" s="20"/>
      <c r="AR63" s="20"/>
      <c r="AS63" s="20"/>
      <c r="AT63" s="20"/>
      <c r="AU63" s="20"/>
      <c r="AV63" s="20"/>
      <c r="AW63" s="20"/>
      <c r="AX63" s="20"/>
      <c r="AY63" s="20"/>
      <c r="AZ63" s="20"/>
      <c r="BA63" s="20"/>
      <c r="BB63" s="20"/>
      <c r="BC63" s="20"/>
      <c r="BD63" s="20"/>
      <c r="BE63" s="20"/>
      <c r="BF63" s="20"/>
      <c r="BG63" s="20"/>
      <c r="BH63" s="20"/>
      <c r="BI63" s="20"/>
      <c r="BJ63" s="20"/>
      <c r="BK63" s="20"/>
      <c r="BL63" s="20"/>
      <c r="BM63" s="20"/>
      <c r="BN63" s="20"/>
      <c r="BO63" s="20"/>
      <c r="BP63" s="20"/>
      <c r="BQ63" s="20"/>
      <c r="BR63" s="20"/>
      <c r="BS63" s="20"/>
      <c r="BT63" s="20"/>
      <c r="BU63" s="20"/>
      <c r="BV63" s="20"/>
      <c r="BW63" s="20"/>
      <c r="BX63" s="20"/>
      <c r="BY63" s="20"/>
      <c r="BZ63" s="20"/>
      <c r="CA63" s="20"/>
      <c r="CB63" s="20"/>
      <c r="CC63" s="20"/>
      <c r="CD63" s="20"/>
      <c r="CE63" s="20"/>
      <c r="CF63" s="20"/>
    </row>
    <row r="64" spans="1:84" s="6" customFormat="1" ht="18" customHeight="1" x14ac:dyDescent="0.2">
      <c r="A64" s="126"/>
      <c r="B64" s="126"/>
      <c r="C64" s="130"/>
      <c r="D64" s="177"/>
      <c r="E64" s="129" t="s">
        <v>27</v>
      </c>
      <c r="F64" s="136">
        <f>G64+P64</f>
        <v>7295</v>
      </c>
      <c r="G64" s="112">
        <f>H64+K64+L64+M64</f>
        <v>7295</v>
      </c>
      <c r="H64" s="113">
        <f>SUM(I64:J64)</f>
        <v>7295</v>
      </c>
      <c r="I64" s="151"/>
      <c r="J64" s="113">
        <f>J68+J72</f>
        <v>7295</v>
      </c>
      <c r="K64" s="113"/>
      <c r="L64" s="151"/>
      <c r="M64" s="151"/>
      <c r="N64" s="151"/>
      <c r="O64" s="152"/>
      <c r="P64" s="112"/>
      <c r="Q64" s="113"/>
      <c r="R64" s="151"/>
      <c r="S64" s="151"/>
      <c r="T64" s="113"/>
      <c r="U64" s="52"/>
      <c r="V64" s="98"/>
      <c r="W64" s="99"/>
      <c r="X64" s="99"/>
      <c r="Y64" s="20"/>
      <c r="Z64" s="20"/>
      <c r="AA64" s="20"/>
      <c r="AB64" s="20"/>
      <c r="AC64" s="20"/>
      <c r="AD64" s="20"/>
      <c r="AE64" s="20"/>
      <c r="AF64" s="20"/>
      <c r="AG64" s="20"/>
      <c r="AH64" s="20"/>
      <c r="AI64" s="20"/>
      <c r="AJ64" s="20"/>
      <c r="AK64" s="20"/>
      <c r="AL64" s="20"/>
      <c r="AM64" s="20"/>
      <c r="AN64" s="20"/>
      <c r="AO64" s="20"/>
      <c r="AP64" s="20"/>
      <c r="AQ64" s="20"/>
      <c r="AR64" s="20"/>
      <c r="AS64" s="20"/>
      <c r="AT64" s="20"/>
      <c r="AU64" s="20"/>
      <c r="AV64" s="20"/>
      <c r="AW64" s="20"/>
      <c r="AX64" s="20"/>
      <c r="AY64" s="20"/>
      <c r="AZ64" s="20"/>
      <c r="BA64" s="20"/>
      <c r="BB64" s="20"/>
      <c r="BC64" s="20"/>
      <c r="BD64" s="20"/>
      <c r="BE64" s="20"/>
      <c r="BF64" s="20"/>
      <c r="BG64" s="20"/>
      <c r="BH64" s="20"/>
      <c r="BI64" s="20"/>
      <c r="BJ64" s="20"/>
      <c r="BK64" s="20"/>
      <c r="BL64" s="20"/>
      <c r="BM64" s="20"/>
      <c r="BN64" s="20"/>
      <c r="BO64" s="20"/>
      <c r="BP64" s="20"/>
      <c r="BQ64" s="20"/>
      <c r="BR64" s="20"/>
      <c r="BS64" s="20"/>
      <c r="BT64" s="20"/>
      <c r="BU64" s="20"/>
      <c r="BV64" s="20"/>
      <c r="BW64" s="20"/>
      <c r="BX64" s="20"/>
      <c r="BY64" s="20"/>
      <c r="BZ64" s="20"/>
      <c r="CA64" s="20"/>
      <c r="CB64" s="20"/>
      <c r="CC64" s="20"/>
      <c r="CD64" s="20"/>
      <c r="CE64" s="20"/>
      <c r="CF64" s="20"/>
    </row>
    <row r="65" spans="1:84" s="6" customFormat="1" ht="18" customHeight="1" x14ac:dyDescent="0.2">
      <c r="A65" s="126"/>
      <c r="B65" s="126"/>
      <c r="C65" s="130"/>
      <c r="D65" s="177"/>
      <c r="E65" s="129" t="s">
        <v>28</v>
      </c>
      <c r="F65" s="136"/>
      <c r="G65" s="112"/>
      <c r="H65" s="113"/>
      <c r="I65" s="151"/>
      <c r="J65" s="113"/>
      <c r="K65" s="113"/>
      <c r="L65" s="151"/>
      <c r="M65" s="151"/>
      <c r="N65" s="151"/>
      <c r="O65" s="152"/>
      <c r="P65" s="112"/>
      <c r="Q65" s="113"/>
      <c r="R65" s="151"/>
      <c r="S65" s="151"/>
      <c r="T65" s="113"/>
      <c r="U65" s="52"/>
      <c r="V65" s="98"/>
      <c r="W65" s="99"/>
      <c r="X65" s="99"/>
      <c r="Y65" s="20"/>
      <c r="Z65" s="20"/>
      <c r="AA65" s="20"/>
      <c r="AB65" s="20"/>
      <c r="AC65" s="20"/>
      <c r="AD65" s="20"/>
      <c r="AE65" s="20"/>
      <c r="AF65" s="20"/>
      <c r="AG65" s="20"/>
      <c r="AH65" s="20"/>
      <c r="AI65" s="20"/>
      <c r="AJ65" s="20"/>
      <c r="AK65" s="20"/>
      <c r="AL65" s="20"/>
      <c r="AM65" s="20"/>
      <c r="AN65" s="20"/>
      <c r="AO65" s="20"/>
      <c r="AP65" s="20"/>
      <c r="AQ65" s="20"/>
      <c r="AR65" s="20"/>
      <c r="AS65" s="20"/>
      <c r="AT65" s="20"/>
      <c r="AU65" s="20"/>
      <c r="AV65" s="20"/>
      <c r="AW65" s="20"/>
      <c r="AX65" s="20"/>
      <c r="AY65" s="20"/>
      <c r="AZ65" s="20"/>
      <c r="BA65" s="20"/>
      <c r="BB65" s="20"/>
      <c r="BC65" s="20"/>
      <c r="BD65" s="20"/>
      <c r="BE65" s="20"/>
      <c r="BF65" s="20"/>
      <c r="BG65" s="20"/>
      <c r="BH65" s="20"/>
      <c r="BI65" s="20"/>
      <c r="BJ65" s="20"/>
      <c r="BK65" s="20"/>
      <c r="BL65" s="20"/>
      <c r="BM65" s="20"/>
      <c r="BN65" s="20"/>
      <c r="BO65" s="20"/>
      <c r="BP65" s="20"/>
      <c r="BQ65" s="20"/>
      <c r="BR65" s="20"/>
      <c r="BS65" s="20"/>
      <c r="BT65" s="20"/>
      <c r="BU65" s="20"/>
      <c r="BV65" s="20"/>
      <c r="BW65" s="20"/>
      <c r="BX65" s="20"/>
      <c r="BY65" s="20"/>
      <c r="BZ65" s="20"/>
      <c r="CA65" s="20"/>
      <c r="CB65" s="20"/>
      <c r="CC65" s="20"/>
      <c r="CD65" s="20"/>
      <c r="CE65" s="20"/>
      <c r="CF65" s="20"/>
    </row>
    <row r="66" spans="1:84" s="8" customFormat="1" ht="18" customHeight="1" x14ac:dyDescent="0.2">
      <c r="A66" s="131"/>
      <c r="B66" s="131"/>
      <c r="C66" s="132"/>
      <c r="D66" s="178"/>
      <c r="E66" s="133" t="s">
        <v>29</v>
      </c>
      <c r="F66" s="116">
        <f>F63-F64+F65</f>
        <v>10309705</v>
      </c>
      <c r="G66" s="114">
        <f>G63-G64+G65</f>
        <v>10309705</v>
      </c>
      <c r="H66" s="116">
        <f>H63-H64+H65</f>
        <v>10309705</v>
      </c>
      <c r="I66" s="116"/>
      <c r="J66" s="116">
        <f>J63-J64+J65</f>
        <v>10309705</v>
      </c>
      <c r="K66" s="116"/>
      <c r="L66" s="116"/>
      <c r="M66" s="116"/>
      <c r="N66" s="116"/>
      <c r="O66" s="139"/>
      <c r="P66" s="114"/>
      <c r="Q66" s="116"/>
      <c r="R66" s="116"/>
      <c r="S66" s="115"/>
      <c r="T66" s="115"/>
      <c r="U66" s="48"/>
      <c r="V66" s="98"/>
      <c r="W66" s="99"/>
      <c r="X66" s="99"/>
      <c r="Y66" s="20"/>
      <c r="Z66" s="20"/>
      <c r="AA66" s="20"/>
      <c r="AB66" s="20"/>
      <c r="AC66" s="20"/>
      <c r="AD66" s="20"/>
      <c r="AE66" s="20"/>
      <c r="AF66" s="20"/>
      <c r="AG66" s="20"/>
      <c r="AH66" s="20"/>
      <c r="AI66" s="20"/>
      <c r="AJ66" s="20"/>
      <c r="AK66" s="20"/>
      <c r="AL66" s="20"/>
      <c r="AM66" s="20"/>
      <c r="AN66" s="20"/>
      <c r="AO66" s="20"/>
      <c r="AP66" s="20"/>
      <c r="AQ66" s="20"/>
      <c r="AR66" s="20"/>
      <c r="AS66" s="20"/>
      <c r="AT66" s="20"/>
      <c r="AU66" s="20"/>
      <c r="AV66" s="20"/>
      <c r="AW66" s="20"/>
      <c r="AX66" s="20"/>
      <c r="AY66" s="20"/>
      <c r="AZ66" s="20"/>
      <c r="BA66" s="20"/>
      <c r="BB66" s="20"/>
      <c r="BC66" s="20"/>
      <c r="BD66" s="20"/>
      <c r="BE66" s="20"/>
      <c r="BF66" s="20"/>
      <c r="BG66" s="20"/>
      <c r="BH66" s="20"/>
      <c r="BI66" s="20"/>
      <c r="BJ66" s="20"/>
      <c r="BK66" s="20"/>
      <c r="BL66" s="20"/>
      <c r="BM66" s="20"/>
      <c r="BN66" s="20"/>
      <c r="BO66" s="20"/>
      <c r="BP66" s="20"/>
      <c r="BQ66" s="20"/>
      <c r="BR66" s="20"/>
      <c r="BS66" s="20"/>
      <c r="BT66" s="20"/>
      <c r="BU66" s="20"/>
      <c r="BV66" s="20"/>
      <c r="BW66" s="20"/>
      <c r="BX66" s="20"/>
      <c r="BY66" s="20"/>
      <c r="BZ66" s="20"/>
      <c r="CA66" s="20"/>
      <c r="CB66" s="20"/>
      <c r="CC66" s="20"/>
      <c r="CD66" s="20"/>
      <c r="CE66" s="20"/>
      <c r="CF66" s="20"/>
    </row>
    <row r="67" spans="1:84" s="1" customFormat="1" ht="18" customHeight="1" x14ac:dyDescent="0.2">
      <c r="A67" s="130"/>
      <c r="B67" s="130"/>
      <c r="C67" s="130">
        <v>4210</v>
      </c>
      <c r="D67" s="173" t="s">
        <v>9</v>
      </c>
      <c r="E67" s="129" t="s">
        <v>26</v>
      </c>
      <c r="F67" s="136">
        <f>G67+P67</f>
        <v>5000</v>
      </c>
      <c r="G67" s="112">
        <f>H67+K67+L67+M67</f>
        <v>5000</v>
      </c>
      <c r="H67" s="113">
        <f>SUM(I67:J67)</f>
        <v>5000</v>
      </c>
      <c r="I67" s="113"/>
      <c r="J67" s="113">
        <v>5000</v>
      </c>
      <c r="K67" s="113"/>
      <c r="L67" s="113"/>
      <c r="M67" s="113"/>
      <c r="N67" s="113"/>
      <c r="O67" s="137"/>
      <c r="P67" s="138"/>
      <c r="Q67" s="113"/>
      <c r="R67" s="113"/>
      <c r="S67" s="113"/>
      <c r="T67" s="113"/>
      <c r="U67" s="48"/>
      <c r="V67" s="98"/>
      <c r="W67" s="99"/>
      <c r="X67" s="99"/>
      <c r="Y67" s="20"/>
      <c r="Z67" s="20"/>
      <c r="AA67" s="20"/>
      <c r="AB67" s="20"/>
      <c r="AC67" s="20"/>
      <c r="AD67" s="20"/>
      <c r="AE67" s="20"/>
      <c r="AF67" s="20"/>
      <c r="AG67" s="20"/>
      <c r="AH67" s="20"/>
      <c r="AI67" s="20"/>
      <c r="AJ67" s="20"/>
      <c r="AK67" s="20"/>
      <c r="AL67" s="20"/>
      <c r="AM67" s="20"/>
      <c r="AN67" s="20"/>
      <c r="AO67" s="20"/>
      <c r="AP67" s="20"/>
      <c r="AQ67" s="20"/>
      <c r="AR67" s="20"/>
      <c r="AS67" s="20"/>
      <c r="AT67" s="20"/>
      <c r="AU67" s="20"/>
      <c r="AV67" s="20"/>
      <c r="AW67" s="20"/>
      <c r="AX67" s="20"/>
      <c r="AY67" s="20"/>
      <c r="AZ67" s="20"/>
      <c r="BA67" s="20"/>
      <c r="BB67" s="20"/>
      <c r="BC67" s="20"/>
      <c r="BD67" s="20"/>
      <c r="BE67" s="20"/>
      <c r="BF67" s="20"/>
      <c r="BG67" s="20"/>
      <c r="BH67" s="20"/>
      <c r="BI67" s="20"/>
      <c r="BJ67" s="20"/>
      <c r="BK67" s="20"/>
      <c r="BL67" s="20"/>
      <c r="BM67" s="20"/>
      <c r="BN67" s="20"/>
      <c r="BO67" s="20"/>
      <c r="BP67" s="20"/>
      <c r="BQ67" s="20"/>
      <c r="BR67" s="20"/>
      <c r="BS67" s="20"/>
      <c r="BT67" s="20"/>
      <c r="BU67" s="20"/>
      <c r="BV67" s="20"/>
      <c r="BW67" s="20"/>
      <c r="BX67" s="20"/>
      <c r="BY67" s="20"/>
      <c r="BZ67" s="20"/>
      <c r="CA67" s="20"/>
      <c r="CB67" s="20"/>
      <c r="CC67" s="20"/>
      <c r="CD67" s="20"/>
      <c r="CE67" s="20"/>
      <c r="CF67" s="20"/>
    </row>
    <row r="68" spans="1:84" s="6" customFormat="1" ht="18" customHeight="1" x14ac:dyDescent="0.2">
      <c r="A68" s="126"/>
      <c r="B68" s="126"/>
      <c r="C68" s="130"/>
      <c r="D68" s="174"/>
      <c r="E68" s="129" t="s">
        <v>27</v>
      </c>
      <c r="F68" s="136">
        <f>G68+P68</f>
        <v>3095</v>
      </c>
      <c r="G68" s="112">
        <f>H68+K68+L68+M68</f>
        <v>3095</v>
      </c>
      <c r="H68" s="113">
        <f>SUM(I68:J68)</f>
        <v>3095</v>
      </c>
      <c r="I68" s="113"/>
      <c r="J68" s="113">
        <v>3095</v>
      </c>
      <c r="K68" s="113"/>
      <c r="L68" s="113"/>
      <c r="M68" s="113"/>
      <c r="N68" s="113"/>
      <c r="O68" s="137"/>
      <c r="P68" s="112"/>
      <c r="Q68" s="113"/>
      <c r="R68" s="113"/>
      <c r="S68" s="113"/>
      <c r="T68" s="113"/>
      <c r="U68" s="47"/>
      <c r="V68" s="98"/>
      <c r="W68" s="99"/>
      <c r="X68" s="99"/>
      <c r="Y68" s="20"/>
      <c r="Z68" s="20"/>
      <c r="AA68" s="20"/>
      <c r="AB68" s="20"/>
      <c r="AC68" s="20"/>
      <c r="AD68" s="20"/>
      <c r="AE68" s="20"/>
      <c r="AF68" s="20"/>
      <c r="AG68" s="20"/>
      <c r="AH68" s="20"/>
      <c r="AI68" s="20"/>
      <c r="AJ68" s="20"/>
      <c r="AK68" s="20"/>
      <c r="AL68" s="20"/>
      <c r="AM68" s="20"/>
      <c r="AN68" s="20"/>
      <c r="AO68" s="20"/>
      <c r="AP68" s="20"/>
      <c r="AQ68" s="20"/>
      <c r="AR68" s="20"/>
      <c r="AS68" s="20"/>
      <c r="AT68" s="20"/>
      <c r="AU68" s="20"/>
      <c r="AV68" s="20"/>
      <c r="AW68" s="20"/>
      <c r="AX68" s="20"/>
      <c r="AY68" s="20"/>
      <c r="AZ68" s="20"/>
      <c r="BA68" s="20"/>
      <c r="BB68" s="20"/>
      <c r="BC68" s="20"/>
      <c r="BD68" s="20"/>
      <c r="BE68" s="20"/>
      <c r="BF68" s="20"/>
      <c r="BG68" s="20"/>
      <c r="BH68" s="20"/>
      <c r="BI68" s="20"/>
      <c r="BJ68" s="20"/>
      <c r="BK68" s="20"/>
      <c r="BL68" s="20"/>
      <c r="BM68" s="20"/>
      <c r="BN68" s="20"/>
      <c r="BO68" s="20"/>
      <c r="BP68" s="20"/>
      <c r="BQ68" s="20"/>
      <c r="BR68" s="20"/>
      <c r="BS68" s="20"/>
      <c r="BT68" s="20"/>
      <c r="BU68" s="20"/>
      <c r="BV68" s="20"/>
      <c r="BW68" s="20"/>
      <c r="BX68" s="20"/>
      <c r="BY68" s="20"/>
      <c r="BZ68" s="20"/>
      <c r="CA68" s="20"/>
      <c r="CB68" s="20"/>
      <c r="CC68" s="20"/>
      <c r="CD68" s="20"/>
      <c r="CE68" s="20"/>
      <c r="CF68" s="20"/>
    </row>
    <row r="69" spans="1:84" s="6" customFormat="1" ht="18" customHeight="1" x14ac:dyDescent="0.2">
      <c r="A69" s="126"/>
      <c r="B69" s="126"/>
      <c r="C69" s="130"/>
      <c r="D69" s="174"/>
      <c r="E69" s="129" t="s">
        <v>28</v>
      </c>
      <c r="F69" s="136"/>
      <c r="G69" s="112"/>
      <c r="H69" s="113"/>
      <c r="I69" s="113"/>
      <c r="J69" s="113"/>
      <c r="K69" s="113"/>
      <c r="L69" s="113"/>
      <c r="M69" s="113"/>
      <c r="N69" s="113"/>
      <c r="O69" s="137"/>
      <c r="P69" s="112"/>
      <c r="Q69" s="113"/>
      <c r="R69" s="113"/>
      <c r="S69" s="113"/>
      <c r="T69" s="113"/>
      <c r="U69" s="47"/>
      <c r="V69" s="98"/>
      <c r="W69" s="99"/>
      <c r="X69" s="99"/>
      <c r="Y69" s="20"/>
      <c r="Z69" s="20"/>
      <c r="AA69" s="20"/>
      <c r="AB69" s="20"/>
      <c r="AC69" s="20"/>
      <c r="AD69" s="20"/>
      <c r="AE69" s="20"/>
      <c r="AF69" s="20"/>
      <c r="AG69" s="20"/>
      <c r="AH69" s="20"/>
      <c r="AI69" s="20"/>
      <c r="AJ69" s="20"/>
      <c r="AK69" s="20"/>
      <c r="AL69" s="20"/>
      <c r="AM69" s="20"/>
      <c r="AN69" s="20"/>
      <c r="AO69" s="20"/>
      <c r="AP69" s="20"/>
      <c r="AQ69" s="20"/>
      <c r="AR69" s="20"/>
      <c r="AS69" s="20"/>
      <c r="AT69" s="20"/>
      <c r="AU69" s="20"/>
      <c r="AV69" s="20"/>
      <c r="AW69" s="20"/>
      <c r="AX69" s="20"/>
      <c r="AY69" s="20"/>
      <c r="AZ69" s="20"/>
      <c r="BA69" s="20"/>
      <c r="BB69" s="20"/>
      <c r="BC69" s="20"/>
      <c r="BD69" s="20"/>
      <c r="BE69" s="20"/>
      <c r="BF69" s="20"/>
      <c r="BG69" s="20"/>
      <c r="BH69" s="20"/>
      <c r="BI69" s="20"/>
      <c r="BJ69" s="20"/>
      <c r="BK69" s="20"/>
      <c r="BL69" s="20"/>
      <c r="BM69" s="20"/>
      <c r="BN69" s="20"/>
      <c r="BO69" s="20"/>
      <c r="BP69" s="20"/>
      <c r="BQ69" s="20"/>
      <c r="BR69" s="20"/>
      <c r="BS69" s="20"/>
      <c r="BT69" s="20"/>
      <c r="BU69" s="20"/>
      <c r="BV69" s="20"/>
      <c r="BW69" s="20"/>
      <c r="BX69" s="20"/>
      <c r="BY69" s="20"/>
      <c r="BZ69" s="20"/>
      <c r="CA69" s="20"/>
      <c r="CB69" s="20"/>
      <c r="CC69" s="20"/>
      <c r="CD69" s="20"/>
      <c r="CE69" s="20"/>
      <c r="CF69" s="20"/>
    </row>
    <row r="70" spans="1:84" s="8" customFormat="1" ht="18" customHeight="1" x14ac:dyDescent="0.2">
      <c r="A70" s="131"/>
      <c r="B70" s="131"/>
      <c r="C70" s="132"/>
      <c r="D70" s="175"/>
      <c r="E70" s="133" t="s">
        <v>29</v>
      </c>
      <c r="F70" s="116">
        <f>F67-F68+F69</f>
        <v>1905</v>
      </c>
      <c r="G70" s="114">
        <f>G67-G68+G69</f>
        <v>1905</v>
      </c>
      <c r="H70" s="116">
        <f>H67-H68+H69</f>
        <v>1905</v>
      </c>
      <c r="I70" s="116"/>
      <c r="J70" s="116">
        <f>J67-J68+J69</f>
        <v>1905</v>
      </c>
      <c r="K70" s="116"/>
      <c r="L70" s="116"/>
      <c r="M70" s="116"/>
      <c r="N70" s="116"/>
      <c r="O70" s="139"/>
      <c r="P70" s="114"/>
      <c r="Q70" s="116"/>
      <c r="R70" s="116"/>
      <c r="S70" s="115"/>
      <c r="T70" s="115"/>
      <c r="U70" s="48"/>
      <c r="V70" s="98"/>
      <c r="W70" s="99"/>
      <c r="X70" s="99"/>
      <c r="Y70" s="20"/>
      <c r="Z70" s="20"/>
      <c r="AA70" s="20"/>
      <c r="AB70" s="20"/>
      <c r="AC70" s="20"/>
      <c r="AD70" s="20"/>
      <c r="AE70" s="20"/>
      <c r="AF70" s="20"/>
      <c r="AG70" s="20"/>
      <c r="AH70" s="20"/>
      <c r="AI70" s="20"/>
      <c r="AJ70" s="20"/>
      <c r="AK70" s="20"/>
      <c r="AL70" s="20"/>
      <c r="AM70" s="20"/>
      <c r="AN70" s="20"/>
      <c r="AO70" s="20"/>
      <c r="AP70" s="20"/>
      <c r="AQ70" s="20"/>
      <c r="AR70" s="20"/>
      <c r="AS70" s="20"/>
      <c r="AT70" s="20"/>
      <c r="AU70" s="20"/>
      <c r="AV70" s="20"/>
      <c r="AW70" s="20"/>
      <c r="AX70" s="20"/>
      <c r="AY70" s="20"/>
      <c r="AZ70" s="20"/>
      <c r="BA70" s="20"/>
      <c r="BB70" s="20"/>
      <c r="BC70" s="20"/>
      <c r="BD70" s="20"/>
      <c r="BE70" s="20"/>
      <c r="BF70" s="20"/>
      <c r="BG70" s="20"/>
      <c r="BH70" s="20"/>
      <c r="BI70" s="20"/>
      <c r="BJ70" s="20"/>
      <c r="BK70" s="20"/>
      <c r="BL70" s="20"/>
      <c r="BM70" s="20"/>
      <c r="BN70" s="20"/>
      <c r="BO70" s="20"/>
      <c r="BP70" s="20"/>
      <c r="BQ70" s="20"/>
      <c r="BR70" s="20"/>
      <c r="BS70" s="20"/>
      <c r="BT70" s="20"/>
      <c r="BU70" s="20"/>
      <c r="BV70" s="20"/>
      <c r="BW70" s="20"/>
      <c r="BX70" s="20"/>
      <c r="BY70" s="20"/>
      <c r="BZ70" s="20"/>
      <c r="CA70" s="20"/>
      <c r="CB70" s="20"/>
      <c r="CC70" s="20"/>
      <c r="CD70" s="20"/>
      <c r="CE70" s="20"/>
      <c r="CF70" s="20"/>
    </row>
    <row r="71" spans="1:84" s="1" customFormat="1" ht="18" customHeight="1" x14ac:dyDescent="0.2">
      <c r="A71" s="130"/>
      <c r="B71" s="130"/>
      <c r="C71" s="130">
        <v>4300</v>
      </c>
      <c r="D71" s="173" t="s">
        <v>10</v>
      </c>
      <c r="E71" s="129" t="s">
        <v>26</v>
      </c>
      <c r="F71" s="136">
        <f>G71+P71</f>
        <v>10312000</v>
      </c>
      <c r="G71" s="112">
        <f>H71+K71+L71+M71</f>
        <v>10312000</v>
      </c>
      <c r="H71" s="113">
        <f>SUM(I71:J71)</f>
        <v>10312000</v>
      </c>
      <c r="I71" s="113"/>
      <c r="J71" s="113">
        <v>10312000</v>
      </c>
      <c r="K71" s="113"/>
      <c r="L71" s="113"/>
      <c r="M71" s="113"/>
      <c r="N71" s="113"/>
      <c r="O71" s="137"/>
      <c r="P71" s="138"/>
      <c r="Q71" s="113"/>
      <c r="R71" s="113"/>
      <c r="S71" s="113"/>
      <c r="T71" s="113"/>
      <c r="U71" s="48"/>
      <c r="V71" s="98"/>
      <c r="W71" s="99"/>
      <c r="X71" s="99"/>
      <c r="Y71" s="20"/>
      <c r="Z71" s="20"/>
      <c r="AA71" s="20"/>
      <c r="AB71" s="20"/>
      <c r="AC71" s="20"/>
      <c r="AD71" s="20"/>
      <c r="AE71" s="20"/>
      <c r="AF71" s="20"/>
      <c r="AG71" s="20"/>
      <c r="AH71" s="20"/>
      <c r="AI71" s="20"/>
      <c r="AJ71" s="20"/>
      <c r="AK71" s="20"/>
      <c r="AL71" s="20"/>
      <c r="AM71" s="20"/>
      <c r="AN71" s="20"/>
      <c r="AO71" s="20"/>
      <c r="AP71" s="20"/>
      <c r="AQ71" s="20"/>
      <c r="AR71" s="20"/>
      <c r="AS71" s="20"/>
      <c r="AT71" s="20"/>
      <c r="AU71" s="20"/>
      <c r="AV71" s="20"/>
      <c r="AW71" s="20"/>
      <c r="AX71" s="20"/>
      <c r="AY71" s="20"/>
      <c r="AZ71" s="20"/>
      <c r="BA71" s="20"/>
      <c r="BB71" s="20"/>
      <c r="BC71" s="20"/>
      <c r="BD71" s="20"/>
      <c r="BE71" s="20"/>
      <c r="BF71" s="20"/>
      <c r="BG71" s="20"/>
      <c r="BH71" s="20"/>
      <c r="BI71" s="20"/>
      <c r="BJ71" s="20"/>
      <c r="BK71" s="20"/>
      <c r="BL71" s="20"/>
      <c r="BM71" s="20"/>
      <c r="BN71" s="20"/>
      <c r="BO71" s="20"/>
      <c r="BP71" s="20"/>
      <c r="BQ71" s="20"/>
      <c r="BR71" s="20"/>
      <c r="BS71" s="20"/>
      <c r="BT71" s="20"/>
      <c r="BU71" s="20"/>
      <c r="BV71" s="20"/>
      <c r="BW71" s="20"/>
      <c r="BX71" s="20"/>
      <c r="BY71" s="20"/>
      <c r="BZ71" s="20"/>
      <c r="CA71" s="20"/>
      <c r="CB71" s="20"/>
      <c r="CC71" s="20"/>
      <c r="CD71" s="20"/>
      <c r="CE71" s="20"/>
      <c r="CF71" s="20"/>
    </row>
    <row r="72" spans="1:84" s="6" customFormat="1" ht="18" customHeight="1" x14ac:dyDescent="0.2">
      <c r="A72" s="126"/>
      <c r="B72" s="126"/>
      <c r="C72" s="130"/>
      <c r="D72" s="174"/>
      <c r="E72" s="129" t="s">
        <v>27</v>
      </c>
      <c r="F72" s="136">
        <f>G72+P72</f>
        <v>4200</v>
      </c>
      <c r="G72" s="112">
        <f>H72+K72+L72+M72</f>
        <v>4200</v>
      </c>
      <c r="H72" s="113">
        <f>SUM(I72:J72)</f>
        <v>4200</v>
      </c>
      <c r="I72" s="113"/>
      <c r="J72" s="113">
        <v>4200</v>
      </c>
      <c r="K72" s="113"/>
      <c r="L72" s="113"/>
      <c r="M72" s="113"/>
      <c r="N72" s="113"/>
      <c r="O72" s="137"/>
      <c r="P72" s="112"/>
      <c r="Q72" s="113"/>
      <c r="R72" s="113"/>
      <c r="S72" s="113"/>
      <c r="T72" s="113"/>
      <c r="U72" s="47"/>
      <c r="V72" s="98"/>
      <c r="W72" s="99"/>
      <c r="X72" s="99"/>
      <c r="Y72" s="20"/>
      <c r="Z72" s="20"/>
      <c r="AA72" s="20"/>
      <c r="AB72" s="20"/>
      <c r="AC72" s="20"/>
      <c r="AD72" s="20"/>
      <c r="AE72" s="20"/>
      <c r="AF72" s="20"/>
      <c r="AG72" s="20"/>
      <c r="AH72" s="20"/>
      <c r="AI72" s="20"/>
      <c r="AJ72" s="20"/>
      <c r="AK72" s="20"/>
      <c r="AL72" s="20"/>
      <c r="AM72" s="20"/>
      <c r="AN72" s="20"/>
      <c r="AO72" s="20"/>
      <c r="AP72" s="20"/>
      <c r="AQ72" s="20"/>
      <c r="AR72" s="20"/>
      <c r="AS72" s="20"/>
      <c r="AT72" s="20"/>
      <c r="AU72" s="20"/>
      <c r="AV72" s="20"/>
      <c r="AW72" s="20"/>
      <c r="AX72" s="20"/>
      <c r="AY72" s="20"/>
      <c r="AZ72" s="20"/>
      <c r="BA72" s="20"/>
      <c r="BB72" s="20"/>
      <c r="BC72" s="20"/>
      <c r="BD72" s="20"/>
      <c r="BE72" s="20"/>
      <c r="BF72" s="20"/>
      <c r="BG72" s="20"/>
      <c r="BH72" s="20"/>
      <c r="BI72" s="20"/>
      <c r="BJ72" s="20"/>
      <c r="BK72" s="20"/>
      <c r="BL72" s="20"/>
      <c r="BM72" s="20"/>
      <c r="BN72" s="20"/>
      <c r="BO72" s="20"/>
      <c r="BP72" s="20"/>
      <c r="BQ72" s="20"/>
      <c r="BR72" s="20"/>
      <c r="BS72" s="20"/>
      <c r="BT72" s="20"/>
      <c r="BU72" s="20"/>
      <c r="BV72" s="20"/>
      <c r="BW72" s="20"/>
      <c r="BX72" s="20"/>
      <c r="BY72" s="20"/>
      <c r="BZ72" s="20"/>
      <c r="CA72" s="20"/>
      <c r="CB72" s="20"/>
      <c r="CC72" s="20"/>
      <c r="CD72" s="20"/>
      <c r="CE72" s="20"/>
      <c r="CF72" s="20"/>
    </row>
    <row r="73" spans="1:84" s="6" customFormat="1" ht="18" customHeight="1" x14ac:dyDescent="0.2">
      <c r="A73" s="126"/>
      <c r="B73" s="126"/>
      <c r="C73" s="130"/>
      <c r="D73" s="174"/>
      <c r="E73" s="129" t="s">
        <v>28</v>
      </c>
      <c r="F73" s="136"/>
      <c r="G73" s="112"/>
      <c r="H73" s="113"/>
      <c r="I73" s="113"/>
      <c r="J73" s="113"/>
      <c r="K73" s="113"/>
      <c r="L73" s="113"/>
      <c r="M73" s="113"/>
      <c r="N73" s="113"/>
      <c r="O73" s="137"/>
      <c r="P73" s="112"/>
      <c r="Q73" s="113"/>
      <c r="R73" s="113"/>
      <c r="S73" s="113"/>
      <c r="T73" s="113"/>
      <c r="U73" s="47"/>
      <c r="V73" s="98"/>
      <c r="W73" s="99"/>
      <c r="X73" s="99"/>
      <c r="Y73" s="20"/>
      <c r="Z73" s="20"/>
      <c r="AA73" s="20"/>
      <c r="AB73" s="20"/>
      <c r="AC73" s="20"/>
      <c r="AD73" s="20"/>
      <c r="AE73" s="20"/>
      <c r="AF73" s="20"/>
      <c r="AG73" s="20"/>
      <c r="AH73" s="20"/>
      <c r="AI73" s="20"/>
      <c r="AJ73" s="20"/>
      <c r="AK73" s="20"/>
      <c r="AL73" s="20"/>
      <c r="AM73" s="20"/>
      <c r="AN73" s="20"/>
      <c r="AO73" s="20"/>
      <c r="AP73" s="20"/>
      <c r="AQ73" s="20"/>
      <c r="AR73" s="20"/>
      <c r="AS73" s="20"/>
      <c r="AT73" s="20"/>
      <c r="AU73" s="20"/>
      <c r="AV73" s="20"/>
      <c r="AW73" s="20"/>
      <c r="AX73" s="20"/>
      <c r="AY73" s="20"/>
      <c r="AZ73" s="20"/>
      <c r="BA73" s="20"/>
      <c r="BB73" s="20"/>
      <c r="BC73" s="20"/>
      <c r="BD73" s="20"/>
      <c r="BE73" s="20"/>
      <c r="BF73" s="20"/>
      <c r="BG73" s="20"/>
      <c r="BH73" s="20"/>
      <c r="BI73" s="20"/>
      <c r="BJ73" s="20"/>
      <c r="BK73" s="20"/>
      <c r="BL73" s="20"/>
      <c r="BM73" s="20"/>
      <c r="BN73" s="20"/>
      <c r="BO73" s="20"/>
      <c r="BP73" s="20"/>
      <c r="BQ73" s="20"/>
      <c r="BR73" s="20"/>
      <c r="BS73" s="20"/>
      <c r="BT73" s="20"/>
      <c r="BU73" s="20"/>
      <c r="BV73" s="20"/>
      <c r="BW73" s="20"/>
      <c r="BX73" s="20"/>
      <c r="BY73" s="20"/>
      <c r="BZ73" s="20"/>
      <c r="CA73" s="20"/>
      <c r="CB73" s="20"/>
      <c r="CC73" s="20"/>
      <c r="CD73" s="20"/>
      <c r="CE73" s="20"/>
      <c r="CF73" s="20"/>
    </row>
    <row r="74" spans="1:84" s="8" customFormat="1" ht="18" customHeight="1" x14ac:dyDescent="0.2">
      <c r="A74" s="131"/>
      <c r="B74" s="131"/>
      <c r="C74" s="132"/>
      <c r="D74" s="175"/>
      <c r="E74" s="133" t="s">
        <v>29</v>
      </c>
      <c r="F74" s="116">
        <f>F71-F72+F73</f>
        <v>10307800</v>
      </c>
      <c r="G74" s="114">
        <f>G71-G72+G73</f>
        <v>10307800</v>
      </c>
      <c r="H74" s="116">
        <f>H71-H72+H73</f>
        <v>10307800</v>
      </c>
      <c r="I74" s="116"/>
      <c r="J74" s="116">
        <f>J71-J72+J73</f>
        <v>10307800</v>
      </c>
      <c r="K74" s="116"/>
      <c r="L74" s="116"/>
      <c r="M74" s="116"/>
      <c r="N74" s="116"/>
      <c r="O74" s="139"/>
      <c r="P74" s="114"/>
      <c r="Q74" s="116"/>
      <c r="R74" s="116"/>
      <c r="S74" s="115"/>
      <c r="T74" s="115"/>
      <c r="U74" s="48"/>
      <c r="V74" s="98"/>
      <c r="W74" s="99"/>
      <c r="X74" s="99"/>
      <c r="Y74" s="20"/>
      <c r="Z74" s="20"/>
      <c r="AA74" s="20"/>
      <c r="AB74" s="20"/>
      <c r="AC74" s="20"/>
      <c r="AD74" s="20"/>
      <c r="AE74" s="20"/>
      <c r="AF74" s="20"/>
      <c r="AG74" s="20"/>
      <c r="AH74" s="20"/>
      <c r="AI74" s="20"/>
      <c r="AJ74" s="20"/>
      <c r="AK74" s="20"/>
      <c r="AL74" s="20"/>
      <c r="AM74" s="20"/>
      <c r="AN74" s="20"/>
      <c r="AO74" s="20"/>
      <c r="AP74" s="20"/>
      <c r="AQ74" s="20"/>
      <c r="AR74" s="20"/>
      <c r="AS74" s="20"/>
      <c r="AT74" s="20"/>
      <c r="AU74" s="20"/>
      <c r="AV74" s="20"/>
      <c r="AW74" s="20"/>
      <c r="AX74" s="20"/>
      <c r="AY74" s="20"/>
      <c r="AZ74" s="20"/>
      <c r="BA74" s="20"/>
      <c r="BB74" s="20"/>
      <c r="BC74" s="20"/>
      <c r="BD74" s="20"/>
      <c r="BE74" s="20"/>
      <c r="BF74" s="20"/>
      <c r="BG74" s="20"/>
      <c r="BH74" s="20"/>
      <c r="BI74" s="20"/>
      <c r="BJ74" s="20"/>
      <c r="BK74" s="20"/>
      <c r="BL74" s="20"/>
      <c r="BM74" s="20"/>
      <c r="BN74" s="20"/>
      <c r="BO74" s="20"/>
      <c r="BP74" s="20"/>
      <c r="BQ74" s="20"/>
      <c r="BR74" s="20"/>
      <c r="BS74" s="20"/>
      <c r="BT74" s="20"/>
      <c r="BU74" s="20"/>
      <c r="BV74" s="20"/>
      <c r="BW74" s="20"/>
      <c r="BX74" s="20"/>
      <c r="BY74" s="20"/>
      <c r="BZ74" s="20"/>
      <c r="CA74" s="20"/>
      <c r="CB74" s="20"/>
      <c r="CC74" s="20"/>
      <c r="CD74" s="20"/>
      <c r="CE74" s="20"/>
      <c r="CF74" s="20"/>
    </row>
    <row r="75" spans="1:84" s="25" customFormat="1" ht="18" customHeight="1" x14ac:dyDescent="0.2">
      <c r="A75" s="73"/>
      <c r="B75" s="73"/>
      <c r="C75" s="170" t="s">
        <v>31</v>
      </c>
      <c r="D75" s="171"/>
      <c r="E75" s="171"/>
      <c r="F75" s="171"/>
      <c r="G75" s="171"/>
      <c r="H75" s="171"/>
      <c r="I75" s="171"/>
      <c r="J75" s="171"/>
      <c r="K75" s="171"/>
      <c r="L75" s="171"/>
      <c r="M75" s="171"/>
      <c r="N75" s="171"/>
      <c r="O75" s="171"/>
      <c r="P75" s="171"/>
      <c r="Q75" s="171"/>
      <c r="R75" s="171"/>
      <c r="S75" s="171"/>
      <c r="T75" s="172"/>
      <c r="U75" s="49"/>
      <c r="V75" s="49"/>
      <c r="W75" s="50"/>
      <c r="X75" s="50"/>
    </row>
    <row r="76" spans="1:84" s="25" customFormat="1" ht="18" customHeight="1" x14ac:dyDescent="0.2">
      <c r="A76" s="73"/>
      <c r="B76" s="64"/>
      <c r="C76" s="179" t="s">
        <v>50</v>
      </c>
      <c r="D76" s="180"/>
      <c r="E76" s="180"/>
      <c r="F76" s="180"/>
      <c r="G76" s="180"/>
      <c r="H76" s="180"/>
      <c r="I76" s="180"/>
      <c r="J76" s="180"/>
      <c r="K76" s="180"/>
      <c r="L76" s="180"/>
      <c r="M76" s="180"/>
      <c r="N76" s="180"/>
      <c r="O76" s="180"/>
      <c r="P76" s="180"/>
      <c r="Q76" s="180"/>
      <c r="R76" s="180"/>
      <c r="S76" s="180"/>
      <c r="T76" s="181"/>
      <c r="U76" s="49"/>
      <c r="V76" s="49"/>
      <c r="W76" s="50"/>
      <c r="X76" s="50"/>
    </row>
    <row r="77" spans="1:84" s="25" customFormat="1" ht="18" customHeight="1" x14ac:dyDescent="0.2">
      <c r="A77" s="73"/>
      <c r="B77" s="64"/>
      <c r="C77" s="179" t="s">
        <v>51</v>
      </c>
      <c r="D77" s="180"/>
      <c r="E77" s="180"/>
      <c r="F77" s="180"/>
      <c r="G77" s="180"/>
      <c r="H77" s="180"/>
      <c r="I77" s="180"/>
      <c r="J77" s="180"/>
      <c r="K77" s="180"/>
      <c r="L77" s="180"/>
      <c r="M77" s="180"/>
      <c r="N77" s="180"/>
      <c r="O77" s="180"/>
      <c r="P77" s="180"/>
      <c r="Q77" s="180"/>
      <c r="R77" s="180"/>
      <c r="S77" s="180"/>
      <c r="T77" s="181"/>
      <c r="U77" s="49"/>
      <c r="V77" s="49"/>
      <c r="W77" s="50"/>
      <c r="X77" s="50"/>
    </row>
    <row r="78" spans="1:84" s="25" customFormat="1" ht="18" customHeight="1" x14ac:dyDescent="0.2">
      <c r="A78" s="73"/>
      <c r="B78" s="64"/>
      <c r="C78" s="167" t="s">
        <v>64</v>
      </c>
      <c r="D78" s="168"/>
      <c r="E78" s="168"/>
      <c r="F78" s="168"/>
      <c r="G78" s="168"/>
      <c r="H78" s="168"/>
      <c r="I78" s="168"/>
      <c r="J78" s="168"/>
      <c r="K78" s="168"/>
      <c r="L78" s="168"/>
      <c r="M78" s="168"/>
      <c r="N78" s="168"/>
      <c r="O78" s="168"/>
      <c r="P78" s="168"/>
      <c r="Q78" s="168"/>
      <c r="R78" s="168"/>
      <c r="S78" s="168"/>
      <c r="T78" s="169"/>
      <c r="U78" s="49"/>
      <c r="V78" s="49"/>
      <c r="W78" s="50"/>
      <c r="X78" s="50"/>
    </row>
    <row r="79" spans="1:84" s="1" customFormat="1" ht="18" customHeight="1" x14ac:dyDescent="0.2">
      <c r="A79" s="126"/>
      <c r="B79" s="127">
        <v>90095</v>
      </c>
      <c r="C79" s="128"/>
      <c r="D79" s="176" t="s">
        <v>0</v>
      </c>
      <c r="E79" s="129" t="s">
        <v>26</v>
      </c>
      <c r="F79" s="134">
        <f>G79+P79</f>
        <v>4676076.4700000007</v>
      </c>
      <c r="G79" s="135">
        <f>H79+K79+L79+M79</f>
        <v>585692.52</v>
      </c>
      <c r="H79" s="118">
        <f>SUM(I79:J79)</f>
        <v>585692.52</v>
      </c>
      <c r="I79" s="118"/>
      <c r="J79" s="118">
        <v>585692.52</v>
      </c>
      <c r="K79" s="149"/>
      <c r="L79" s="149"/>
      <c r="M79" s="118"/>
      <c r="N79" s="149"/>
      <c r="O79" s="150"/>
      <c r="P79" s="135">
        <f>Q79+S79+T79</f>
        <v>4090383.95</v>
      </c>
      <c r="Q79" s="118">
        <v>4090199.95</v>
      </c>
      <c r="R79" s="118"/>
      <c r="S79" s="149">
        <v>184</v>
      </c>
      <c r="T79" s="118"/>
      <c r="U79" s="51"/>
      <c r="V79" s="98"/>
      <c r="W79" s="99"/>
      <c r="X79" s="99"/>
      <c r="Y79" s="20"/>
      <c r="Z79" s="20"/>
      <c r="AA79" s="20"/>
      <c r="AB79" s="20"/>
      <c r="AC79" s="20"/>
      <c r="AD79" s="20"/>
      <c r="AE79" s="20"/>
      <c r="AF79" s="20"/>
      <c r="AG79" s="20"/>
      <c r="AH79" s="20"/>
      <c r="AI79" s="20"/>
      <c r="AJ79" s="20"/>
      <c r="AK79" s="20"/>
      <c r="AL79" s="20"/>
      <c r="AM79" s="20"/>
      <c r="AN79" s="20"/>
      <c r="AO79" s="20"/>
      <c r="AP79" s="20"/>
      <c r="AQ79" s="20"/>
      <c r="AR79" s="20"/>
      <c r="AS79" s="20"/>
      <c r="AT79" s="20"/>
      <c r="AU79" s="20"/>
      <c r="AV79" s="20"/>
      <c r="AW79" s="20"/>
      <c r="AX79" s="20"/>
      <c r="AY79" s="20"/>
      <c r="AZ79" s="20"/>
      <c r="BA79" s="20"/>
      <c r="BB79" s="20"/>
      <c r="BC79" s="20"/>
      <c r="BD79" s="20"/>
      <c r="BE79" s="20"/>
      <c r="BF79" s="20"/>
      <c r="BG79" s="20"/>
      <c r="BH79" s="20"/>
      <c r="BI79" s="20"/>
      <c r="BJ79" s="20"/>
      <c r="BK79" s="20"/>
      <c r="BL79" s="20"/>
      <c r="BM79" s="20"/>
      <c r="BN79" s="20"/>
      <c r="BO79" s="20"/>
      <c r="BP79" s="20"/>
      <c r="BQ79" s="20"/>
      <c r="BR79" s="20"/>
      <c r="BS79" s="20"/>
      <c r="BT79" s="20"/>
      <c r="BU79" s="20"/>
      <c r="BV79" s="20"/>
      <c r="BW79" s="20"/>
      <c r="BX79" s="20"/>
      <c r="BY79" s="20"/>
      <c r="BZ79" s="20"/>
      <c r="CA79" s="20"/>
      <c r="CB79" s="20"/>
      <c r="CC79" s="20"/>
      <c r="CD79" s="20"/>
      <c r="CE79" s="20"/>
      <c r="CF79" s="20"/>
    </row>
    <row r="80" spans="1:84" s="6" customFormat="1" ht="18" customHeight="1" x14ac:dyDescent="0.2">
      <c r="A80" s="126"/>
      <c r="B80" s="126"/>
      <c r="C80" s="130"/>
      <c r="D80" s="177"/>
      <c r="E80" s="129" t="s">
        <v>27</v>
      </c>
      <c r="F80" s="136"/>
      <c r="G80" s="112"/>
      <c r="H80" s="113"/>
      <c r="I80" s="113"/>
      <c r="J80" s="113"/>
      <c r="K80" s="151"/>
      <c r="L80" s="151"/>
      <c r="M80" s="113"/>
      <c r="N80" s="151"/>
      <c r="O80" s="152"/>
      <c r="P80" s="112"/>
      <c r="Q80" s="113"/>
      <c r="R80" s="113"/>
      <c r="S80" s="151"/>
      <c r="T80" s="113"/>
      <c r="U80" s="52"/>
      <c r="V80" s="98"/>
      <c r="W80" s="99"/>
      <c r="X80" s="99"/>
      <c r="Y80" s="20"/>
      <c r="Z80" s="20"/>
      <c r="AA80" s="20"/>
      <c r="AB80" s="20"/>
      <c r="AC80" s="20"/>
      <c r="AD80" s="20"/>
      <c r="AE80" s="20"/>
      <c r="AF80" s="20"/>
      <c r="AG80" s="20"/>
      <c r="AH80" s="20"/>
      <c r="AI80" s="20"/>
      <c r="AJ80" s="20"/>
      <c r="AK80" s="20"/>
      <c r="AL80" s="20"/>
      <c r="AM80" s="20"/>
      <c r="AN80" s="20"/>
      <c r="AO80" s="20"/>
      <c r="AP80" s="20"/>
      <c r="AQ80" s="20"/>
      <c r="AR80" s="20"/>
      <c r="AS80" s="20"/>
      <c r="AT80" s="20"/>
      <c r="AU80" s="20"/>
      <c r="AV80" s="20"/>
      <c r="AW80" s="20"/>
      <c r="AX80" s="20"/>
      <c r="AY80" s="20"/>
      <c r="AZ80" s="20"/>
      <c r="BA80" s="20"/>
      <c r="BB80" s="20"/>
      <c r="BC80" s="20"/>
      <c r="BD80" s="20"/>
      <c r="BE80" s="20"/>
      <c r="BF80" s="20"/>
      <c r="BG80" s="20"/>
      <c r="BH80" s="20"/>
      <c r="BI80" s="20"/>
      <c r="BJ80" s="20"/>
      <c r="BK80" s="20"/>
      <c r="BL80" s="20"/>
      <c r="BM80" s="20"/>
      <c r="BN80" s="20"/>
      <c r="BO80" s="20"/>
      <c r="BP80" s="20"/>
      <c r="BQ80" s="20"/>
      <c r="BR80" s="20"/>
      <c r="BS80" s="20"/>
      <c r="BT80" s="20"/>
      <c r="BU80" s="20"/>
      <c r="BV80" s="20"/>
      <c r="BW80" s="20"/>
      <c r="BX80" s="20"/>
      <c r="BY80" s="20"/>
      <c r="BZ80" s="20"/>
      <c r="CA80" s="20"/>
      <c r="CB80" s="20"/>
      <c r="CC80" s="20"/>
      <c r="CD80" s="20"/>
      <c r="CE80" s="20"/>
      <c r="CF80" s="20"/>
    </row>
    <row r="81" spans="1:84" s="6" customFormat="1" ht="18" customHeight="1" x14ac:dyDescent="0.2">
      <c r="A81" s="126"/>
      <c r="B81" s="126"/>
      <c r="C81" s="130"/>
      <c r="D81" s="177"/>
      <c r="E81" s="129" t="s">
        <v>28</v>
      </c>
      <c r="F81" s="136">
        <f>G81+P81</f>
        <v>14590</v>
      </c>
      <c r="G81" s="112">
        <f>H81</f>
        <v>14590</v>
      </c>
      <c r="H81" s="113">
        <f>SUM(I81:J81)</f>
        <v>14590</v>
      </c>
      <c r="I81" s="113"/>
      <c r="J81" s="113">
        <f>J85+J89</f>
        <v>14590</v>
      </c>
      <c r="K81" s="151"/>
      <c r="L81" s="151"/>
      <c r="M81" s="113"/>
      <c r="N81" s="151"/>
      <c r="O81" s="152"/>
      <c r="P81" s="112"/>
      <c r="Q81" s="113"/>
      <c r="R81" s="113"/>
      <c r="S81" s="151"/>
      <c r="T81" s="113"/>
      <c r="U81" s="52"/>
      <c r="V81" s="98"/>
      <c r="W81" s="99"/>
      <c r="X81" s="99"/>
      <c r="Y81" s="20"/>
      <c r="Z81" s="20"/>
      <c r="AA81" s="20"/>
      <c r="AB81" s="20"/>
      <c r="AC81" s="20"/>
      <c r="AD81" s="20"/>
      <c r="AE81" s="20"/>
      <c r="AF81" s="20"/>
      <c r="AG81" s="20"/>
      <c r="AH81" s="20"/>
      <c r="AI81" s="20"/>
      <c r="AJ81" s="20"/>
      <c r="AK81" s="20"/>
      <c r="AL81" s="20"/>
      <c r="AM81" s="20"/>
      <c r="AN81" s="20"/>
      <c r="AO81" s="20"/>
      <c r="AP81" s="20"/>
      <c r="AQ81" s="20"/>
      <c r="AR81" s="20"/>
      <c r="AS81" s="20"/>
      <c r="AT81" s="20"/>
      <c r="AU81" s="20"/>
      <c r="AV81" s="20"/>
      <c r="AW81" s="20"/>
      <c r="AX81" s="20"/>
      <c r="AY81" s="20"/>
      <c r="AZ81" s="20"/>
      <c r="BA81" s="20"/>
      <c r="BB81" s="20"/>
      <c r="BC81" s="20"/>
      <c r="BD81" s="20"/>
      <c r="BE81" s="20"/>
      <c r="BF81" s="20"/>
      <c r="BG81" s="20"/>
      <c r="BH81" s="20"/>
      <c r="BI81" s="20"/>
      <c r="BJ81" s="20"/>
      <c r="BK81" s="20"/>
      <c r="BL81" s="20"/>
      <c r="BM81" s="20"/>
      <c r="BN81" s="20"/>
      <c r="BO81" s="20"/>
      <c r="BP81" s="20"/>
      <c r="BQ81" s="20"/>
      <c r="BR81" s="20"/>
      <c r="BS81" s="20"/>
      <c r="BT81" s="20"/>
      <c r="BU81" s="20"/>
      <c r="BV81" s="20"/>
      <c r="BW81" s="20"/>
      <c r="BX81" s="20"/>
      <c r="BY81" s="20"/>
      <c r="BZ81" s="20"/>
      <c r="CA81" s="20"/>
      <c r="CB81" s="20"/>
      <c r="CC81" s="20"/>
      <c r="CD81" s="20"/>
      <c r="CE81" s="20"/>
      <c r="CF81" s="20"/>
    </row>
    <row r="82" spans="1:84" s="8" customFormat="1" ht="18" customHeight="1" x14ac:dyDescent="0.2">
      <c r="A82" s="131"/>
      <c r="B82" s="131"/>
      <c r="C82" s="132"/>
      <c r="D82" s="178"/>
      <c r="E82" s="133" t="s">
        <v>29</v>
      </c>
      <c r="F82" s="116">
        <f>F79-F80+F81</f>
        <v>4690666.4700000007</v>
      </c>
      <c r="G82" s="114">
        <f>G79-G80+G81</f>
        <v>600282.52</v>
      </c>
      <c r="H82" s="116">
        <f>H79-H80+H81</f>
        <v>600282.52</v>
      </c>
      <c r="I82" s="115"/>
      <c r="J82" s="116">
        <f>J79-J80+J81</f>
        <v>600282.52</v>
      </c>
      <c r="K82" s="116"/>
      <c r="L82" s="116"/>
      <c r="M82" s="116"/>
      <c r="N82" s="116"/>
      <c r="O82" s="139"/>
      <c r="P82" s="114">
        <f>P79-P80+P81</f>
        <v>4090383.95</v>
      </c>
      <c r="Q82" s="116">
        <f>Q79-Q80+Q81</f>
        <v>4090199.95</v>
      </c>
      <c r="R82" s="116"/>
      <c r="S82" s="115">
        <f>S79-S80+S81</f>
        <v>184</v>
      </c>
      <c r="T82" s="115"/>
      <c r="U82" s="48"/>
      <c r="V82" s="98"/>
      <c r="W82" s="99"/>
      <c r="X82" s="99"/>
      <c r="Y82" s="20"/>
      <c r="Z82" s="20"/>
      <c r="AA82" s="20"/>
      <c r="AB82" s="20"/>
      <c r="AC82" s="20"/>
      <c r="AD82" s="20"/>
      <c r="AE82" s="20"/>
      <c r="AF82" s="20"/>
      <c r="AG82" s="20"/>
      <c r="AH82" s="20"/>
      <c r="AI82" s="20"/>
      <c r="AJ82" s="20"/>
      <c r="AK82" s="20"/>
      <c r="AL82" s="20"/>
      <c r="AM82" s="20"/>
      <c r="AN82" s="20"/>
      <c r="AO82" s="20"/>
      <c r="AP82" s="20"/>
      <c r="AQ82" s="20"/>
      <c r="AR82" s="20"/>
      <c r="AS82" s="20"/>
      <c r="AT82" s="20"/>
      <c r="AU82" s="20"/>
      <c r="AV82" s="20"/>
      <c r="AW82" s="20"/>
      <c r="AX82" s="20"/>
      <c r="AY82" s="20"/>
      <c r="AZ82" s="20"/>
      <c r="BA82" s="20"/>
      <c r="BB82" s="20"/>
      <c r="BC82" s="20"/>
      <c r="BD82" s="20"/>
      <c r="BE82" s="20"/>
      <c r="BF82" s="20"/>
      <c r="BG82" s="20"/>
      <c r="BH82" s="20"/>
      <c r="BI82" s="20"/>
      <c r="BJ82" s="20"/>
      <c r="BK82" s="20"/>
      <c r="BL82" s="20"/>
      <c r="BM82" s="20"/>
      <c r="BN82" s="20"/>
      <c r="BO82" s="20"/>
      <c r="BP82" s="20"/>
      <c r="BQ82" s="20"/>
      <c r="BR82" s="20"/>
      <c r="BS82" s="20"/>
      <c r="BT82" s="20"/>
      <c r="BU82" s="20"/>
      <c r="BV82" s="20"/>
      <c r="BW82" s="20"/>
      <c r="BX82" s="20"/>
      <c r="BY82" s="20"/>
      <c r="BZ82" s="20"/>
      <c r="CA82" s="20"/>
      <c r="CB82" s="20"/>
      <c r="CC82" s="20"/>
      <c r="CD82" s="20"/>
      <c r="CE82" s="20"/>
      <c r="CF82" s="20"/>
    </row>
    <row r="83" spans="1:84" s="1" customFormat="1" ht="18" customHeight="1" x14ac:dyDescent="0.2">
      <c r="A83" s="130"/>
      <c r="B83" s="130"/>
      <c r="C83" s="130">
        <v>4210</v>
      </c>
      <c r="D83" s="173" t="s">
        <v>9</v>
      </c>
      <c r="E83" s="129" t="s">
        <v>26</v>
      </c>
      <c r="F83" s="136">
        <f>G83+P83</f>
        <v>12810</v>
      </c>
      <c r="G83" s="112">
        <f>H83+K83+L83+M83</f>
        <v>12810</v>
      </c>
      <c r="H83" s="113">
        <f>SUM(I83:J83)</f>
        <v>12810</v>
      </c>
      <c r="I83" s="113"/>
      <c r="J83" s="113">
        <v>12810</v>
      </c>
      <c r="K83" s="113"/>
      <c r="L83" s="113"/>
      <c r="M83" s="113"/>
      <c r="N83" s="113"/>
      <c r="O83" s="137"/>
      <c r="P83" s="138"/>
      <c r="Q83" s="113"/>
      <c r="R83" s="113"/>
      <c r="S83" s="113"/>
      <c r="T83" s="113"/>
      <c r="U83" s="48"/>
      <c r="V83" s="98"/>
      <c r="W83" s="99"/>
      <c r="X83" s="99"/>
      <c r="Y83" s="20"/>
      <c r="Z83" s="20"/>
      <c r="AA83" s="20"/>
      <c r="AB83" s="20"/>
      <c r="AC83" s="20"/>
      <c r="AD83" s="20"/>
      <c r="AE83" s="20"/>
      <c r="AF83" s="20"/>
      <c r="AG83" s="20"/>
      <c r="AH83" s="20"/>
      <c r="AI83" s="20"/>
      <c r="AJ83" s="20"/>
      <c r="AK83" s="20"/>
      <c r="AL83" s="20"/>
      <c r="AM83" s="20"/>
      <c r="AN83" s="20"/>
      <c r="AO83" s="20"/>
      <c r="AP83" s="20"/>
      <c r="AQ83" s="20"/>
      <c r="AR83" s="20"/>
      <c r="AS83" s="20"/>
      <c r="AT83" s="20"/>
      <c r="AU83" s="20"/>
      <c r="AV83" s="20"/>
      <c r="AW83" s="20"/>
      <c r="AX83" s="20"/>
      <c r="AY83" s="20"/>
      <c r="AZ83" s="20"/>
      <c r="BA83" s="20"/>
      <c r="BB83" s="20"/>
      <c r="BC83" s="20"/>
      <c r="BD83" s="20"/>
      <c r="BE83" s="20"/>
      <c r="BF83" s="20"/>
      <c r="BG83" s="20"/>
      <c r="BH83" s="20"/>
      <c r="BI83" s="20"/>
      <c r="BJ83" s="20"/>
      <c r="BK83" s="20"/>
      <c r="BL83" s="20"/>
      <c r="BM83" s="20"/>
      <c r="BN83" s="20"/>
      <c r="BO83" s="20"/>
      <c r="BP83" s="20"/>
      <c r="BQ83" s="20"/>
      <c r="BR83" s="20"/>
      <c r="BS83" s="20"/>
      <c r="BT83" s="20"/>
      <c r="BU83" s="20"/>
      <c r="BV83" s="20"/>
      <c r="BW83" s="20"/>
      <c r="BX83" s="20"/>
      <c r="BY83" s="20"/>
      <c r="BZ83" s="20"/>
      <c r="CA83" s="20"/>
      <c r="CB83" s="20"/>
      <c r="CC83" s="20"/>
      <c r="CD83" s="20"/>
      <c r="CE83" s="20"/>
      <c r="CF83" s="20"/>
    </row>
    <row r="84" spans="1:84" s="6" customFormat="1" ht="18" customHeight="1" x14ac:dyDescent="0.2">
      <c r="A84" s="126"/>
      <c r="B84" s="126"/>
      <c r="C84" s="130"/>
      <c r="D84" s="174"/>
      <c r="E84" s="129" t="s">
        <v>27</v>
      </c>
      <c r="F84" s="136"/>
      <c r="G84" s="112"/>
      <c r="H84" s="113"/>
      <c r="I84" s="113"/>
      <c r="J84" s="113"/>
      <c r="K84" s="113"/>
      <c r="L84" s="113"/>
      <c r="M84" s="113"/>
      <c r="N84" s="113"/>
      <c r="O84" s="137"/>
      <c r="P84" s="112"/>
      <c r="Q84" s="113"/>
      <c r="R84" s="113"/>
      <c r="S84" s="113"/>
      <c r="T84" s="113"/>
      <c r="U84" s="47"/>
      <c r="V84" s="98"/>
      <c r="W84" s="99"/>
      <c r="X84" s="99"/>
      <c r="Y84" s="20"/>
      <c r="Z84" s="20"/>
      <c r="AA84" s="20"/>
      <c r="AB84" s="20"/>
      <c r="AC84" s="20"/>
      <c r="AD84" s="20"/>
      <c r="AE84" s="20"/>
      <c r="AF84" s="20"/>
      <c r="AG84" s="20"/>
      <c r="AH84" s="20"/>
      <c r="AI84" s="20"/>
      <c r="AJ84" s="20"/>
      <c r="AK84" s="20"/>
      <c r="AL84" s="20"/>
      <c r="AM84" s="20"/>
      <c r="AN84" s="20"/>
      <c r="AO84" s="20"/>
      <c r="AP84" s="20"/>
      <c r="AQ84" s="20"/>
      <c r="AR84" s="20"/>
      <c r="AS84" s="20"/>
      <c r="AT84" s="20"/>
      <c r="AU84" s="20"/>
      <c r="AV84" s="20"/>
      <c r="AW84" s="20"/>
      <c r="AX84" s="20"/>
      <c r="AY84" s="20"/>
      <c r="AZ84" s="20"/>
      <c r="BA84" s="20"/>
      <c r="BB84" s="20"/>
      <c r="BC84" s="20"/>
      <c r="BD84" s="20"/>
      <c r="BE84" s="20"/>
      <c r="BF84" s="20"/>
      <c r="BG84" s="20"/>
      <c r="BH84" s="20"/>
      <c r="BI84" s="20"/>
      <c r="BJ84" s="20"/>
      <c r="BK84" s="20"/>
      <c r="BL84" s="20"/>
      <c r="BM84" s="20"/>
      <c r="BN84" s="20"/>
      <c r="BO84" s="20"/>
      <c r="BP84" s="20"/>
      <c r="BQ84" s="20"/>
      <c r="BR84" s="20"/>
      <c r="BS84" s="20"/>
      <c r="BT84" s="20"/>
      <c r="BU84" s="20"/>
      <c r="BV84" s="20"/>
      <c r="BW84" s="20"/>
      <c r="BX84" s="20"/>
      <c r="BY84" s="20"/>
      <c r="BZ84" s="20"/>
      <c r="CA84" s="20"/>
      <c r="CB84" s="20"/>
      <c r="CC84" s="20"/>
      <c r="CD84" s="20"/>
      <c r="CE84" s="20"/>
      <c r="CF84" s="20"/>
    </row>
    <row r="85" spans="1:84" s="6" customFormat="1" ht="18" customHeight="1" x14ac:dyDescent="0.2">
      <c r="A85" s="126"/>
      <c r="B85" s="126"/>
      <c r="C85" s="130"/>
      <c r="D85" s="174"/>
      <c r="E85" s="129" t="s">
        <v>28</v>
      </c>
      <c r="F85" s="136">
        <f>G85+P85</f>
        <v>6190</v>
      </c>
      <c r="G85" s="112">
        <f>H85+K85+L85+M85</f>
        <v>6190</v>
      </c>
      <c r="H85" s="113">
        <f>SUM(I85:J85)</f>
        <v>6190</v>
      </c>
      <c r="I85" s="113"/>
      <c r="J85" s="113">
        <f>3095+3095</f>
        <v>6190</v>
      </c>
      <c r="K85" s="113"/>
      <c r="L85" s="113"/>
      <c r="M85" s="113"/>
      <c r="N85" s="113"/>
      <c r="O85" s="137"/>
      <c r="P85" s="112"/>
      <c r="Q85" s="113"/>
      <c r="R85" s="113"/>
      <c r="S85" s="113"/>
      <c r="T85" s="113"/>
      <c r="U85" s="47"/>
      <c r="V85" s="98"/>
      <c r="W85" s="99"/>
      <c r="X85" s="99"/>
      <c r="Y85" s="20"/>
      <c r="Z85" s="20"/>
      <c r="AA85" s="20"/>
      <c r="AB85" s="20"/>
      <c r="AC85" s="20"/>
      <c r="AD85" s="20"/>
      <c r="AE85" s="20"/>
      <c r="AF85" s="20"/>
      <c r="AG85" s="20"/>
      <c r="AH85" s="20"/>
      <c r="AI85" s="20"/>
      <c r="AJ85" s="20"/>
      <c r="AK85" s="20"/>
      <c r="AL85" s="20"/>
      <c r="AM85" s="20"/>
      <c r="AN85" s="20"/>
      <c r="AO85" s="20"/>
      <c r="AP85" s="20"/>
      <c r="AQ85" s="20"/>
      <c r="AR85" s="20"/>
      <c r="AS85" s="20"/>
      <c r="AT85" s="20"/>
      <c r="AU85" s="20"/>
      <c r="AV85" s="20"/>
      <c r="AW85" s="20"/>
      <c r="AX85" s="20"/>
      <c r="AY85" s="20"/>
      <c r="AZ85" s="20"/>
      <c r="BA85" s="20"/>
      <c r="BB85" s="20"/>
      <c r="BC85" s="20"/>
      <c r="BD85" s="20"/>
      <c r="BE85" s="20"/>
      <c r="BF85" s="20"/>
      <c r="BG85" s="20"/>
      <c r="BH85" s="20"/>
      <c r="BI85" s="20"/>
      <c r="BJ85" s="20"/>
      <c r="BK85" s="20"/>
      <c r="BL85" s="20"/>
      <c r="BM85" s="20"/>
      <c r="BN85" s="20"/>
      <c r="BO85" s="20"/>
      <c r="BP85" s="20"/>
      <c r="BQ85" s="20"/>
      <c r="BR85" s="20"/>
      <c r="BS85" s="20"/>
      <c r="BT85" s="20"/>
      <c r="BU85" s="20"/>
      <c r="BV85" s="20"/>
      <c r="BW85" s="20"/>
      <c r="BX85" s="20"/>
      <c r="BY85" s="20"/>
      <c r="BZ85" s="20"/>
      <c r="CA85" s="20"/>
      <c r="CB85" s="20"/>
      <c r="CC85" s="20"/>
      <c r="CD85" s="20"/>
      <c r="CE85" s="20"/>
      <c r="CF85" s="20"/>
    </row>
    <row r="86" spans="1:84" s="8" customFormat="1" ht="18" customHeight="1" x14ac:dyDescent="0.2">
      <c r="A86" s="131"/>
      <c r="B86" s="131"/>
      <c r="C86" s="132"/>
      <c r="D86" s="175"/>
      <c r="E86" s="133" t="s">
        <v>29</v>
      </c>
      <c r="F86" s="116">
        <f>F83-F84+F85</f>
        <v>19000</v>
      </c>
      <c r="G86" s="114">
        <f>G83-G84+G85</f>
        <v>19000</v>
      </c>
      <c r="H86" s="116">
        <f>H83-H84+H85</f>
        <v>19000</v>
      </c>
      <c r="I86" s="116"/>
      <c r="J86" s="116">
        <f>J83-J84+J85</f>
        <v>19000</v>
      </c>
      <c r="K86" s="116"/>
      <c r="L86" s="116"/>
      <c r="M86" s="116"/>
      <c r="N86" s="116"/>
      <c r="O86" s="139"/>
      <c r="P86" s="114"/>
      <c r="Q86" s="116"/>
      <c r="R86" s="116"/>
      <c r="S86" s="115"/>
      <c r="T86" s="115"/>
      <c r="U86" s="48"/>
      <c r="V86" s="98"/>
      <c r="W86" s="99"/>
      <c r="X86" s="99"/>
      <c r="Y86" s="20"/>
      <c r="Z86" s="20"/>
      <c r="AA86" s="20"/>
      <c r="AB86" s="20"/>
      <c r="AC86" s="20"/>
      <c r="AD86" s="20"/>
      <c r="AE86" s="20"/>
      <c r="AF86" s="20"/>
      <c r="AG86" s="20"/>
      <c r="AH86" s="20"/>
      <c r="AI86" s="20"/>
      <c r="AJ86" s="20"/>
      <c r="AK86" s="20"/>
      <c r="AL86" s="20"/>
      <c r="AM86" s="20"/>
      <c r="AN86" s="20"/>
      <c r="AO86" s="20"/>
      <c r="AP86" s="20"/>
      <c r="AQ86" s="20"/>
      <c r="AR86" s="20"/>
      <c r="AS86" s="20"/>
      <c r="AT86" s="20"/>
      <c r="AU86" s="20"/>
      <c r="AV86" s="20"/>
      <c r="AW86" s="20"/>
      <c r="AX86" s="20"/>
      <c r="AY86" s="20"/>
      <c r="AZ86" s="20"/>
      <c r="BA86" s="20"/>
      <c r="BB86" s="20"/>
      <c r="BC86" s="20"/>
      <c r="BD86" s="20"/>
      <c r="BE86" s="20"/>
      <c r="BF86" s="20"/>
      <c r="BG86" s="20"/>
      <c r="BH86" s="20"/>
      <c r="BI86" s="20"/>
      <c r="BJ86" s="20"/>
      <c r="BK86" s="20"/>
      <c r="BL86" s="20"/>
      <c r="BM86" s="20"/>
      <c r="BN86" s="20"/>
      <c r="BO86" s="20"/>
      <c r="BP86" s="20"/>
      <c r="BQ86" s="20"/>
      <c r="BR86" s="20"/>
      <c r="BS86" s="20"/>
      <c r="BT86" s="20"/>
      <c r="BU86" s="20"/>
      <c r="BV86" s="20"/>
      <c r="BW86" s="20"/>
      <c r="BX86" s="20"/>
      <c r="BY86" s="20"/>
      <c r="BZ86" s="20"/>
      <c r="CA86" s="20"/>
      <c r="CB86" s="20"/>
      <c r="CC86" s="20"/>
      <c r="CD86" s="20"/>
      <c r="CE86" s="20"/>
      <c r="CF86" s="20"/>
    </row>
    <row r="87" spans="1:84" s="1" customFormat="1" ht="18" customHeight="1" x14ac:dyDescent="0.2">
      <c r="A87" s="130"/>
      <c r="B87" s="130"/>
      <c r="C87" s="130">
        <v>4300</v>
      </c>
      <c r="D87" s="173" t="s">
        <v>10</v>
      </c>
      <c r="E87" s="129" t="s">
        <v>26</v>
      </c>
      <c r="F87" s="136">
        <f>G87+P87</f>
        <v>462882.52</v>
      </c>
      <c r="G87" s="112">
        <f>H87+K87+L87+M87</f>
        <v>462882.52</v>
      </c>
      <c r="H87" s="113">
        <f>SUM(I87:J87)</f>
        <v>462882.52</v>
      </c>
      <c r="I87" s="113"/>
      <c r="J87" s="113">
        <v>462882.52</v>
      </c>
      <c r="K87" s="113"/>
      <c r="L87" s="113"/>
      <c r="M87" s="113"/>
      <c r="N87" s="113"/>
      <c r="O87" s="137"/>
      <c r="P87" s="138"/>
      <c r="Q87" s="113"/>
      <c r="R87" s="113"/>
      <c r="S87" s="113"/>
      <c r="T87" s="113"/>
      <c r="U87" s="48"/>
      <c r="V87" s="98"/>
      <c r="W87" s="99"/>
      <c r="X87" s="99"/>
      <c r="Y87" s="20"/>
      <c r="Z87" s="20"/>
      <c r="AA87" s="20"/>
      <c r="AB87" s="20"/>
      <c r="AC87" s="20"/>
      <c r="AD87" s="20"/>
      <c r="AE87" s="20"/>
      <c r="AF87" s="20"/>
      <c r="AG87" s="20"/>
      <c r="AH87" s="20"/>
      <c r="AI87" s="20"/>
      <c r="AJ87" s="20"/>
      <c r="AK87" s="20"/>
      <c r="AL87" s="20"/>
      <c r="AM87" s="20"/>
      <c r="AN87" s="20"/>
      <c r="AO87" s="20"/>
      <c r="AP87" s="20"/>
      <c r="AQ87" s="20"/>
      <c r="AR87" s="20"/>
      <c r="AS87" s="20"/>
      <c r="AT87" s="20"/>
      <c r="AU87" s="20"/>
      <c r="AV87" s="20"/>
      <c r="AW87" s="20"/>
      <c r="AX87" s="20"/>
      <c r="AY87" s="20"/>
      <c r="AZ87" s="20"/>
      <c r="BA87" s="20"/>
      <c r="BB87" s="20"/>
      <c r="BC87" s="20"/>
      <c r="BD87" s="20"/>
      <c r="BE87" s="20"/>
      <c r="BF87" s="20"/>
      <c r="BG87" s="20"/>
      <c r="BH87" s="20"/>
      <c r="BI87" s="20"/>
      <c r="BJ87" s="20"/>
      <c r="BK87" s="20"/>
      <c r="BL87" s="20"/>
      <c r="BM87" s="20"/>
      <c r="BN87" s="20"/>
      <c r="BO87" s="20"/>
      <c r="BP87" s="20"/>
      <c r="BQ87" s="20"/>
      <c r="BR87" s="20"/>
      <c r="BS87" s="20"/>
      <c r="BT87" s="20"/>
      <c r="BU87" s="20"/>
      <c r="BV87" s="20"/>
      <c r="BW87" s="20"/>
      <c r="BX87" s="20"/>
      <c r="BY87" s="20"/>
      <c r="BZ87" s="20"/>
      <c r="CA87" s="20"/>
      <c r="CB87" s="20"/>
      <c r="CC87" s="20"/>
      <c r="CD87" s="20"/>
      <c r="CE87" s="20"/>
      <c r="CF87" s="20"/>
    </row>
    <row r="88" spans="1:84" s="6" customFormat="1" ht="18" customHeight="1" x14ac:dyDescent="0.2">
      <c r="A88" s="126"/>
      <c r="B88" s="126"/>
      <c r="C88" s="130"/>
      <c r="D88" s="174"/>
      <c r="E88" s="129" t="s">
        <v>27</v>
      </c>
      <c r="F88" s="136"/>
      <c r="G88" s="112"/>
      <c r="H88" s="113"/>
      <c r="I88" s="113"/>
      <c r="J88" s="113"/>
      <c r="K88" s="113"/>
      <c r="L88" s="113"/>
      <c r="M88" s="113"/>
      <c r="N88" s="113"/>
      <c r="O88" s="137"/>
      <c r="P88" s="112"/>
      <c r="Q88" s="113"/>
      <c r="R88" s="113"/>
      <c r="S88" s="113"/>
      <c r="T88" s="113"/>
      <c r="U88" s="47"/>
      <c r="V88" s="98"/>
      <c r="W88" s="99"/>
      <c r="X88" s="99"/>
      <c r="Y88" s="20"/>
      <c r="Z88" s="20"/>
      <c r="AA88" s="20"/>
      <c r="AB88" s="20"/>
      <c r="AC88" s="20"/>
      <c r="AD88" s="20"/>
      <c r="AE88" s="20"/>
      <c r="AF88" s="20"/>
      <c r="AG88" s="20"/>
      <c r="AH88" s="20"/>
      <c r="AI88" s="20"/>
      <c r="AJ88" s="20"/>
      <c r="AK88" s="20"/>
      <c r="AL88" s="20"/>
      <c r="AM88" s="20"/>
      <c r="AN88" s="20"/>
      <c r="AO88" s="20"/>
      <c r="AP88" s="20"/>
      <c r="AQ88" s="20"/>
      <c r="AR88" s="20"/>
      <c r="AS88" s="20"/>
      <c r="AT88" s="20"/>
      <c r="AU88" s="20"/>
      <c r="AV88" s="20"/>
      <c r="AW88" s="20"/>
      <c r="AX88" s="20"/>
      <c r="AY88" s="20"/>
      <c r="AZ88" s="20"/>
      <c r="BA88" s="20"/>
      <c r="BB88" s="20"/>
      <c r="BC88" s="20"/>
      <c r="BD88" s="20"/>
      <c r="BE88" s="20"/>
      <c r="BF88" s="20"/>
      <c r="BG88" s="20"/>
      <c r="BH88" s="20"/>
      <c r="BI88" s="20"/>
      <c r="BJ88" s="20"/>
      <c r="BK88" s="20"/>
      <c r="BL88" s="20"/>
      <c r="BM88" s="20"/>
      <c r="BN88" s="20"/>
      <c r="BO88" s="20"/>
      <c r="BP88" s="20"/>
      <c r="BQ88" s="20"/>
      <c r="BR88" s="20"/>
      <c r="BS88" s="20"/>
      <c r="BT88" s="20"/>
      <c r="BU88" s="20"/>
      <c r="BV88" s="20"/>
      <c r="BW88" s="20"/>
      <c r="BX88" s="20"/>
      <c r="BY88" s="20"/>
      <c r="BZ88" s="20"/>
      <c r="CA88" s="20"/>
      <c r="CB88" s="20"/>
      <c r="CC88" s="20"/>
      <c r="CD88" s="20"/>
      <c r="CE88" s="20"/>
      <c r="CF88" s="20"/>
    </row>
    <row r="89" spans="1:84" s="6" customFormat="1" ht="18" customHeight="1" x14ac:dyDescent="0.2">
      <c r="A89" s="126"/>
      <c r="B89" s="126"/>
      <c r="C89" s="130"/>
      <c r="D89" s="174"/>
      <c r="E89" s="129" t="s">
        <v>28</v>
      </c>
      <c r="F89" s="136">
        <f>G89+P89</f>
        <v>8400</v>
      </c>
      <c r="G89" s="112">
        <f>H89+K89+L89+M89</f>
        <v>8400</v>
      </c>
      <c r="H89" s="113">
        <f>SUM(I89:J89)</f>
        <v>8400</v>
      </c>
      <c r="I89" s="113"/>
      <c r="J89" s="113">
        <f>4200+4200</f>
        <v>8400</v>
      </c>
      <c r="K89" s="113"/>
      <c r="L89" s="113"/>
      <c r="M89" s="113"/>
      <c r="N89" s="113"/>
      <c r="O89" s="137"/>
      <c r="P89" s="112"/>
      <c r="Q89" s="113"/>
      <c r="R89" s="113"/>
      <c r="S89" s="113"/>
      <c r="T89" s="113"/>
      <c r="U89" s="47"/>
      <c r="V89" s="98"/>
      <c r="W89" s="99"/>
      <c r="X89" s="99"/>
      <c r="Y89" s="20"/>
      <c r="Z89" s="20"/>
      <c r="AA89" s="20"/>
      <c r="AB89" s="20"/>
      <c r="AC89" s="20"/>
      <c r="AD89" s="20"/>
      <c r="AE89" s="20"/>
      <c r="AF89" s="20"/>
      <c r="AG89" s="20"/>
      <c r="AH89" s="20"/>
      <c r="AI89" s="20"/>
      <c r="AJ89" s="20"/>
      <c r="AK89" s="20"/>
      <c r="AL89" s="20"/>
      <c r="AM89" s="20"/>
      <c r="AN89" s="20"/>
      <c r="AO89" s="20"/>
      <c r="AP89" s="20"/>
      <c r="AQ89" s="20"/>
      <c r="AR89" s="20"/>
      <c r="AS89" s="20"/>
      <c r="AT89" s="20"/>
      <c r="AU89" s="20"/>
      <c r="AV89" s="20"/>
      <c r="AW89" s="20"/>
      <c r="AX89" s="20"/>
      <c r="AY89" s="20"/>
      <c r="AZ89" s="20"/>
      <c r="BA89" s="20"/>
      <c r="BB89" s="20"/>
      <c r="BC89" s="20"/>
      <c r="BD89" s="20"/>
      <c r="BE89" s="20"/>
      <c r="BF89" s="20"/>
      <c r="BG89" s="20"/>
      <c r="BH89" s="20"/>
      <c r="BI89" s="20"/>
      <c r="BJ89" s="20"/>
      <c r="BK89" s="20"/>
      <c r="BL89" s="20"/>
      <c r="BM89" s="20"/>
      <c r="BN89" s="20"/>
      <c r="BO89" s="20"/>
      <c r="BP89" s="20"/>
      <c r="BQ89" s="20"/>
      <c r="BR89" s="20"/>
      <c r="BS89" s="20"/>
      <c r="BT89" s="20"/>
      <c r="BU89" s="20"/>
      <c r="BV89" s="20"/>
      <c r="BW89" s="20"/>
      <c r="BX89" s="20"/>
      <c r="BY89" s="20"/>
      <c r="BZ89" s="20"/>
      <c r="CA89" s="20"/>
      <c r="CB89" s="20"/>
      <c r="CC89" s="20"/>
      <c r="CD89" s="20"/>
      <c r="CE89" s="20"/>
      <c r="CF89" s="20"/>
    </row>
    <row r="90" spans="1:84" s="8" customFormat="1" ht="18" customHeight="1" x14ac:dyDescent="0.2">
      <c r="A90" s="131"/>
      <c r="B90" s="131"/>
      <c r="C90" s="132"/>
      <c r="D90" s="175"/>
      <c r="E90" s="133" t="s">
        <v>29</v>
      </c>
      <c r="F90" s="116">
        <f>F87-F88+F89</f>
        <v>471282.52</v>
      </c>
      <c r="G90" s="114">
        <f>G87-G88+G89</f>
        <v>471282.52</v>
      </c>
      <c r="H90" s="116">
        <f>H87-H88+H89</f>
        <v>471282.52</v>
      </c>
      <c r="I90" s="116"/>
      <c r="J90" s="116">
        <f>J87-J88+J89</f>
        <v>471282.52</v>
      </c>
      <c r="K90" s="116"/>
      <c r="L90" s="116"/>
      <c r="M90" s="116"/>
      <c r="N90" s="116"/>
      <c r="O90" s="139"/>
      <c r="P90" s="114"/>
      <c r="Q90" s="116"/>
      <c r="R90" s="116"/>
      <c r="S90" s="115"/>
      <c r="T90" s="115"/>
      <c r="U90" s="48"/>
      <c r="V90" s="98"/>
      <c r="W90" s="99"/>
      <c r="X90" s="99"/>
      <c r="Y90" s="20"/>
      <c r="Z90" s="20"/>
      <c r="AA90" s="20"/>
      <c r="AB90" s="20"/>
      <c r="AC90" s="20"/>
      <c r="AD90" s="20"/>
      <c r="AE90" s="20"/>
      <c r="AF90" s="20"/>
      <c r="AG90" s="20"/>
      <c r="AH90" s="20"/>
      <c r="AI90" s="20"/>
      <c r="AJ90" s="20"/>
      <c r="AK90" s="20"/>
      <c r="AL90" s="20"/>
      <c r="AM90" s="20"/>
      <c r="AN90" s="20"/>
      <c r="AO90" s="20"/>
      <c r="AP90" s="20"/>
      <c r="AQ90" s="20"/>
      <c r="AR90" s="20"/>
      <c r="AS90" s="20"/>
      <c r="AT90" s="20"/>
      <c r="AU90" s="20"/>
      <c r="AV90" s="20"/>
      <c r="AW90" s="20"/>
      <c r="AX90" s="20"/>
      <c r="AY90" s="20"/>
      <c r="AZ90" s="20"/>
      <c r="BA90" s="20"/>
      <c r="BB90" s="20"/>
      <c r="BC90" s="20"/>
      <c r="BD90" s="20"/>
      <c r="BE90" s="20"/>
      <c r="BF90" s="20"/>
      <c r="BG90" s="20"/>
      <c r="BH90" s="20"/>
      <c r="BI90" s="20"/>
      <c r="BJ90" s="20"/>
      <c r="BK90" s="20"/>
      <c r="BL90" s="20"/>
      <c r="BM90" s="20"/>
      <c r="BN90" s="20"/>
      <c r="BO90" s="20"/>
      <c r="BP90" s="20"/>
      <c r="BQ90" s="20"/>
      <c r="BR90" s="20"/>
      <c r="BS90" s="20"/>
      <c r="BT90" s="20"/>
      <c r="BU90" s="20"/>
      <c r="BV90" s="20"/>
      <c r="BW90" s="20"/>
      <c r="BX90" s="20"/>
      <c r="BY90" s="20"/>
      <c r="BZ90" s="20"/>
      <c r="CA90" s="20"/>
      <c r="CB90" s="20"/>
      <c r="CC90" s="20"/>
      <c r="CD90" s="20"/>
      <c r="CE90" s="20"/>
      <c r="CF90" s="20"/>
    </row>
    <row r="91" spans="1:84" s="25" customFormat="1" ht="18" customHeight="1" x14ac:dyDescent="0.2">
      <c r="A91" s="73"/>
      <c r="B91" s="73"/>
      <c r="C91" s="170" t="s">
        <v>31</v>
      </c>
      <c r="D91" s="171"/>
      <c r="E91" s="171"/>
      <c r="F91" s="171"/>
      <c r="G91" s="171"/>
      <c r="H91" s="171"/>
      <c r="I91" s="171"/>
      <c r="J91" s="171"/>
      <c r="K91" s="171"/>
      <c r="L91" s="171"/>
      <c r="M91" s="171"/>
      <c r="N91" s="171"/>
      <c r="O91" s="171"/>
      <c r="P91" s="171"/>
      <c r="Q91" s="171"/>
      <c r="R91" s="171"/>
      <c r="S91" s="171"/>
      <c r="T91" s="172"/>
      <c r="U91" s="49"/>
      <c r="V91" s="49"/>
      <c r="W91" s="50"/>
      <c r="X91" s="50"/>
    </row>
    <row r="92" spans="1:84" s="25" customFormat="1" ht="18" customHeight="1" x14ac:dyDescent="0.2">
      <c r="A92" s="73"/>
      <c r="B92" s="64"/>
      <c r="C92" s="179" t="s">
        <v>61</v>
      </c>
      <c r="D92" s="180"/>
      <c r="E92" s="180"/>
      <c r="F92" s="180"/>
      <c r="G92" s="180"/>
      <c r="H92" s="180"/>
      <c r="I92" s="180"/>
      <c r="J92" s="180"/>
      <c r="K92" s="180"/>
      <c r="L92" s="180"/>
      <c r="M92" s="180"/>
      <c r="N92" s="180"/>
      <c r="O92" s="180"/>
      <c r="P92" s="180"/>
      <c r="Q92" s="180"/>
      <c r="R92" s="180"/>
      <c r="S92" s="180"/>
      <c r="T92" s="181"/>
      <c r="U92" s="49"/>
      <c r="V92" s="49"/>
      <c r="W92" s="50"/>
      <c r="X92" s="50"/>
    </row>
    <row r="93" spans="1:84" s="25" customFormat="1" ht="18" customHeight="1" x14ac:dyDescent="0.2">
      <c r="A93" s="73"/>
      <c r="B93" s="64"/>
      <c r="C93" s="179" t="s">
        <v>45</v>
      </c>
      <c r="D93" s="180"/>
      <c r="E93" s="180"/>
      <c r="F93" s="180"/>
      <c r="G93" s="180"/>
      <c r="H93" s="180"/>
      <c r="I93" s="180"/>
      <c r="J93" s="180"/>
      <c r="K93" s="180"/>
      <c r="L93" s="180"/>
      <c r="M93" s="180"/>
      <c r="N93" s="180"/>
      <c r="O93" s="180"/>
      <c r="P93" s="180"/>
      <c r="Q93" s="180"/>
      <c r="R93" s="180"/>
      <c r="S93" s="180"/>
      <c r="T93" s="181"/>
      <c r="U93" s="49"/>
      <c r="V93" s="49"/>
      <c r="W93" s="50"/>
      <c r="X93" s="50"/>
    </row>
    <row r="94" spans="1:84" s="25" customFormat="1" ht="13.5" customHeight="1" x14ac:dyDescent="0.2">
      <c r="A94" s="73"/>
      <c r="B94" s="64"/>
      <c r="C94" s="179" t="s">
        <v>46</v>
      </c>
      <c r="D94" s="180"/>
      <c r="E94" s="180"/>
      <c r="F94" s="180"/>
      <c r="G94" s="180"/>
      <c r="H94" s="180"/>
      <c r="I94" s="180"/>
      <c r="J94" s="180"/>
      <c r="K94" s="180"/>
      <c r="L94" s="180"/>
      <c r="M94" s="180"/>
      <c r="N94" s="180"/>
      <c r="O94" s="180"/>
      <c r="P94" s="180"/>
      <c r="Q94" s="180"/>
      <c r="R94" s="180"/>
      <c r="S94" s="180"/>
      <c r="T94" s="181"/>
      <c r="U94" s="49"/>
      <c r="V94" s="49"/>
      <c r="W94" s="50"/>
      <c r="X94" s="50"/>
    </row>
    <row r="95" spans="1:84" s="25" customFormat="1" ht="29.1" customHeight="1" x14ac:dyDescent="0.2">
      <c r="A95" s="73"/>
      <c r="B95" s="64"/>
      <c r="C95" s="179" t="s">
        <v>69</v>
      </c>
      <c r="D95" s="180"/>
      <c r="E95" s="180"/>
      <c r="F95" s="180"/>
      <c r="G95" s="180"/>
      <c r="H95" s="180"/>
      <c r="I95" s="180"/>
      <c r="J95" s="180"/>
      <c r="K95" s="180"/>
      <c r="L95" s="180"/>
      <c r="M95" s="180"/>
      <c r="N95" s="180"/>
      <c r="O95" s="180"/>
      <c r="P95" s="180"/>
      <c r="Q95" s="180"/>
      <c r="R95" s="180"/>
      <c r="S95" s="180"/>
      <c r="T95" s="181"/>
      <c r="U95" s="49"/>
      <c r="V95" s="49"/>
      <c r="W95" s="50"/>
      <c r="X95" s="50"/>
    </row>
    <row r="96" spans="1:84" s="25" customFormat="1" ht="18" customHeight="1" x14ac:dyDescent="0.2">
      <c r="A96" s="73"/>
      <c r="B96" s="64"/>
      <c r="C96" s="179" t="s">
        <v>47</v>
      </c>
      <c r="D96" s="180"/>
      <c r="E96" s="180"/>
      <c r="F96" s="180"/>
      <c r="G96" s="180"/>
      <c r="H96" s="180"/>
      <c r="I96" s="180"/>
      <c r="J96" s="180"/>
      <c r="K96" s="180"/>
      <c r="L96" s="180"/>
      <c r="M96" s="180"/>
      <c r="N96" s="180"/>
      <c r="O96" s="180"/>
      <c r="P96" s="180"/>
      <c r="Q96" s="180"/>
      <c r="R96" s="180"/>
      <c r="S96" s="180"/>
      <c r="T96" s="181"/>
      <c r="U96" s="49"/>
      <c r="V96" s="49"/>
      <c r="W96" s="50"/>
      <c r="X96" s="50"/>
    </row>
    <row r="97" spans="1:84" s="25" customFormat="1" ht="18" customHeight="1" x14ac:dyDescent="0.2">
      <c r="A97" s="73"/>
      <c r="B97" s="64"/>
      <c r="C97" s="179" t="s">
        <v>48</v>
      </c>
      <c r="D97" s="180"/>
      <c r="E97" s="180"/>
      <c r="F97" s="180"/>
      <c r="G97" s="180"/>
      <c r="H97" s="180"/>
      <c r="I97" s="180"/>
      <c r="J97" s="180"/>
      <c r="K97" s="180"/>
      <c r="L97" s="180"/>
      <c r="M97" s="180"/>
      <c r="N97" s="180"/>
      <c r="O97" s="180"/>
      <c r="P97" s="180"/>
      <c r="Q97" s="180"/>
      <c r="R97" s="180"/>
      <c r="S97" s="180"/>
      <c r="T97" s="181"/>
      <c r="U97" s="49"/>
      <c r="V97" s="49"/>
      <c r="W97" s="50"/>
      <c r="X97" s="50"/>
    </row>
    <row r="98" spans="1:84" s="25" customFormat="1" ht="13.5" customHeight="1" x14ac:dyDescent="0.2">
      <c r="A98" s="73"/>
      <c r="B98" s="64"/>
      <c r="C98" s="179" t="s">
        <v>46</v>
      </c>
      <c r="D98" s="180"/>
      <c r="E98" s="180"/>
      <c r="F98" s="180"/>
      <c r="G98" s="180"/>
      <c r="H98" s="180"/>
      <c r="I98" s="180"/>
      <c r="J98" s="180"/>
      <c r="K98" s="180"/>
      <c r="L98" s="180"/>
      <c r="M98" s="180"/>
      <c r="N98" s="180"/>
      <c r="O98" s="180"/>
      <c r="P98" s="180"/>
      <c r="Q98" s="180"/>
      <c r="R98" s="180"/>
      <c r="S98" s="180"/>
      <c r="T98" s="181"/>
      <c r="U98" s="49"/>
      <c r="V98" s="49"/>
      <c r="W98" s="50"/>
      <c r="X98" s="50"/>
    </row>
    <row r="99" spans="1:84" s="25" customFormat="1" ht="29.1" customHeight="1" x14ac:dyDescent="0.2">
      <c r="A99" s="73"/>
      <c r="B99" s="64"/>
      <c r="C99" s="179" t="s">
        <v>70</v>
      </c>
      <c r="D99" s="180"/>
      <c r="E99" s="180"/>
      <c r="F99" s="180"/>
      <c r="G99" s="180"/>
      <c r="H99" s="180"/>
      <c r="I99" s="180"/>
      <c r="J99" s="180"/>
      <c r="K99" s="180"/>
      <c r="L99" s="180"/>
      <c r="M99" s="180"/>
      <c r="N99" s="180"/>
      <c r="O99" s="180"/>
      <c r="P99" s="180"/>
      <c r="Q99" s="180"/>
      <c r="R99" s="180"/>
      <c r="S99" s="180"/>
      <c r="T99" s="181"/>
      <c r="U99" s="49"/>
      <c r="V99" s="49"/>
      <c r="W99" s="50"/>
      <c r="X99" s="50"/>
    </row>
    <row r="100" spans="1:84" s="25" customFormat="1" ht="18" customHeight="1" x14ac:dyDescent="0.2">
      <c r="A100" s="73"/>
      <c r="B100" s="64"/>
      <c r="C100" s="167" t="s">
        <v>49</v>
      </c>
      <c r="D100" s="168"/>
      <c r="E100" s="168"/>
      <c r="F100" s="168"/>
      <c r="G100" s="168"/>
      <c r="H100" s="168"/>
      <c r="I100" s="168"/>
      <c r="J100" s="168"/>
      <c r="K100" s="168"/>
      <c r="L100" s="168"/>
      <c r="M100" s="168"/>
      <c r="N100" s="168"/>
      <c r="O100" s="168"/>
      <c r="P100" s="168"/>
      <c r="Q100" s="168"/>
      <c r="R100" s="168"/>
      <c r="S100" s="168"/>
      <c r="T100" s="169"/>
      <c r="U100" s="49"/>
      <c r="V100" s="49"/>
      <c r="W100" s="50"/>
      <c r="X100" s="50"/>
    </row>
    <row r="101" spans="1:84" s="2" customFormat="1" ht="18" customHeight="1" x14ac:dyDescent="0.2">
      <c r="A101" s="119">
        <v>926</v>
      </c>
      <c r="B101" s="119"/>
      <c r="C101" s="120"/>
      <c r="D101" s="182" t="s">
        <v>30</v>
      </c>
      <c r="E101" s="153" t="s">
        <v>26</v>
      </c>
      <c r="F101" s="117">
        <f>G101+P101</f>
        <v>10532547</v>
      </c>
      <c r="G101" s="104">
        <f>H101+K101+L101+M101</f>
        <v>10132547</v>
      </c>
      <c r="H101" s="105">
        <f>SUM(I101:J101)</f>
        <v>7332637</v>
      </c>
      <c r="I101" s="105">
        <v>3500382</v>
      </c>
      <c r="J101" s="105">
        <v>3832255</v>
      </c>
      <c r="K101" s="105">
        <v>2080910</v>
      </c>
      <c r="L101" s="105">
        <v>719000</v>
      </c>
      <c r="M101" s="105"/>
      <c r="N101" s="106"/>
      <c r="O101" s="142"/>
      <c r="P101" s="104">
        <f>Q101+S101+T101</f>
        <v>400000</v>
      </c>
      <c r="Q101" s="105">
        <f>Q105</f>
        <v>400000</v>
      </c>
      <c r="R101" s="106"/>
      <c r="S101" s="106"/>
      <c r="T101" s="105"/>
      <c r="U101" s="47"/>
      <c r="V101" s="98"/>
      <c r="W101" s="99"/>
      <c r="X101" s="99"/>
      <c r="Y101" s="20"/>
      <c r="Z101" s="20"/>
      <c r="AA101" s="20"/>
      <c r="AB101" s="20"/>
      <c r="AC101" s="20"/>
      <c r="AD101" s="20"/>
      <c r="AE101" s="20"/>
      <c r="AF101" s="20"/>
      <c r="AG101" s="20"/>
      <c r="AH101" s="20"/>
      <c r="AI101" s="20"/>
      <c r="AJ101" s="20"/>
      <c r="AK101" s="20"/>
      <c r="AL101" s="20"/>
      <c r="AM101" s="20"/>
      <c r="AN101" s="20"/>
      <c r="AO101" s="20"/>
      <c r="AP101" s="20"/>
      <c r="AQ101" s="20"/>
      <c r="AR101" s="20"/>
      <c r="AS101" s="20"/>
      <c r="AT101" s="20"/>
      <c r="AU101" s="20"/>
      <c r="AV101" s="20"/>
      <c r="AW101" s="20"/>
      <c r="AX101" s="20"/>
      <c r="AY101" s="20"/>
      <c r="AZ101" s="20"/>
      <c r="BA101" s="20"/>
      <c r="BB101" s="20"/>
      <c r="BC101" s="20"/>
      <c r="BD101" s="20"/>
      <c r="BE101" s="20"/>
      <c r="BF101" s="20"/>
      <c r="BG101" s="20"/>
      <c r="BH101" s="20"/>
      <c r="BI101" s="20"/>
      <c r="BJ101" s="20"/>
      <c r="BK101" s="20"/>
      <c r="BL101" s="20"/>
      <c r="BM101" s="20"/>
      <c r="BN101" s="20"/>
      <c r="BO101" s="20"/>
      <c r="BP101" s="20"/>
      <c r="BQ101" s="20"/>
      <c r="BR101" s="20"/>
      <c r="BS101" s="20"/>
      <c r="BT101" s="20"/>
      <c r="BU101" s="20"/>
      <c r="BV101" s="20"/>
      <c r="BW101" s="20"/>
      <c r="BX101" s="20"/>
      <c r="BY101" s="20"/>
      <c r="BZ101" s="20"/>
      <c r="CA101" s="20"/>
      <c r="CB101" s="20"/>
      <c r="CC101" s="20"/>
      <c r="CD101" s="20"/>
      <c r="CE101" s="20"/>
      <c r="CF101" s="20"/>
    </row>
    <row r="102" spans="1:84" s="6" customFormat="1" ht="18" customHeight="1" x14ac:dyDescent="0.2">
      <c r="A102" s="122"/>
      <c r="B102" s="122"/>
      <c r="C102" s="123"/>
      <c r="D102" s="183"/>
      <c r="E102" s="153" t="s">
        <v>27</v>
      </c>
      <c r="F102" s="117"/>
      <c r="G102" s="107"/>
      <c r="H102" s="108"/>
      <c r="I102" s="108"/>
      <c r="J102" s="108"/>
      <c r="K102" s="108"/>
      <c r="L102" s="108"/>
      <c r="M102" s="108"/>
      <c r="N102" s="143"/>
      <c r="O102" s="144"/>
      <c r="P102" s="107"/>
      <c r="Q102" s="108"/>
      <c r="R102" s="143"/>
      <c r="S102" s="143"/>
      <c r="T102" s="108"/>
      <c r="U102" s="52"/>
      <c r="V102" s="98"/>
      <c r="W102" s="99"/>
      <c r="X102" s="99"/>
      <c r="Y102" s="20"/>
      <c r="Z102" s="20"/>
      <c r="AA102" s="20"/>
      <c r="AB102" s="20"/>
      <c r="AC102" s="20"/>
      <c r="AD102" s="20"/>
      <c r="AE102" s="20"/>
      <c r="AF102" s="20"/>
      <c r="AG102" s="20"/>
      <c r="AH102" s="20"/>
      <c r="AI102" s="20"/>
      <c r="AJ102" s="20"/>
      <c r="AK102" s="20"/>
      <c r="AL102" s="20"/>
      <c r="AM102" s="20"/>
      <c r="AN102" s="20"/>
      <c r="AO102" s="20"/>
      <c r="AP102" s="20"/>
      <c r="AQ102" s="20"/>
      <c r="AR102" s="20"/>
      <c r="AS102" s="20"/>
      <c r="AT102" s="20"/>
      <c r="AU102" s="20"/>
      <c r="AV102" s="20"/>
      <c r="AW102" s="20"/>
      <c r="AX102" s="20"/>
      <c r="AY102" s="20"/>
      <c r="AZ102" s="20"/>
      <c r="BA102" s="20"/>
      <c r="BB102" s="20"/>
      <c r="BC102" s="20"/>
      <c r="BD102" s="20"/>
      <c r="BE102" s="20"/>
      <c r="BF102" s="20"/>
      <c r="BG102" s="20"/>
      <c r="BH102" s="20"/>
      <c r="BI102" s="20"/>
      <c r="BJ102" s="20"/>
      <c r="BK102" s="20"/>
      <c r="BL102" s="20"/>
      <c r="BM102" s="20"/>
      <c r="BN102" s="20"/>
      <c r="BO102" s="20"/>
      <c r="BP102" s="20"/>
      <c r="BQ102" s="20"/>
      <c r="BR102" s="20"/>
      <c r="BS102" s="20"/>
      <c r="BT102" s="20"/>
      <c r="BU102" s="20"/>
      <c r="BV102" s="20"/>
      <c r="BW102" s="20"/>
      <c r="BX102" s="20"/>
      <c r="BY102" s="20"/>
      <c r="BZ102" s="20"/>
      <c r="CA102" s="20"/>
      <c r="CB102" s="20"/>
      <c r="CC102" s="20"/>
      <c r="CD102" s="20"/>
      <c r="CE102" s="20"/>
      <c r="CF102" s="20"/>
    </row>
    <row r="103" spans="1:84" s="6" customFormat="1" ht="18" customHeight="1" x14ac:dyDescent="0.2">
      <c r="A103" s="122"/>
      <c r="B103" s="122"/>
      <c r="C103" s="123"/>
      <c r="D103" s="183"/>
      <c r="E103" s="153" t="s">
        <v>28</v>
      </c>
      <c r="F103" s="117">
        <f>G103+P103</f>
        <v>200000</v>
      </c>
      <c r="G103" s="107"/>
      <c r="H103" s="108"/>
      <c r="I103" s="108"/>
      <c r="J103" s="108"/>
      <c r="K103" s="108"/>
      <c r="L103" s="108"/>
      <c r="M103" s="108"/>
      <c r="N103" s="143"/>
      <c r="O103" s="144"/>
      <c r="P103" s="107">
        <f>Q103</f>
        <v>200000</v>
      </c>
      <c r="Q103" s="108">
        <f>Q107</f>
        <v>200000</v>
      </c>
      <c r="R103" s="143"/>
      <c r="S103" s="143"/>
      <c r="T103" s="108"/>
      <c r="U103" s="52"/>
      <c r="V103" s="98"/>
      <c r="W103" s="99"/>
      <c r="X103" s="99"/>
      <c r="Y103" s="20"/>
      <c r="Z103" s="20"/>
      <c r="AA103" s="20"/>
      <c r="AB103" s="20"/>
      <c r="AC103" s="20"/>
      <c r="AD103" s="20"/>
      <c r="AE103" s="20"/>
      <c r="AF103" s="20"/>
      <c r="AG103" s="20"/>
      <c r="AH103" s="20"/>
      <c r="AI103" s="20"/>
      <c r="AJ103" s="20"/>
      <c r="AK103" s="20"/>
      <c r="AL103" s="20"/>
      <c r="AM103" s="20"/>
      <c r="AN103" s="20"/>
      <c r="AO103" s="20"/>
      <c r="AP103" s="20"/>
      <c r="AQ103" s="20"/>
      <c r="AR103" s="20"/>
      <c r="AS103" s="20"/>
      <c r="AT103" s="20"/>
      <c r="AU103" s="20"/>
      <c r="AV103" s="20"/>
      <c r="AW103" s="20"/>
      <c r="AX103" s="20"/>
      <c r="AY103" s="20"/>
      <c r="AZ103" s="20"/>
      <c r="BA103" s="20"/>
      <c r="BB103" s="20"/>
      <c r="BC103" s="20"/>
      <c r="BD103" s="20"/>
      <c r="BE103" s="20"/>
      <c r="BF103" s="20"/>
      <c r="BG103" s="20"/>
      <c r="BH103" s="20"/>
      <c r="BI103" s="20"/>
      <c r="BJ103" s="20"/>
      <c r="BK103" s="20"/>
      <c r="BL103" s="20"/>
      <c r="BM103" s="20"/>
      <c r="BN103" s="20"/>
      <c r="BO103" s="20"/>
      <c r="BP103" s="20"/>
      <c r="BQ103" s="20"/>
      <c r="BR103" s="20"/>
      <c r="BS103" s="20"/>
      <c r="BT103" s="20"/>
      <c r="BU103" s="20"/>
      <c r="BV103" s="20"/>
      <c r="BW103" s="20"/>
      <c r="BX103" s="20"/>
      <c r="BY103" s="20"/>
      <c r="BZ103" s="20"/>
      <c r="CA103" s="20"/>
      <c r="CB103" s="20"/>
      <c r="CC103" s="20"/>
      <c r="CD103" s="20"/>
      <c r="CE103" s="20"/>
      <c r="CF103" s="20"/>
    </row>
    <row r="104" spans="1:84" s="8" customFormat="1" ht="18" customHeight="1" x14ac:dyDescent="0.2">
      <c r="A104" s="123"/>
      <c r="B104" s="123"/>
      <c r="C104" s="124"/>
      <c r="D104" s="184"/>
      <c r="E104" s="154" t="s">
        <v>29</v>
      </c>
      <c r="F104" s="111">
        <f t="shared" ref="F104:Q104" si="13">F101-F102+F103</f>
        <v>10732547</v>
      </c>
      <c r="G104" s="109">
        <f t="shared" si="13"/>
        <v>10132547</v>
      </c>
      <c r="H104" s="111">
        <f t="shared" si="13"/>
        <v>7332637</v>
      </c>
      <c r="I104" s="111">
        <f t="shared" si="13"/>
        <v>3500382</v>
      </c>
      <c r="J104" s="111">
        <f t="shared" si="13"/>
        <v>3832255</v>
      </c>
      <c r="K104" s="111">
        <f t="shared" si="13"/>
        <v>2080910</v>
      </c>
      <c r="L104" s="111">
        <f t="shared" si="13"/>
        <v>719000</v>
      </c>
      <c r="M104" s="111"/>
      <c r="N104" s="111"/>
      <c r="O104" s="145"/>
      <c r="P104" s="109">
        <f t="shared" si="13"/>
        <v>600000</v>
      </c>
      <c r="Q104" s="111">
        <f t="shared" si="13"/>
        <v>600000</v>
      </c>
      <c r="R104" s="111"/>
      <c r="S104" s="110"/>
      <c r="T104" s="110"/>
      <c r="U104" s="48"/>
      <c r="V104" s="98"/>
      <c r="W104" s="99"/>
      <c r="X104" s="99"/>
      <c r="Y104" s="20"/>
      <c r="Z104" s="20"/>
      <c r="AA104" s="20"/>
      <c r="AB104" s="20"/>
      <c r="AC104" s="20"/>
      <c r="AD104" s="20"/>
      <c r="AE104" s="20"/>
      <c r="AF104" s="20"/>
      <c r="AG104" s="20"/>
      <c r="AH104" s="20"/>
      <c r="AI104" s="20"/>
      <c r="AJ104" s="20"/>
      <c r="AK104" s="20"/>
      <c r="AL104" s="20"/>
      <c r="AM104" s="20"/>
      <c r="AN104" s="20"/>
      <c r="AO104" s="20"/>
      <c r="AP104" s="20"/>
      <c r="AQ104" s="20"/>
      <c r="AR104" s="20"/>
      <c r="AS104" s="20"/>
      <c r="AT104" s="20"/>
      <c r="AU104" s="20"/>
      <c r="AV104" s="20"/>
      <c r="AW104" s="20"/>
      <c r="AX104" s="20"/>
      <c r="AY104" s="20"/>
      <c r="AZ104" s="20"/>
      <c r="BA104" s="20"/>
      <c r="BB104" s="20"/>
      <c r="BC104" s="20"/>
      <c r="BD104" s="20"/>
      <c r="BE104" s="20"/>
      <c r="BF104" s="20"/>
      <c r="BG104" s="20"/>
      <c r="BH104" s="20"/>
      <c r="BI104" s="20"/>
      <c r="BJ104" s="20"/>
      <c r="BK104" s="20"/>
      <c r="BL104" s="20"/>
      <c r="BM104" s="20"/>
      <c r="BN104" s="20"/>
      <c r="BO104" s="20"/>
      <c r="BP104" s="20"/>
      <c r="BQ104" s="20"/>
      <c r="BR104" s="20"/>
      <c r="BS104" s="20"/>
      <c r="BT104" s="20"/>
      <c r="BU104" s="20"/>
      <c r="BV104" s="20"/>
      <c r="BW104" s="20"/>
      <c r="BX104" s="20"/>
      <c r="BY104" s="20"/>
      <c r="BZ104" s="20"/>
      <c r="CA104" s="20"/>
      <c r="CB104" s="20"/>
      <c r="CC104" s="20"/>
      <c r="CD104" s="20"/>
      <c r="CE104" s="20"/>
      <c r="CF104" s="20"/>
    </row>
    <row r="105" spans="1:84" s="2" customFormat="1" ht="16.5" customHeight="1" x14ac:dyDescent="0.2">
      <c r="A105" s="64"/>
      <c r="B105" s="127">
        <v>92601</v>
      </c>
      <c r="C105" s="128"/>
      <c r="D105" s="176" t="s">
        <v>4</v>
      </c>
      <c r="E105" s="155" t="s">
        <v>26</v>
      </c>
      <c r="F105" s="134">
        <f>G105+P105</f>
        <v>8441637</v>
      </c>
      <c r="G105" s="135">
        <f>H105+K105+L105+M105</f>
        <v>8041637</v>
      </c>
      <c r="H105" s="118">
        <f>SUM(I105:J105)</f>
        <v>7322637</v>
      </c>
      <c r="I105" s="118">
        <v>3500382</v>
      </c>
      <c r="J105" s="118">
        <v>3822255</v>
      </c>
      <c r="K105" s="118"/>
      <c r="L105" s="118">
        <v>719000</v>
      </c>
      <c r="M105" s="75"/>
      <c r="N105" s="75"/>
      <c r="O105" s="74"/>
      <c r="P105" s="135">
        <f>Q105+S105+T105</f>
        <v>400000</v>
      </c>
      <c r="Q105" s="118">
        <v>400000</v>
      </c>
      <c r="R105" s="75"/>
      <c r="S105" s="75"/>
      <c r="T105" s="75"/>
      <c r="U105" s="42"/>
      <c r="V105" s="42"/>
      <c r="W105" s="43"/>
      <c r="X105" s="43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  <c r="BF105"/>
      <c r="BG105"/>
      <c r="BH105"/>
      <c r="BI105"/>
      <c r="BJ105"/>
      <c r="BK105"/>
      <c r="BL105"/>
      <c r="BM105"/>
      <c r="BN105"/>
      <c r="BO105"/>
      <c r="BP105"/>
      <c r="BQ105"/>
      <c r="BR105"/>
      <c r="BS105"/>
      <c r="BT105"/>
      <c r="BU105"/>
      <c r="BV105"/>
      <c r="BW105"/>
      <c r="BX105"/>
      <c r="BY105"/>
      <c r="BZ105"/>
      <c r="CA105"/>
      <c r="CB105"/>
      <c r="CC105"/>
      <c r="CD105"/>
      <c r="CE105"/>
      <c r="CF105"/>
    </row>
    <row r="106" spans="1:84" s="6" customFormat="1" ht="16.5" customHeight="1" x14ac:dyDescent="0.2">
      <c r="A106" s="64"/>
      <c r="B106" s="126"/>
      <c r="C106" s="130"/>
      <c r="D106" s="177"/>
      <c r="E106" s="155" t="s">
        <v>27</v>
      </c>
      <c r="F106" s="136"/>
      <c r="G106" s="112"/>
      <c r="H106" s="113"/>
      <c r="I106" s="113"/>
      <c r="J106" s="113"/>
      <c r="K106" s="113"/>
      <c r="L106" s="113"/>
      <c r="M106" s="78"/>
      <c r="N106" s="78"/>
      <c r="O106" s="79"/>
      <c r="P106" s="112"/>
      <c r="Q106" s="113"/>
      <c r="R106" s="78"/>
      <c r="S106" s="78"/>
      <c r="T106" s="78"/>
      <c r="U106" s="52"/>
      <c r="V106" s="42"/>
      <c r="W106" s="43"/>
      <c r="X106" s="43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  <c r="AR106"/>
      <c r="AS106"/>
      <c r="AT106"/>
      <c r="AU106"/>
      <c r="AV106"/>
      <c r="AW106"/>
      <c r="AX106"/>
      <c r="AY106"/>
      <c r="AZ106"/>
      <c r="BA106"/>
      <c r="BB106"/>
      <c r="BC106"/>
      <c r="BD106"/>
      <c r="BE106"/>
      <c r="BF106"/>
      <c r="BG106"/>
      <c r="BH106"/>
      <c r="BI106"/>
      <c r="BJ106"/>
      <c r="BK106"/>
      <c r="BL106"/>
      <c r="BM106"/>
      <c r="BN106"/>
      <c r="BO106"/>
      <c r="BP106"/>
      <c r="BQ106"/>
      <c r="BR106"/>
      <c r="BS106"/>
      <c r="BT106"/>
      <c r="BU106"/>
      <c r="BV106"/>
      <c r="BW106"/>
      <c r="BX106"/>
      <c r="BY106"/>
      <c r="BZ106"/>
      <c r="CA106"/>
      <c r="CB106"/>
      <c r="CC106"/>
      <c r="CD106"/>
      <c r="CE106"/>
      <c r="CF106"/>
    </row>
    <row r="107" spans="1:84" s="6" customFormat="1" ht="16.5" customHeight="1" x14ac:dyDescent="0.2">
      <c r="A107" s="64"/>
      <c r="B107" s="126"/>
      <c r="C107" s="130"/>
      <c r="D107" s="177"/>
      <c r="E107" s="155" t="s">
        <v>28</v>
      </c>
      <c r="F107" s="136">
        <f>G107+P107</f>
        <v>200000</v>
      </c>
      <c r="G107" s="112"/>
      <c r="H107" s="113"/>
      <c r="I107" s="113"/>
      <c r="J107" s="113"/>
      <c r="K107" s="113"/>
      <c r="L107" s="113"/>
      <c r="M107" s="78"/>
      <c r="N107" s="78"/>
      <c r="O107" s="79"/>
      <c r="P107" s="112">
        <f>Q107</f>
        <v>200000</v>
      </c>
      <c r="Q107" s="113">
        <f>Q111</f>
        <v>200000</v>
      </c>
      <c r="R107" s="78"/>
      <c r="S107" s="78"/>
      <c r="T107" s="78"/>
      <c r="U107" s="52"/>
      <c r="V107" s="42"/>
      <c r="W107" s="43"/>
      <c r="X107" s="43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  <c r="AV107"/>
      <c r="AW107"/>
      <c r="AX107"/>
      <c r="AY107"/>
      <c r="AZ107"/>
      <c r="BA107"/>
      <c r="BB107"/>
      <c r="BC107"/>
      <c r="BD107"/>
      <c r="BE107"/>
      <c r="BF107"/>
      <c r="BG107"/>
      <c r="BH107"/>
      <c r="BI107"/>
      <c r="BJ107"/>
      <c r="BK107"/>
      <c r="BL107"/>
      <c r="BM107"/>
      <c r="BN107"/>
      <c r="BO107"/>
      <c r="BP107"/>
      <c r="BQ107"/>
      <c r="BR107"/>
      <c r="BS107"/>
      <c r="BT107"/>
      <c r="BU107"/>
      <c r="BV107"/>
      <c r="BW107"/>
      <c r="BX107"/>
      <c r="BY107"/>
      <c r="BZ107"/>
      <c r="CA107"/>
      <c r="CB107"/>
      <c r="CC107"/>
      <c r="CD107"/>
      <c r="CE107"/>
      <c r="CF107"/>
    </row>
    <row r="108" spans="1:84" s="8" customFormat="1" ht="16.5" customHeight="1" x14ac:dyDescent="0.2">
      <c r="A108" s="67"/>
      <c r="B108" s="131"/>
      <c r="C108" s="132"/>
      <c r="D108" s="178"/>
      <c r="E108" s="156" t="s">
        <v>29</v>
      </c>
      <c r="F108" s="116">
        <f t="shared" ref="F108:P108" si="14">F105-F106+F107</f>
        <v>8641637</v>
      </c>
      <c r="G108" s="114">
        <f t="shared" si="14"/>
        <v>8041637</v>
      </c>
      <c r="H108" s="116">
        <f t="shared" si="14"/>
        <v>7322637</v>
      </c>
      <c r="I108" s="115">
        <f>I105-I106+I107</f>
        <v>3500382</v>
      </c>
      <c r="J108" s="115">
        <f t="shared" si="14"/>
        <v>3822255</v>
      </c>
      <c r="K108" s="116"/>
      <c r="L108" s="115">
        <f>L105-L106+L107</f>
        <v>719000</v>
      </c>
      <c r="M108" s="68"/>
      <c r="N108" s="68"/>
      <c r="O108" s="71"/>
      <c r="P108" s="114">
        <f t="shared" si="14"/>
        <v>600000</v>
      </c>
      <c r="Q108" s="116">
        <f>Q105-Q106+Q107</f>
        <v>600000</v>
      </c>
      <c r="R108" s="68"/>
      <c r="S108" s="70"/>
      <c r="T108" s="70"/>
      <c r="U108" s="48"/>
      <c r="V108" s="42"/>
      <c r="W108" s="43"/>
      <c r="X108" s="43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  <c r="AV108"/>
      <c r="AW108"/>
      <c r="AX108"/>
      <c r="AY108"/>
      <c r="AZ108"/>
      <c r="BA108"/>
      <c r="BB108"/>
      <c r="BC108"/>
      <c r="BD108"/>
      <c r="BE108"/>
      <c r="BF108"/>
      <c r="BG108"/>
      <c r="BH108"/>
      <c r="BI108"/>
      <c r="BJ108"/>
      <c r="BK108"/>
      <c r="BL108"/>
      <c r="BM108"/>
      <c r="BN108"/>
      <c r="BO108"/>
      <c r="BP108"/>
      <c r="BQ108"/>
      <c r="BR108"/>
      <c r="BS108"/>
      <c r="BT108"/>
      <c r="BU108"/>
      <c r="BV108"/>
      <c r="BW108"/>
      <c r="BX108"/>
      <c r="BY108"/>
      <c r="BZ108"/>
      <c r="CA108"/>
      <c r="CB108"/>
      <c r="CC108"/>
      <c r="CD108"/>
      <c r="CE108"/>
      <c r="CF108"/>
    </row>
    <row r="109" spans="1:84" s="2" customFormat="1" ht="16.5" customHeight="1" x14ac:dyDescent="0.2">
      <c r="A109" s="130"/>
      <c r="B109" s="130"/>
      <c r="C109" s="130">
        <v>6050</v>
      </c>
      <c r="D109" s="173" t="s">
        <v>24</v>
      </c>
      <c r="E109" s="129" t="s">
        <v>26</v>
      </c>
      <c r="F109" s="136">
        <f>G109+P109</f>
        <v>400000</v>
      </c>
      <c r="G109" s="112"/>
      <c r="H109" s="113"/>
      <c r="I109" s="113"/>
      <c r="J109" s="113"/>
      <c r="K109" s="113"/>
      <c r="L109" s="113"/>
      <c r="M109" s="113"/>
      <c r="N109" s="113"/>
      <c r="O109" s="137"/>
      <c r="P109" s="112">
        <f>Q109+T109+U109+V109</f>
        <v>400000</v>
      </c>
      <c r="Q109" s="113">
        <v>400000</v>
      </c>
      <c r="R109" s="113"/>
      <c r="S109" s="113"/>
      <c r="T109" s="113"/>
      <c r="U109" s="51"/>
      <c r="V109" s="98"/>
      <c r="W109" s="99"/>
      <c r="X109" s="99"/>
      <c r="Y109" s="20"/>
      <c r="Z109" s="20"/>
      <c r="AA109" s="20"/>
      <c r="AB109" s="20"/>
      <c r="AC109" s="20"/>
      <c r="AD109" s="20"/>
      <c r="AE109" s="20"/>
      <c r="AF109" s="20"/>
      <c r="AG109" s="20"/>
      <c r="AH109" s="20"/>
      <c r="AI109" s="20"/>
      <c r="AJ109" s="20"/>
      <c r="AK109" s="20"/>
      <c r="AL109" s="20"/>
      <c r="AM109" s="20"/>
      <c r="AN109" s="20"/>
      <c r="AO109" s="20"/>
      <c r="AP109" s="20"/>
      <c r="AQ109" s="20"/>
      <c r="AR109" s="20"/>
      <c r="AS109" s="20"/>
      <c r="AT109" s="20"/>
      <c r="AU109" s="20"/>
      <c r="AV109" s="20"/>
      <c r="AW109" s="20"/>
      <c r="AX109" s="20"/>
      <c r="AY109" s="20"/>
      <c r="AZ109" s="20"/>
      <c r="BA109" s="20"/>
      <c r="BB109" s="20"/>
      <c r="BC109" s="20"/>
      <c r="BD109" s="20"/>
      <c r="BE109" s="20"/>
      <c r="BF109" s="20"/>
      <c r="BG109" s="20"/>
      <c r="BH109" s="20"/>
      <c r="BI109" s="20"/>
      <c r="BJ109" s="20"/>
      <c r="BK109" s="20"/>
      <c r="BL109" s="20"/>
      <c r="BM109" s="20"/>
      <c r="BN109" s="20"/>
      <c r="BO109" s="20"/>
      <c r="BP109" s="20"/>
      <c r="BQ109" s="20"/>
      <c r="BR109" s="20"/>
      <c r="BS109" s="20"/>
      <c r="BT109" s="20"/>
      <c r="BU109" s="20"/>
      <c r="BV109" s="20"/>
      <c r="BW109" s="20"/>
      <c r="BX109" s="20"/>
      <c r="BY109" s="20"/>
      <c r="BZ109" s="20"/>
      <c r="CA109" s="20"/>
      <c r="CB109" s="20"/>
      <c r="CC109" s="20"/>
      <c r="CD109" s="20"/>
      <c r="CE109" s="20"/>
      <c r="CF109" s="20"/>
    </row>
    <row r="110" spans="1:84" s="7" customFormat="1" ht="16.5" customHeight="1" x14ac:dyDescent="0.2">
      <c r="A110" s="126"/>
      <c r="B110" s="126"/>
      <c r="C110" s="130"/>
      <c r="D110" s="174"/>
      <c r="E110" s="129" t="s">
        <v>27</v>
      </c>
      <c r="F110" s="136"/>
      <c r="G110" s="112"/>
      <c r="H110" s="113"/>
      <c r="I110" s="113"/>
      <c r="J110" s="113"/>
      <c r="K110" s="113"/>
      <c r="L110" s="113"/>
      <c r="M110" s="113"/>
      <c r="N110" s="113"/>
      <c r="O110" s="137"/>
      <c r="P110" s="112"/>
      <c r="Q110" s="113"/>
      <c r="R110" s="113"/>
      <c r="S110" s="113"/>
      <c r="T110" s="113"/>
      <c r="U110" s="47"/>
      <c r="V110" s="98"/>
      <c r="W110" s="99"/>
      <c r="X110" s="99"/>
      <c r="Y110" s="20"/>
      <c r="Z110" s="20"/>
      <c r="AA110" s="20"/>
      <c r="AB110" s="20"/>
      <c r="AC110" s="20"/>
      <c r="AD110" s="20"/>
      <c r="AE110" s="20"/>
      <c r="AF110" s="20"/>
      <c r="AG110" s="20"/>
      <c r="AH110" s="20"/>
      <c r="AI110" s="20"/>
      <c r="AJ110" s="20"/>
      <c r="AK110" s="20"/>
      <c r="AL110" s="20"/>
      <c r="AM110" s="20"/>
      <c r="AN110" s="20"/>
      <c r="AO110" s="20"/>
      <c r="AP110" s="20"/>
      <c r="AQ110" s="20"/>
      <c r="AR110" s="20"/>
      <c r="AS110" s="20"/>
      <c r="AT110" s="20"/>
      <c r="AU110" s="20"/>
      <c r="AV110" s="20"/>
      <c r="AW110" s="20"/>
      <c r="AX110" s="20"/>
      <c r="AY110" s="20"/>
      <c r="AZ110" s="20"/>
      <c r="BA110" s="20"/>
      <c r="BB110" s="20"/>
      <c r="BC110" s="20"/>
      <c r="BD110" s="20"/>
      <c r="BE110" s="20"/>
      <c r="BF110" s="20"/>
      <c r="BG110" s="20"/>
      <c r="BH110" s="20"/>
      <c r="BI110" s="20"/>
      <c r="BJ110" s="20"/>
      <c r="BK110" s="20"/>
      <c r="BL110" s="20"/>
      <c r="BM110" s="20"/>
      <c r="BN110" s="20"/>
      <c r="BO110" s="20"/>
      <c r="BP110" s="20"/>
      <c r="BQ110" s="20"/>
      <c r="BR110" s="20"/>
      <c r="BS110" s="20"/>
      <c r="BT110" s="20"/>
      <c r="BU110" s="20"/>
      <c r="BV110" s="20"/>
      <c r="BW110" s="20"/>
      <c r="BX110" s="20"/>
      <c r="BY110" s="20"/>
      <c r="BZ110" s="20"/>
      <c r="CA110" s="20"/>
      <c r="CB110" s="20"/>
      <c r="CC110" s="20"/>
      <c r="CD110" s="20"/>
      <c r="CE110" s="20"/>
      <c r="CF110" s="20"/>
    </row>
    <row r="111" spans="1:84" s="7" customFormat="1" ht="16.5" customHeight="1" x14ac:dyDescent="0.2">
      <c r="A111" s="126"/>
      <c r="B111" s="126"/>
      <c r="C111" s="130"/>
      <c r="D111" s="174"/>
      <c r="E111" s="129" t="s">
        <v>28</v>
      </c>
      <c r="F111" s="136">
        <f>G111+P111</f>
        <v>200000</v>
      </c>
      <c r="G111" s="112"/>
      <c r="H111" s="113"/>
      <c r="I111" s="113"/>
      <c r="J111" s="113"/>
      <c r="K111" s="113"/>
      <c r="L111" s="113"/>
      <c r="M111" s="113"/>
      <c r="N111" s="113"/>
      <c r="O111" s="137"/>
      <c r="P111" s="112">
        <f>Q111+T111+U111+V111</f>
        <v>200000</v>
      </c>
      <c r="Q111" s="113">
        <v>200000</v>
      </c>
      <c r="R111" s="113"/>
      <c r="S111" s="113"/>
      <c r="T111" s="113"/>
      <c r="U111" s="47"/>
      <c r="V111" s="98"/>
      <c r="W111" s="99"/>
      <c r="X111" s="99"/>
      <c r="Y111" s="20"/>
      <c r="Z111" s="20"/>
      <c r="AA111" s="20"/>
      <c r="AB111" s="20"/>
      <c r="AC111" s="20"/>
      <c r="AD111" s="20"/>
      <c r="AE111" s="20"/>
      <c r="AF111" s="20"/>
      <c r="AG111" s="20"/>
      <c r="AH111" s="20"/>
      <c r="AI111" s="20"/>
      <c r="AJ111" s="20"/>
      <c r="AK111" s="20"/>
      <c r="AL111" s="20"/>
      <c r="AM111" s="20"/>
      <c r="AN111" s="20"/>
      <c r="AO111" s="20"/>
      <c r="AP111" s="20"/>
      <c r="AQ111" s="20"/>
      <c r="AR111" s="20"/>
      <c r="AS111" s="20"/>
      <c r="AT111" s="20"/>
      <c r="AU111" s="20"/>
      <c r="AV111" s="20"/>
      <c r="AW111" s="20"/>
      <c r="AX111" s="20"/>
      <c r="AY111" s="20"/>
      <c r="AZ111" s="20"/>
      <c r="BA111" s="20"/>
      <c r="BB111" s="20"/>
      <c r="BC111" s="20"/>
      <c r="BD111" s="20"/>
      <c r="BE111" s="20"/>
      <c r="BF111" s="20"/>
      <c r="BG111" s="20"/>
      <c r="BH111" s="20"/>
      <c r="BI111" s="20"/>
      <c r="BJ111" s="20"/>
      <c r="BK111" s="20"/>
      <c r="BL111" s="20"/>
      <c r="BM111" s="20"/>
      <c r="BN111" s="20"/>
      <c r="BO111" s="20"/>
      <c r="BP111" s="20"/>
      <c r="BQ111" s="20"/>
      <c r="BR111" s="20"/>
      <c r="BS111" s="20"/>
      <c r="BT111" s="20"/>
      <c r="BU111" s="20"/>
      <c r="BV111" s="20"/>
      <c r="BW111" s="20"/>
      <c r="BX111" s="20"/>
      <c r="BY111" s="20"/>
      <c r="BZ111" s="20"/>
      <c r="CA111" s="20"/>
      <c r="CB111" s="20"/>
      <c r="CC111" s="20"/>
      <c r="CD111" s="20"/>
      <c r="CE111" s="20"/>
      <c r="CF111" s="20"/>
    </row>
    <row r="112" spans="1:84" s="8" customFormat="1" ht="16.5" customHeight="1" x14ac:dyDescent="0.2">
      <c r="A112" s="131"/>
      <c r="B112" s="131"/>
      <c r="C112" s="132"/>
      <c r="D112" s="175"/>
      <c r="E112" s="133" t="s">
        <v>29</v>
      </c>
      <c r="F112" s="116">
        <f>F109-F110+F111</f>
        <v>600000</v>
      </c>
      <c r="G112" s="114"/>
      <c r="H112" s="116"/>
      <c r="I112" s="116"/>
      <c r="J112" s="116"/>
      <c r="K112" s="116"/>
      <c r="L112" s="116"/>
      <c r="M112" s="116"/>
      <c r="N112" s="116"/>
      <c r="O112" s="139"/>
      <c r="P112" s="114">
        <f>P109-P110+P111</f>
        <v>600000</v>
      </c>
      <c r="Q112" s="116">
        <f>Q109-Q110+Q111</f>
        <v>600000</v>
      </c>
      <c r="R112" s="116"/>
      <c r="S112" s="115"/>
      <c r="T112" s="115"/>
      <c r="U112" s="48"/>
      <c r="V112" s="98"/>
      <c r="W112" s="99"/>
      <c r="X112" s="99"/>
      <c r="Y112" s="20"/>
      <c r="Z112" s="20"/>
      <c r="AA112" s="20"/>
      <c r="AB112" s="20"/>
      <c r="AC112" s="20"/>
      <c r="AD112" s="20"/>
      <c r="AE112" s="20"/>
      <c r="AF112" s="20"/>
      <c r="AG112" s="20"/>
      <c r="AH112" s="20"/>
      <c r="AI112" s="20"/>
      <c r="AJ112" s="20"/>
      <c r="AK112" s="20"/>
      <c r="AL112" s="20"/>
      <c r="AM112" s="20"/>
      <c r="AN112" s="20"/>
      <c r="AO112" s="20"/>
      <c r="AP112" s="20"/>
      <c r="AQ112" s="20"/>
      <c r="AR112" s="20"/>
      <c r="AS112" s="20"/>
      <c r="AT112" s="20"/>
      <c r="AU112" s="20"/>
      <c r="AV112" s="20"/>
      <c r="AW112" s="20"/>
      <c r="AX112" s="20"/>
      <c r="AY112" s="20"/>
      <c r="AZ112" s="20"/>
      <c r="BA112" s="20"/>
      <c r="BB112" s="20"/>
      <c r="BC112" s="20"/>
      <c r="BD112" s="20"/>
      <c r="BE112" s="20"/>
      <c r="BF112" s="20"/>
      <c r="BG112" s="20"/>
      <c r="BH112" s="20"/>
      <c r="BI112" s="20"/>
      <c r="BJ112" s="20"/>
      <c r="BK112" s="20"/>
      <c r="BL112" s="20"/>
      <c r="BM112" s="20"/>
      <c r="BN112" s="20"/>
      <c r="BO112" s="20"/>
      <c r="BP112" s="20"/>
      <c r="BQ112" s="20"/>
      <c r="BR112" s="20"/>
      <c r="BS112" s="20"/>
      <c r="BT112" s="20"/>
      <c r="BU112" s="20"/>
      <c r="BV112" s="20"/>
      <c r="BW112" s="20"/>
      <c r="BX112" s="20"/>
      <c r="BY112" s="20"/>
      <c r="BZ112" s="20"/>
      <c r="CA112" s="20"/>
      <c r="CB112" s="20"/>
      <c r="CC112" s="20"/>
      <c r="CD112" s="20"/>
      <c r="CE112" s="20"/>
      <c r="CF112" s="20"/>
    </row>
    <row r="113" spans="1:24" s="25" customFormat="1" ht="16.5" customHeight="1" x14ac:dyDescent="0.2">
      <c r="A113" s="73"/>
      <c r="B113" s="73"/>
      <c r="C113" s="170" t="s">
        <v>31</v>
      </c>
      <c r="D113" s="171"/>
      <c r="E113" s="171"/>
      <c r="F113" s="171"/>
      <c r="G113" s="171"/>
      <c r="H113" s="171"/>
      <c r="I113" s="171"/>
      <c r="J113" s="171"/>
      <c r="K113" s="171"/>
      <c r="L113" s="171"/>
      <c r="M113" s="171"/>
      <c r="N113" s="171"/>
      <c r="O113" s="171"/>
      <c r="P113" s="171"/>
      <c r="Q113" s="171"/>
      <c r="R113" s="171"/>
      <c r="S113" s="171"/>
      <c r="T113" s="172"/>
      <c r="U113" s="49"/>
      <c r="V113" s="49"/>
      <c r="W113" s="50"/>
      <c r="X113" s="50"/>
    </row>
    <row r="114" spans="1:24" s="25" customFormat="1" ht="16.5" customHeight="1" x14ac:dyDescent="0.2">
      <c r="A114" s="73"/>
      <c r="B114" s="64"/>
      <c r="C114" s="179" t="s">
        <v>52</v>
      </c>
      <c r="D114" s="180"/>
      <c r="E114" s="180"/>
      <c r="F114" s="180"/>
      <c r="G114" s="180"/>
      <c r="H114" s="180"/>
      <c r="I114" s="180"/>
      <c r="J114" s="180"/>
      <c r="K114" s="180"/>
      <c r="L114" s="180"/>
      <c r="M114" s="180"/>
      <c r="N114" s="180"/>
      <c r="O114" s="180"/>
      <c r="P114" s="180"/>
      <c r="Q114" s="180"/>
      <c r="R114" s="180"/>
      <c r="S114" s="180"/>
      <c r="T114" s="181"/>
      <c r="U114" s="49"/>
      <c r="V114" s="49"/>
      <c r="W114" s="50"/>
      <c r="X114" s="50"/>
    </row>
    <row r="115" spans="1:24" s="25" customFormat="1" ht="45" customHeight="1" x14ac:dyDescent="0.2">
      <c r="A115" s="73"/>
      <c r="B115" s="64"/>
      <c r="C115" s="167" t="s">
        <v>71</v>
      </c>
      <c r="D115" s="168"/>
      <c r="E115" s="168"/>
      <c r="F115" s="168"/>
      <c r="G115" s="168"/>
      <c r="H115" s="168"/>
      <c r="I115" s="168"/>
      <c r="J115" s="168"/>
      <c r="K115" s="168"/>
      <c r="L115" s="168"/>
      <c r="M115" s="168"/>
      <c r="N115" s="168"/>
      <c r="O115" s="168"/>
      <c r="P115" s="168"/>
      <c r="Q115" s="168"/>
      <c r="R115" s="168"/>
      <c r="S115" s="168"/>
      <c r="T115" s="169"/>
      <c r="U115" s="49"/>
      <c r="V115" s="49"/>
      <c r="W115" s="50"/>
      <c r="X115" s="50"/>
    </row>
    <row r="116" spans="1:24" ht="18" customHeight="1" x14ac:dyDescent="0.2">
      <c r="A116" s="119"/>
      <c r="B116" s="119"/>
      <c r="C116" s="120"/>
      <c r="D116" s="188" t="s">
        <v>25</v>
      </c>
      <c r="E116" s="146" t="s">
        <v>26</v>
      </c>
      <c r="F116" s="163">
        <f>G116+P116</f>
        <v>220328898.51999998</v>
      </c>
      <c r="G116" s="164">
        <f>H116+K116+L116+M116+N116+O116</f>
        <v>173568626.78999999</v>
      </c>
      <c r="H116" s="106">
        <f>SUM(I116:J116)</f>
        <v>113253561.64</v>
      </c>
      <c r="I116" s="157">
        <v>70360018.75</v>
      </c>
      <c r="J116" s="157">
        <v>42893542.890000001</v>
      </c>
      <c r="K116" s="157">
        <v>12476970.970000001</v>
      </c>
      <c r="L116" s="157">
        <v>45241126.490000002</v>
      </c>
      <c r="M116" s="157">
        <v>632571.68999999994</v>
      </c>
      <c r="N116" s="157">
        <v>646904</v>
      </c>
      <c r="O116" s="157">
        <v>1317492</v>
      </c>
      <c r="P116" s="160">
        <f>Q116+S116+T116</f>
        <v>46760271.730000004</v>
      </c>
      <c r="Q116" s="157">
        <v>45068711.780000001</v>
      </c>
      <c r="R116" s="157">
        <v>22702335.190000001</v>
      </c>
      <c r="S116" s="158">
        <v>184</v>
      </c>
      <c r="T116" s="157">
        <v>1691375.95</v>
      </c>
    </row>
    <row r="117" spans="1:24" ht="18" customHeight="1" x14ac:dyDescent="0.2">
      <c r="A117" s="122"/>
      <c r="B117" s="122"/>
      <c r="C117" s="123"/>
      <c r="D117" s="189"/>
      <c r="E117" s="121" t="s">
        <v>27</v>
      </c>
      <c r="F117" s="117">
        <f>G117+P117</f>
        <v>207295</v>
      </c>
      <c r="G117" s="107">
        <f>H117+K117+L117+M117+N117+O117</f>
        <v>207295</v>
      </c>
      <c r="H117" s="108">
        <f>SUM(I117:J117)</f>
        <v>87295</v>
      </c>
      <c r="I117" s="159"/>
      <c r="J117" s="159">
        <f>J11+J31+J60+J102</f>
        <v>87295</v>
      </c>
      <c r="K117" s="159">
        <f>K11+K31+K60+K102</f>
        <v>120000</v>
      </c>
      <c r="L117" s="159"/>
      <c r="M117" s="159"/>
      <c r="N117" s="159"/>
      <c r="O117" s="159"/>
      <c r="P117" s="161"/>
      <c r="Q117" s="159"/>
      <c r="R117" s="159"/>
      <c r="S117" s="159"/>
      <c r="T117" s="159"/>
      <c r="U117" s="54"/>
    </row>
    <row r="118" spans="1:24" ht="18" customHeight="1" x14ac:dyDescent="0.2">
      <c r="A118" s="122"/>
      <c r="B118" s="122"/>
      <c r="C118" s="123"/>
      <c r="D118" s="189"/>
      <c r="E118" s="121" t="s">
        <v>28</v>
      </c>
      <c r="F118" s="117">
        <f>G118+P118</f>
        <v>519590</v>
      </c>
      <c r="G118" s="107">
        <f>H118+K118+L118+M118+N118+O118</f>
        <v>39590</v>
      </c>
      <c r="H118" s="108">
        <f>SUM(I118:J118)</f>
        <v>39590</v>
      </c>
      <c r="I118" s="159"/>
      <c r="J118" s="159">
        <f>J12+J32+J61+J103</f>
        <v>39590</v>
      </c>
      <c r="K118" s="159"/>
      <c r="L118" s="159"/>
      <c r="M118" s="159"/>
      <c r="N118" s="159"/>
      <c r="O118" s="159"/>
      <c r="P118" s="161">
        <f>Q118+S118+T118</f>
        <v>480000</v>
      </c>
      <c r="Q118" s="159">
        <f>Q12+Q32+Q61+Q103</f>
        <v>400000</v>
      </c>
      <c r="R118" s="159"/>
      <c r="S118" s="159"/>
      <c r="T118" s="159">
        <f>T12+T32+T61+T103</f>
        <v>80000</v>
      </c>
      <c r="U118" s="54"/>
    </row>
    <row r="119" spans="1:24" ht="18" customHeight="1" x14ac:dyDescent="0.2">
      <c r="A119" s="124"/>
      <c r="B119" s="124"/>
      <c r="C119" s="124"/>
      <c r="D119" s="190"/>
      <c r="E119" s="125" t="s">
        <v>29</v>
      </c>
      <c r="F119" s="111">
        <f t="shared" ref="F119:T119" si="15">F116-F117+F118</f>
        <v>220641193.51999998</v>
      </c>
      <c r="G119" s="109">
        <f t="shared" si="15"/>
        <v>173400921.78999999</v>
      </c>
      <c r="H119" s="111">
        <f t="shared" si="15"/>
        <v>113205856.64</v>
      </c>
      <c r="I119" s="111">
        <f t="shared" si="15"/>
        <v>70360018.75</v>
      </c>
      <c r="J119" s="111">
        <f t="shared" ref="J119:O119" si="16">J116-J117+J118</f>
        <v>42845837.890000001</v>
      </c>
      <c r="K119" s="111">
        <f t="shared" si="16"/>
        <v>12356970.970000001</v>
      </c>
      <c r="L119" s="111">
        <f t="shared" si="16"/>
        <v>45241126.490000002</v>
      </c>
      <c r="M119" s="111">
        <f t="shared" si="16"/>
        <v>632571.68999999994</v>
      </c>
      <c r="N119" s="111">
        <f t="shared" si="16"/>
        <v>646904</v>
      </c>
      <c r="O119" s="111">
        <f t="shared" si="16"/>
        <v>1317492</v>
      </c>
      <c r="P119" s="109">
        <f t="shared" si="15"/>
        <v>47240271.730000004</v>
      </c>
      <c r="Q119" s="111">
        <f t="shared" si="15"/>
        <v>45468711.780000001</v>
      </c>
      <c r="R119" s="111">
        <f t="shared" si="15"/>
        <v>22702335.190000001</v>
      </c>
      <c r="S119" s="110">
        <f t="shared" si="15"/>
        <v>184</v>
      </c>
      <c r="T119" s="110">
        <f t="shared" si="15"/>
        <v>1771375.95</v>
      </c>
      <c r="U119" s="48"/>
    </row>
    <row r="120" spans="1:24" s="24" customFormat="1" ht="15.75" customHeight="1" x14ac:dyDescent="0.2">
      <c r="A120" s="80"/>
      <c r="B120" s="80"/>
      <c r="C120" s="80"/>
      <c r="D120" s="81"/>
      <c r="E120" s="82"/>
      <c r="F120" s="83"/>
      <c r="G120" s="84"/>
      <c r="H120" s="85"/>
      <c r="I120" s="85"/>
      <c r="J120" s="85"/>
      <c r="K120" s="162"/>
      <c r="L120" s="86"/>
      <c r="M120" s="85"/>
      <c r="N120" s="85"/>
      <c r="O120" s="85"/>
      <c r="P120" s="87"/>
      <c r="Q120" s="88"/>
      <c r="R120" s="85"/>
      <c r="S120" s="85"/>
      <c r="T120" s="85"/>
      <c r="U120" s="40"/>
      <c r="V120" s="40"/>
    </row>
  </sheetData>
  <mergeCells count="73">
    <mergeCell ref="C54:T54"/>
    <mergeCell ref="C26:T26"/>
    <mergeCell ref="C29:T29"/>
    <mergeCell ref="C98:T98"/>
    <mergeCell ref="C50:T50"/>
    <mergeCell ref="C58:T58"/>
    <mergeCell ref="C51:T51"/>
    <mergeCell ref="C52:T52"/>
    <mergeCell ref="C53:T53"/>
    <mergeCell ref="C97:T97"/>
    <mergeCell ref="C55:T55"/>
    <mergeCell ref="C91:T91"/>
    <mergeCell ref="P6:P8"/>
    <mergeCell ref="A1:G1"/>
    <mergeCell ref="G6:G8"/>
    <mergeCell ref="B5:B8"/>
    <mergeCell ref="A4:O4"/>
    <mergeCell ref="A5:A8"/>
    <mergeCell ref="C5:C8"/>
    <mergeCell ref="G5:T5"/>
    <mergeCell ref="Q6:T6"/>
    <mergeCell ref="Q7:Q8"/>
    <mergeCell ref="L7:L8"/>
    <mergeCell ref="D5:D8"/>
    <mergeCell ref="M7:M8"/>
    <mergeCell ref="T7:T8"/>
    <mergeCell ref="F5:F8"/>
    <mergeCell ref="S7:S8"/>
    <mergeCell ref="H6:O6"/>
    <mergeCell ref="O7:O8"/>
    <mergeCell ref="I7:J7"/>
    <mergeCell ref="H7:H8"/>
    <mergeCell ref="E5:E8"/>
    <mergeCell ref="K7:K8"/>
    <mergeCell ref="N7:N8"/>
    <mergeCell ref="D116:D119"/>
    <mergeCell ref="C113:T113"/>
    <mergeCell ref="C114:T114"/>
    <mergeCell ref="C115:T115"/>
    <mergeCell ref="D18:D21"/>
    <mergeCell ref="D30:D33"/>
    <mergeCell ref="D38:D41"/>
    <mergeCell ref="C56:T56"/>
    <mergeCell ref="C57:T57"/>
    <mergeCell ref="D46:D49"/>
    <mergeCell ref="D42:D45"/>
    <mergeCell ref="D79:D82"/>
    <mergeCell ref="D63:D66"/>
    <mergeCell ref="D67:D70"/>
    <mergeCell ref="D59:D62"/>
    <mergeCell ref="D101:D104"/>
    <mergeCell ref="D10:D13"/>
    <mergeCell ref="D34:D37"/>
    <mergeCell ref="D14:D17"/>
    <mergeCell ref="D22:D25"/>
    <mergeCell ref="C28:T28"/>
    <mergeCell ref="C27:T27"/>
    <mergeCell ref="C100:T100"/>
    <mergeCell ref="C75:T75"/>
    <mergeCell ref="D109:D112"/>
    <mergeCell ref="D71:D74"/>
    <mergeCell ref="D105:D108"/>
    <mergeCell ref="D87:D90"/>
    <mergeCell ref="C76:T76"/>
    <mergeCell ref="D83:D86"/>
    <mergeCell ref="C96:T96"/>
    <mergeCell ref="C92:T92"/>
    <mergeCell ref="C93:T93"/>
    <mergeCell ref="C94:T94"/>
    <mergeCell ref="C99:T99"/>
    <mergeCell ref="C95:T95"/>
    <mergeCell ref="C78:T78"/>
    <mergeCell ref="C77:T77"/>
  </mergeCells>
  <phoneticPr fontId="1" type="noConversion"/>
  <printOptions horizontalCentered="1" gridLines="1"/>
  <pageMargins left="0.15748031496062992" right="0.15748031496062992" top="0.78740157480314965" bottom="0.78740157480314965" header="0.51181102362204722" footer="0.51181102362204722"/>
  <pageSetup paperSize="9" scale="67" orientation="landscape" horizontalDpi="300" verticalDpi="300" r:id="rId1"/>
  <headerFooter alignWithMargins="0">
    <oddHeader xml:space="preserve">&amp;C&amp;11
&amp;R
</oddHeader>
    <oddFooter>&amp;R&amp;P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WYDATKI</vt:lpstr>
      <vt:lpstr>WYDATKI!Obszar_wydruku</vt:lpstr>
      <vt:lpstr>WYDATKI!Tytuły_wydruku</vt:lpstr>
    </vt:vector>
  </TitlesOfParts>
  <Company>Urząd Miejski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budzet</dc:creator>
  <cp:lastModifiedBy>Jadwiga Wojtczak</cp:lastModifiedBy>
  <cp:lastPrinted>2021-07-08T06:33:08Z</cp:lastPrinted>
  <dcterms:created xsi:type="dcterms:W3CDTF">2000-01-03T19:49:14Z</dcterms:created>
  <dcterms:modified xsi:type="dcterms:W3CDTF">2021-07-08T06:33:33Z</dcterms:modified>
</cp:coreProperties>
</file>