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URM_XXV_334_16IX2021_ZM_BUDZET 2021\"/>
    </mc:Choice>
  </mc:AlternateContent>
  <xr:revisionPtr revIDLastSave="0" documentId="13_ncr:1_{A2763479-F1E9-4D89-A7B8-B049D4E740DA}" xr6:coauthVersionLast="47" xr6:coauthVersionMax="47" xr10:uidLastSave="{00000000-0000-0000-0000-000000000000}"/>
  <bookViews>
    <workbookView xWindow="11475" yWindow="0" windowWidth="17220" windowHeight="15600" xr2:uid="{00000000-000D-0000-FFFF-FFFF00000000}"/>
  </bookViews>
  <sheets>
    <sheet name="DOCH" sheetId="1" r:id="rId1"/>
  </sheets>
  <definedNames>
    <definedName name="Drukowany">DOCH!A1:XEY1</definedName>
    <definedName name="_xlnm.Print_Area" localSheetId="0">DOCH!$A$1:$L$404</definedName>
    <definedName name="_xlnm.Print_Titles" localSheetId="0">DOCH!$5:$9</definedName>
  </definedNames>
  <calcPr calcId="191029"/>
</workbook>
</file>

<file path=xl/calcChain.xml><?xml version="1.0" encoding="utf-8"?>
<calcChain xmlns="http://schemas.openxmlformats.org/spreadsheetml/2006/main">
  <c r="H403" i="1" l="1"/>
  <c r="G27" i="1"/>
  <c r="H27" i="1"/>
  <c r="H36" i="1"/>
  <c r="G35" i="1"/>
  <c r="F35" i="1" s="1"/>
  <c r="G33" i="1"/>
  <c r="F33" i="1" s="1"/>
  <c r="H31" i="1"/>
  <c r="G31" i="1"/>
  <c r="F31" i="1" s="1"/>
  <c r="H29" i="1"/>
  <c r="H32" i="1" l="1"/>
  <c r="G29" i="1"/>
  <c r="F36" i="1"/>
  <c r="G36" i="1"/>
  <c r="F29" i="1" l="1"/>
  <c r="F32" i="1" s="1"/>
  <c r="G32" i="1"/>
  <c r="F401" i="1" l="1"/>
  <c r="K391" i="1"/>
  <c r="J390" i="1"/>
  <c r="F390" i="1" s="1"/>
  <c r="G379" i="1"/>
  <c r="I375" i="1"/>
  <c r="I374" i="1"/>
  <c r="F373" i="1"/>
  <c r="G364" i="1"/>
  <c r="G348" i="1"/>
  <c r="F348" i="1" s="1"/>
  <c r="G332" i="1"/>
  <c r="G312" i="1"/>
  <c r="G311" i="1"/>
  <c r="F310" i="1"/>
  <c r="G305" i="1"/>
  <c r="F304" i="1"/>
  <c r="F302" i="1"/>
  <c r="F294" i="1"/>
  <c r="G285" i="1"/>
  <c r="F283" i="1"/>
  <c r="G262" i="1"/>
  <c r="G261" i="1"/>
  <c r="G271" i="1"/>
  <c r="F268" i="1"/>
  <c r="G256" i="1"/>
  <c r="F255" i="1"/>
  <c r="F251" i="1" s="1"/>
  <c r="F253" i="1"/>
  <c r="G251" i="1"/>
  <c r="G252" i="1" s="1"/>
  <c r="F249" i="1"/>
  <c r="F245" i="1"/>
  <c r="G234" i="1"/>
  <c r="F234" i="1" s="1"/>
  <c r="F232" i="1"/>
  <c r="H208" i="1"/>
  <c r="G199" i="1"/>
  <c r="J179" i="1"/>
  <c r="J175" i="1" s="1"/>
  <c r="J178" i="1"/>
  <c r="J174" i="1" s="1"/>
  <c r="J184" i="1"/>
  <c r="F183" i="1"/>
  <c r="F181" i="1"/>
  <c r="G145" i="1"/>
  <c r="G118" i="1"/>
  <c r="G114" i="1" s="1"/>
  <c r="G117" i="1"/>
  <c r="G113" i="1" s="1"/>
  <c r="G97" i="1"/>
  <c r="G81" i="1"/>
  <c r="G77" i="1" s="1"/>
  <c r="G75" i="1"/>
  <c r="J80" i="1"/>
  <c r="J76" i="1" s="1"/>
  <c r="G66" i="1"/>
  <c r="G42" i="1"/>
  <c r="G51" i="1"/>
  <c r="F50" i="1"/>
  <c r="F48" i="1"/>
  <c r="F40" i="1"/>
  <c r="F25" i="1"/>
  <c r="G16" i="1"/>
  <c r="G328" i="1" l="1"/>
  <c r="F305" i="1"/>
  <c r="F252" i="1"/>
  <c r="F270" i="1"/>
  <c r="F271" i="1" s="1"/>
  <c r="F256" i="1"/>
  <c r="G235" i="1"/>
  <c r="F235" i="1"/>
  <c r="F184" i="1"/>
  <c r="F51" i="1"/>
  <c r="H375" i="1"/>
  <c r="H374" i="1"/>
  <c r="G321" i="1" l="1"/>
  <c r="F319" i="1"/>
  <c r="F318" i="1"/>
  <c r="G141" i="1"/>
  <c r="G275" i="1"/>
  <c r="F273" i="1"/>
  <c r="F272" i="1"/>
  <c r="F321" i="1" l="1"/>
  <c r="F275" i="1"/>
  <c r="H313" i="1"/>
  <c r="G357" i="1" l="1"/>
  <c r="F356" i="1"/>
  <c r="F354" i="1"/>
  <c r="G341" i="1"/>
  <c r="F340" i="1"/>
  <c r="F338" i="1"/>
  <c r="F357" i="1" l="1"/>
  <c r="F341" i="1"/>
  <c r="F178" i="1" l="1"/>
  <c r="F186" i="1"/>
  <c r="G267" i="1" l="1"/>
  <c r="F266" i="1"/>
  <c r="F264" i="1"/>
  <c r="J177" i="1"/>
  <c r="F177" i="1" s="1"/>
  <c r="J188" i="1"/>
  <c r="F185" i="1"/>
  <c r="J180" i="1" l="1"/>
  <c r="F267" i="1"/>
  <c r="F188" i="1"/>
  <c r="F179" i="1"/>
  <c r="F180" i="1" s="1"/>
  <c r="K375" i="1" l="1"/>
  <c r="K374" i="1"/>
  <c r="K402" i="1" s="1"/>
  <c r="L375" i="1"/>
  <c r="L374" i="1"/>
  <c r="K397" i="1"/>
  <c r="J395" i="1"/>
  <c r="J394" i="1"/>
  <c r="F394" i="1" s="1"/>
  <c r="F395" i="1" l="1"/>
  <c r="F397" i="1" s="1"/>
  <c r="J391" i="1"/>
  <c r="J374" i="1" s="1"/>
  <c r="J402" i="1" s="1"/>
  <c r="L115" i="1"/>
  <c r="K393" i="1"/>
  <c r="J375" i="1"/>
  <c r="J403" i="1" s="1"/>
  <c r="J397" i="1"/>
  <c r="J393" i="1" l="1"/>
  <c r="G71" i="1" l="1"/>
  <c r="F70" i="1"/>
  <c r="F68" i="1"/>
  <c r="F71" i="1" l="1"/>
  <c r="G369" i="1" l="1"/>
  <c r="F368" i="1"/>
  <c r="F366" i="1"/>
  <c r="G353" i="1"/>
  <c r="F352" i="1"/>
  <c r="F350" i="1"/>
  <c r="G337" i="1"/>
  <c r="F336" i="1"/>
  <c r="F334" i="1"/>
  <c r="G384" i="1"/>
  <c r="F383" i="1"/>
  <c r="F381" i="1"/>
  <c r="F377" i="1"/>
  <c r="G131" i="1"/>
  <c r="F130" i="1"/>
  <c r="F128" i="1"/>
  <c r="F197" i="1"/>
  <c r="G55" i="1"/>
  <c r="F54" i="1"/>
  <c r="F52" i="1"/>
  <c r="G301" i="1"/>
  <c r="F300" i="1"/>
  <c r="F298" i="1"/>
  <c r="G231" i="1"/>
  <c r="F229" i="1"/>
  <c r="F228" i="1"/>
  <c r="F145" i="1"/>
  <c r="G127" i="1"/>
  <c r="F126" i="1"/>
  <c r="F124" i="1"/>
  <c r="F10" i="1"/>
  <c r="G21" i="1"/>
  <c r="F20" i="1"/>
  <c r="F18" i="1"/>
  <c r="G90" i="1"/>
  <c r="F89" i="1"/>
  <c r="F87" i="1"/>
  <c r="F66" i="1"/>
  <c r="F64" i="1"/>
  <c r="G290" i="1"/>
  <c r="F289" i="1"/>
  <c r="F287" i="1"/>
  <c r="H215" i="1"/>
  <c r="G214" i="1"/>
  <c r="G210" i="1" s="1"/>
  <c r="G212" i="1"/>
  <c r="H210" i="1"/>
  <c r="H195" i="1" s="1"/>
  <c r="G204" i="1"/>
  <c r="F203" i="1"/>
  <c r="F201" i="1"/>
  <c r="H101" i="1"/>
  <c r="G105" i="1"/>
  <c r="G101" i="1" s="1"/>
  <c r="F224" i="1"/>
  <c r="G314" i="1"/>
  <c r="G154" i="1"/>
  <c r="F151" i="1"/>
  <c r="F153" i="1"/>
  <c r="G107" i="1"/>
  <c r="F107" i="1" s="1"/>
  <c r="G226" i="1"/>
  <c r="H103" i="1"/>
  <c r="H99" i="1" s="1"/>
  <c r="F316" i="1"/>
  <c r="G47" i="1"/>
  <c r="F44" i="1"/>
  <c r="F46" i="1"/>
  <c r="G162" i="1"/>
  <c r="F159" i="1"/>
  <c r="F161" i="1"/>
  <c r="G158" i="1"/>
  <c r="F155" i="1"/>
  <c r="F157" i="1"/>
  <c r="H108" i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G150" i="1"/>
  <c r="F149" i="1"/>
  <c r="F147" i="1"/>
  <c r="G123" i="1"/>
  <c r="F121" i="1"/>
  <c r="F120" i="1"/>
  <c r="J86" i="1"/>
  <c r="F84" i="1"/>
  <c r="F83" i="1"/>
  <c r="G374" i="1" l="1"/>
  <c r="F379" i="1"/>
  <c r="F380" i="1" s="1"/>
  <c r="G375" i="1"/>
  <c r="F226" i="1"/>
  <c r="G222" i="1"/>
  <c r="F222" i="1" s="1"/>
  <c r="F212" i="1"/>
  <c r="G208" i="1"/>
  <c r="F208" i="1" s="1"/>
  <c r="F210" i="1"/>
  <c r="G195" i="1"/>
  <c r="F364" i="1"/>
  <c r="F362" i="1"/>
  <c r="F116" i="1"/>
  <c r="F346" i="1"/>
  <c r="F330" i="1"/>
  <c r="I115" i="1"/>
  <c r="F175" i="1"/>
  <c r="F332" i="1"/>
  <c r="F260" i="1"/>
  <c r="F391" i="1"/>
  <c r="F285" i="1"/>
  <c r="F214" i="1"/>
  <c r="F90" i="1"/>
  <c r="F76" i="1"/>
  <c r="G225" i="1"/>
  <c r="F21" i="1"/>
  <c r="F131" i="1"/>
  <c r="G215" i="1"/>
  <c r="J82" i="1"/>
  <c r="F154" i="1"/>
  <c r="F139" i="1"/>
  <c r="F231" i="1"/>
  <c r="F77" i="1"/>
  <c r="G103" i="1"/>
  <c r="G296" i="1"/>
  <c r="F384" i="1"/>
  <c r="G380" i="1"/>
  <c r="H393" i="1"/>
  <c r="F105" i="1"/>
  <c r="F123" i="1"/>
  <c r="H263" i="1"/>
  <c r="F67" i="1"/>
  <c r="G146" i="1"/>
  <c r="F47" i="1"/>
  <c r="F101" i="1"/>
  <c r="F150" i="1"/>
  <c r="F262" i="1"/>
  <c r="F141" i="1"/>
  <c r="F174" i="1"/>
  <c r="F199" i="1"/>
  <c r="F143" i="1"/>
  <c r="F146" i="1" s="1"/>
  <c r="G317" i="1"/>
  <c r="F314" i="1"/>
  <c r="F317" i="1" s="1"/>
  <c r="F301" i="1"/>
  <c r="F158" i="1"/>
  <c r="F204" i="1"/>
  <c r="F290" i="1"/>
  <c r="G67" i="1"/>
  <c r="F127" i="1"/>
  <c r="F86" i="1"/>
  <c r="F14" i="1"/>
  <c r="H349" i="1"/>
  <c r="K376" i="1"/>
  <c r="H286" i="1"/>
  <c r="G82" i="1"/>
  <c r="H227" i="1"/>
  <c r="H223" i="1"/>
  <c r="H333" i="1"/>
  <c r="K78" i="1"/>
  <c r="K82" i="1"/>
  <c r="F42" i="1"/>
  <c r="H211" i="1"/>
  <c r="H297" i="1"/>
  <c r="H365" i="1"/>
  <c r="L78" i="1"/>
  <c r="F80" i="1"/>
  <c r="F117" i="1"/>
  <c r="F220" i="1"/>
  <c r="H100" i="1"/>
  <c r="J176" i="1"/>
  <c r="F337" i="1"/>
  <c r="F55" i="1"/>
  <c r="F353" i="1"/>
  <c r="F369" i="1"/>
  <c r="F81" i="1"/>
  <c r="I100" i="1"/>
  <c r="G108" i="1"/>
  <c r="G12" i="1"/>
  <c r="F16" i="1"/>
  <c r="G17" i="1"/>
  <c r="F162" i="1"/>
  <c r="L82" i="1"/>
  <c r="L43" i="1"/>
  <c r="G246" i="1" l="1"/>
  <c r="F246" i="1" s="1"/>
  <c r="F296" i="1"/>
  <c r="G247" i="1"/>
  <c r="F247" i="1" s="1"/>
  <c r="F225" i="1"/>
  <c r="F227" i="1" s="1"/>
  <c r="G221" i="1"/>
  <c r="F103" i="1"/>
  <c r="G99" i="1"/>
  <c r="F99" i="1" s="1"/>
  <c r="G313" i="1"/>
  <c r="G333" i="1"/>
  <c r="F349" i="1"/>
  <c r="F333" i="1"/>
  <c r="J376" i="1"/>
  <c r="H115" i="1"/>
  <c r="F215" i="1"/>
  <c r="F326" i="1"/>
  <c r="H104" i="1"/>
  <c r="F114" i="1"/>
  <c r="J115" i="1"/>
  <c r="G227" i="1"/>
  <c r="J43" i="1"/>
  <c r="J28" i="1"/>
  <c r="F312" i="1"/>
  <c r="F79" i="1"/>
  <c r="F82" i="1" s="1"/>
  <c r="F75" i="1"/>
  <c r="F78" i="1" s="1"/>
  <c r="H376" i="1"/>
  <c r="G78" i="1"/>
  <c r="F211" i="1"/>
  <c r="F108" i="1"/>
  <c r="I376" i="1"/>
  <c r="G365" i="1"/>
  <c r="F365" i="1"/>
  <c r="G211" i="1"/>
  <c r="L376" i="1"/>
  <c r="F311" i="1"/>
  <c r="F17" i="1"/>
  <c r="G43" i="1"/>
  <c r="F97" i="1"/>
  <c r="G297" i="1"/>
  <c r="H329" i="1"/>
  <c r="L28" i="1"/>
  <c r="H248" i="1"/>
  <c r="G349" i="1"/>
  <c r="H28" i="1"/>
  <c r="H196" i="1"/>
  <c r="F286" i="1"/>
  <c r="G286" i="1"/>
  <c r="F27" i="1"/>
  <c r="G119" i="1"/>
  <c r="F118" i="1"/>
  <c r="F119" i="1" s="1"/>
  <c r="F200" i="1"/>
  <c r="G200" i="1"/>
  <c r="F261" i="1"/>
  <c r="F263" i="1" s="1"/>
  <c r="G263" i="1"/>
  <c r="F142" i="1"/>
  <c r="G142" i="1"/>
  <c r="F393" i="1"/>
  <c r="G393" i="1"/>
  <c r="F12" i="1"/>
  <c r="F13" i="1" s="1"/>
  <c r="G13" i="1"/>
  <c r="F375" i="1"/>
  <c r="G176" i="1"/>
  <c r="F173" i="1"/>
  <c r="F176" i="1" s="1"/>
  <c r="G28" i="1"/>
  <c r="F221" i="1" l="1"/>
  <c r="F223" i="1" s="1"/>
  <c r="G402" i="1"/>
  <c r="G403" i="1"/>
  <c r="F297" i="1"/>
  <c r="G223" i="1"/>
  <c r="F313" i="1"/>
  <c r="F43" i="1"/>
  <c r="J78" i="1"/>
  <c r="F28" i="1"/>
  <c r="F195" i="1"/>
  <c r="F374" i="1"/>
  <c r="K404" i="1"/>
  <c r="I404" i="1"/>
  <c r="H404" i="1"/>
  <c r="L404" i="1"/>
  <c r="F328" i="1"/>
  <c r="G329" i="1"/>
  <c r="F248" i="1"/>
  <c r="G248" i="1"/>
  <c r="G196" i="1"/>
  <c r="F193" i="1"/>
  <c r="G115" i="1"/>
  <c r="F112" i="1"/>
  <c r="F100" i="1"/>
  <c r="G100" i="1"/>
  <c r="G376" i="1"/>
  <c r="F113" i="1"/>
  <c r="F196" i="1" l="1"/>
  <c r="F376" i="1"/>
  <c r="F402" i="1"/>
  <c r="F329" i="1"/>
  <c r="J404" i="1"/>
  <c r="F403" i="1"/>
  <c r="F104" i="1"/>
  <c r="G104" i="1"/>
  <c r="F115" i="1"/>
  <c r="G404" i="1"/>
  <c r="F404" i="1" l="1"/>
</calcChain>
</file>

<file path=xl/sharedStrings.xml><?xml version="1.0" encoding="utf-8"?>
<sst xmlns="http://schemas.openxmlformats.org/spreadsheetml/2006/main" count="505" uniqueCount="152">
  <si>
    <t>§</t>
  </si>
  <si>
    <t>Drogi publiczne gminne</t>
  </si>
  <si>
    <t>Pozostała działalność</t>
  </si>
  <si>
    <t>Gospodarka gruntami i nieruchomościami</t>
  </si>
  <si>
    <t>OGÓŁEM  DOCHODY</t>
  </si>
  <si>
    <t xml:space="preserve">Wpływy z usług </t>
  </si>
  <si>
    <t>OŚWIATA I WYCHOWANIE</t>
  </si>
  <si>
    <t>RÓŻNE ROZLICZENIA</t>
  </si>
  <si>
    <t>TRANSPORT I ŁĄCZNOŚĆ</t>
  </si>
  <si>
    <t>GOSPODARKA MIESZKANIOWA</t>
  </si>
  <si>
    <t>ADMINISTRACJA PUBLICZNA</t>
  </si>
  <si>
    <t>GOSPODARKA  KOMUNALNA I OCHRONA ŚRODOWISKA</t>
  </si>
  <si>
    <t>HANDEL</t>
  </si>
  <si>
    <t xml:space="preserve">Wpływy z różnych dochodów </t>
  </si>
  <si>
    <t>Usługi opiekuńcze i specjalistyczne usługi opiekuńcze</t>
  </si>
  <si>
    <t xml:space="preserve">Wpływy z różnych opłat </t>
  </si>
  <si>
    <t xml:space="preserve">Wpływy z innych lokalnych opłat pobieranych przez jednostki samorządu terytorialnego na podstawie odrębnych ustaw </t>
  </si>
  <si>
    <t xml:space="preserve">Wpływy z innych opłat  stanowiących dochody jednostek samorządu terytorialnego na podstawie ustaw </t>
  </si>
  <si>
    <t>POMOC SPOŁECZNA</t>
  </si>
  <si>
    <t>.0830</t>
  </si>
  <si>
    <t>.0770</t>
  </si>
  <si>
    <t>.0920</t>
  </si>
  <si>
    <t>.0970</t>
  </si>
  <si>
    <t>.0690</t>
  </si>
  <si>
    <t>.0570</t>
  </si>
  <si>
    <t>.0490</t>
  </si>
  <si>
    <t>DOCHODY OD OSÓB PRAWNYCH, OD OSÓB FIZYCZNYCH I INNYCH JEDNOSTEK NIEPOSIADAJĄCYCH OSOBOWOŚCI PRAWNEJ ORAZ WYDATKI ZWIĄZANE  Z ICH POBOREM</t>
  </si>
  <si>
    <t>Dział</t>
  </si>
  <si>
    <t>Rozdział</t>
  </si>
  <si>
    <t>Źródło dochodów</t>
  </si>
  <si>
    <t>ogółem</t>
  </si>
  <si>
    <t>w tym:</t>
  </si>
  <si>
    <t>bieżące</t>
  </si>
  <si>
    <t>majątkowe</t>
  </si>
  <si>
    <t>dotacje</t>
  </si>
  <si>
    <t>DOCHODY</t>
  </si>
  <si>
    <t>z tego:</t>
  </si>
  <si>
    <t>Rady Miejskiej w Nowym Dworze Mazowieckim</t>
  </si>
  <si>
    <t>Wyszczególnienie</t>
  </si>
  <si>
    <t>plan dotychczasowy</t>
  </si>
  <si>
    <t xml:space="preserve">zmniejszenie </t>
  </si>
  <si>
    <t xml:space="preserve">zwiększenie </t>
  </si>
  <si>
    <t>plan po zmianach</t>
  </si>
  <si>
    <t>Urzędy gmin (miast i miast na prawach powiatu)</t>
  </si>
  <si>
    <t>DZIAŁALNOŚĆ USŁUGOWA</t>
  </si>
  <si>
    <t>Cmentarze</t>
  </si>
  <si>
    <t>Dotacje celowe otrzymane z budżetu państwa na zadania bieżące realizowane przez gminę na podstawie porozumień z organami administracji rządowej</t>
  </si>
  <si>
    <t xml:space="preserve">Uzasadnienie zmian: </t>
  </si>
  <si>
    <t>Dotacja celowa otrzymana z tytułu pomocy finansowej udzielanej między jednostkami samorządu terytorialnego na dofinansowanie własnych zadań inwestycyjnych i zakupów inwestycyjnych</t>
  </si>
  <si>
    <t>OCHRONA ZDROWIA</t>
  </si>
  <si>
    <t>środki europejskie i inne środki pochodzące ze źródeł zagranicznych, niepodlegające zwrotowi</t>
  </si>
  <si>
    <t>Wspieranie rodziny</t>
  </si>
  <si>
    <t>Dodatki mieszkaniowe</t>
  </si>
  <si>
    <t>.0590</t>
  </si>
  <si>
    <t>Wpływy z opłat za koncesje i licencje</t>
  </si>
  <si>
    <t>Wpływy z pozostałych odsetek</t>
  </si>
  <si>
    <t xml:space="preserve">Wpłaty z tytułu odpłatnego nabycia prawa własności oraz prawa użytkowania wieczystego  nieruchomości </t>
  </si>
  <si>
    <t>Wpływy z tytułu grzywien, mandatów i innych kar pieniężnych od osób fizycznych</t>
  </si>
  <si>
    <t>Świadczenie wychowawcze</t>
  </si>
  <si>
    <t>Środki na dofinansowanie własnych inwestycji gmin, powiatów (związków gmin, związków powiatowo-gminnych, związków powiatów), samorządów województw, pozyskane z innych źródeł</t>
  </si>
  <si>
    <t>Dotacje celowe otrzymane z budżetu państwa na realizację zadań bieżących z zakresu administracji rządowej  oraz innych zadań zleconych gminie (związkom gmin, związkom powiatowo-gminnym) ustawami</t>
  </si>
  <si>
    <t>Środki na dofinansowanie własnych zadań bieżących gmin, powiatów (związków gmin, związków powiatowo-gminnych, związków powiatów), samorządów województw, pozyskane z innych źródeł</t>
  </si>
  <si>
    <t>RODZINA</t>
  </si>
  <si>
    <t>Pomoc w zakresie dożywiania</t>
  </si>
  <si>
    <t>.0940</t>
  </si>
  <si>
    <t>.0950</t>
  </si>
  <si>
    <t>Wpływy z rozliczeń/zwrotów z lat ubiegłych</t>
  </si>
  <si>
    <t>Wpływy z tytułu kar i odszkodowań wynikających z umów</t>
  </si>
  <si>
    <t>Domy pomocy społecznej</t>
  </si>
  <si>
    <t>Technika</t>
  </si>
  <si>
    <t>Zapewnienie uczniom prawa do bezpłatnego dostępu do podręczników, materiałów edukacyjnych lub materiałów ćwiczeniowych</t>
  </si>
  <si>
    <t>Świadczenia rodzinne, świadczenie z funduszu alimentacyjnego oraz składki na ubezpieczenia emerytalne i rentowe z ubezpieczenia społecznego</t>
  </si>
  <si>
    <t>Pozostałe działania związane z gospodarką odpadami</t>
  </si>
  <si>
    <t>Wpływy do rozliczenia</t>
  </si>
  <si>
    <t>Planowane dochody na 2021 r.</t>
  </si>
  <si>
    <t>Wpływy ze zwrotów dotacji oraz płatności wykorzystanych niezgodnie z przeznaczeniem lub wykorzystanych z naruszeniem procedur, o których mowa w art. 184 ustawy, pobranych nienależnie lub w nadmiernej wysokości</t>
  </si>
  <si>
    <t>Dofinansowanie ze środków Rządowego Funduszu Inwestycji Lokalnych</t>
  </si>
  <si>
    <t>Środki z Funduszu Przeciwdziałania COVID-19 na finansowanie lub dofinansowanie realizacji zadań związanych z przeciwdziałaniem COVID-19</t>
  </si>
  <si>
    <t>w § 0970 zmniejszenie o kwotę 144,00 zł - środki z Funduszu Przeciwdziałania COVID-19 (dowóz osób do punktów sczepień za okres 1.03.2021 -31.03.2021)</t>
  </si>
  <si>
    <t>w § 2180 zwiększenie o kwotę 144,00 zł - środki z Funduszu Przeciwdziałania COVID-19 (dowóz osób do punktów sczepień za okres 1.03.2021 -31.03.2021)</t>
  </si>
  <si>
    <t>2/ zwiększenie planu dochodów nadzorowanych przez Urząd Miejski - Wydział Finansowy;</t>
  </si>
  <si>
    <t>w § 2180 :</t>
  </si>
  <si>
    <t xml:space="preserve"> - zwiększenie o kwotę 12.376,00 zł - wpływ środków z Funduszu Przeciwdziałania COVID-19 za okres od 01.04.2021r. - 31.07.2021r., z tego: 1/ 376,00 zł - dowóz osób do punktu szczepień  2/ 12.000,00 zł - organizacja  telefonicznego punktu zgłoszeń potrzeb transportowych i informacji o szczepieniach przeciwko wirusowi SARS-CoV-2 </t>
  </si>
  <si>
    <t xml:space="preserve"> zwiększenie o kwotę 10.000,00 zł - wprowadzenie środków z Funduszu Przeciwdziałania COVID-19 (dofinansowanie działań promocyjnych Funduszu Przeciwdziałania COVID-19)</t>
  </si>
  <si>
    <t>w § 2180 zwiększenie o kwotę 68.970,00 zł - środki z Funduszu Przeciwdziałania COVID-19 (dofinansowania ze środków Funduszu Przeciwdziałania COVID-19 na 2021 r. z przeznaczeniem na wsparcie finansowe gmin w zakresie realizacji usługi wsparcia na rzecz seniorów, jako grupy najbardziej narażonej na negatywne skutki zakażenia koronawirusem SARS-Cov-2)</t>
  </si>
  <si>
    <t>w § 2700 zmniejszenie o kwotę 68.970,00 zł ze środków z Funduszu Przeciwdziałania COVID-19 (dofinansowania ze środków Funduszu Przeciwdziałania COVID-19 na 2021 r. z przeznaczeniem na wsparcie finansowe gmin w zakresie realizacji usługi wsparcia na rzecz seniorów, jako grupy najbardziej narażonej na negatywne skutki zakażenia koronawirusem SARS-Cov-2)</t>
  </si>
  <si>
    <t>korekta klasyfikacji budżetowej dochodów wynikająca z rozporządzenia Ministra Finansów, Funduszy i Polityki Regionalnej z dnia 26 lipca 2021 r. zmieniające rozporządzenie w sprawie szczegółowej klasyfikacji dochodów, wydatków, przychodów i rozchodów oraz środków pochodzących ze źródeł zagranicznych (Dz.U. z 2021 r., poz. 1382);</t>
  </si>
  <si>
    <t>2/ korekta klasyfikacji budżetowej dochodów wynikająca z rozporządzenia Ministra Finansów, Funduszy i Polityki Regionalnej z dnia 26 lipca 2021 r. zmieniające rozporządzenie w sprawie szczegółowej klasyfikacji dochodów, wydatków, przychodów i rozchodów oraz środków pochodzących ze źródeł zagranicznych (Dz.U. z 2021 r., poz. 1382);</t>
  </si>
  <si>
    <t>1/ korekta klasyfikacji budżetowej dochodów wynikająca z rozporządzenia Ministra Finansów, Funduszy i Polityki Regionalnej z dnia 26 lipca 2021 r. zmieniające rozporządzenie w sprawie szczegółowej klasyfikacji dochodów, wydatków, przychodów i rozchodów oraz środków pochodzących ze źródeł zagranicznych (Dz.U. z 2021 r., poz. 1382);</t>
  </si>
  <si>
    <t>w § 6100 zwiększenie o kwotę 750.000,00 zł - środki pozyskane z Funduszu Przeciwdziałania COVID-19  w ramach Rządowego Funduszu Inwestycji Lokalnych z przeznaczeniem na wydatki majątkowe</t>
  </si>
  <si>
    <t>zmiana planu dochodów w związku ze zwiększeniem kwoty dotacji;</t>
  </si>
  <si>
    <r>
      <t xml:space="preserve">1/ zgodnie z decyzją Wojewody Mazowieckiego Nr 95/2021 z dnia 1 lipca 2021 r. - pismo Mazowieckiego Urzędu Wojewódzkiego Nr WF-I.3112. 15.15.2021 z dnia 1 lipca 2021 r.) </t>
    </r>
    <r>
      <rPr>
        <b/>
        <i/>
        <sz val="9"/>
        <rFont val="Verdana"/>
        <family val="2"/>
        <charset val="238"/>
      </rPr>
      <t xml:space="preserve"> zwiększenie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(§ 2010) o kwotę 77.793,01 zł z przeznaczeniem na wyposażenie szkół w podręczniki, materiały edukacyjne lub materiały ćwiczeniowe oraz na sfinansowanie kosztu zakupu podręczników, materiałów edukacyjnych lub materiałów ćwiczeniowych w przypadku szkół prowadzonych przez osoby prawne inne niż jednostki samorządu terytorialnego lub osoby fizyczne - zgodnie z postanowieniami art. 55 ust. 3 oraz art. 114 ust. 2 pkt 3 ustawy z dnia 27 października 2017 r. o finasowaniu zadań oświatowych</t>
    </r>
  </si>
  <si>
    <r>
      <t xml:space="preserve">2/ zgodnie z decyzją Wojewody Mazowieckiego Nr 117/2021 z dnia 5 sierpnia 2021r. (pismo Mazowieckiego Urzędu Wojewódzkiego Nr WF-I.3112.15.18.2021 z dnia 9 sierpnia 2021 r.) </t>
    </r>
    <r>
      <rPr>
        <b/>
        <i/>
        <sz val="9"/>
        <rFont val="Verdana"/>
        <family val="2"/>
        <charset val="238"/>
      </rPr>
      <t xml:space="preserve"> zwiększenie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(§ 2010) o kwotę 4.499,55 zł z przeznaczeniem na udzielenie jednostkom samorządu terytorialnego dotacji celowej na wyposażenie szkół w podręczniki, materiały edukacyjne lub materiały ćwiczeniowe oraz na sfinansowanie kosztu zakupu podręczników, materiałów edukacyjnych lub materiałów ćwiczeniowych w przypadku szkół prowadzonych przez osoby prawne inne niż jednostki samorządu terytorialnego lub osoby fizyczne - zgodnie z postanowieniami art. 55 ust. 3 oraz art. 114 ust. 2 pkt 3 ustawy z dnia 27 października 2017 r. o finasowaniu zadań oświatowych</t>
    </r>
  </si>
  <si>
    <t>zmiana planu dochodów w związku z uzyskaniem dotacji:</t>
  </si>
  <si>
    <t>zwiększenie planu dochodów w związku z wpływem zwrotu odsetek od dotacji:</t>
  </si>
  <si>
    <t>w § 0920 zwiększenie o kwotę 777,46 zł - wpływ odsetek od zwracanych, nienależnie pobranych świadczeń. Środki podlegające przekazaniu do budżetu Urzędu Wojewódzkiego</t>
  </si>
  <si>
    <t>zwiększenie planu dochodów w związku ze zwrotem dotacji wraz z odsetkami:</t>
  </si>
  <si>
    <t>w § 2910 zwiększenie o kwotę 155,86 zł -wpływ zwrotu nienależnie pobranych w roku ubiegłym świadczeń wychowawczych. Środki podlegające przekazaniu do budżetu Urzędu Wojewódzkiego</t>
  </si>
  <si>
    <t>w § 2910 zwiększenie o łączną kwotę 3.308,31 zł - wpływ zwrotu nienależnie pobranych świadczeń w latach ubiegłych (świadczenia rodzinne - 2.741,76 zł,  Fundusz Alimentacyjny - 566,55 zł). Środki podlegające przekazaniu do budżetu Urzędu Wojewódzkiego</t>
  </si>
  <si>
    <t>korekta planu dochodów nadzorowanych przez Urząd Miejski - Wydział Projektów Infrastrukturalnych;</t>
  </si>
  <si>
    <t>w § 6300 zmniejszenie o kwotę 119.920,37 zł - korekta wysokości dotacji z budżetu Województwa Mazowieckiego w ramach zadania inwestycyjnego "Zagospodarowanie brzegu rzeki Narwi na wysokości miasta Nowy Dwór Mazowiecki" w ramach Instrumentu wsparcia zadań ważnych dla równomiernego rozwoju województwa mazowieckiego</t>
  </si>
  <si>
    <t>w § 0920 zwiększenie o kwotę 1.122,16 zł - wpływ odsetek od należności głównej;</t>
  </si>
  <si>
    <t>w § 0940 zwiększenie o kwotę 462,72 zł -wpływ z tytułu kosztu procesu wraz z odsetkami -410,62 zł, częściowy zwrot zaliczki na wydatki -52,10 zł.;</t>
  </si>
  <si>
    <t>w § 0950 zwiększenie o kwotę 6.857,33 zł - wpływ częściowej należności głównej kary umownej</t>
  </si>
  <si>
    <t>w § 0950 zwiększenie o kwotę 922,50 zł - wpływ kary umownej w związku z odstąpieniem z przyczyn zależnych od wykonawcy - dotyczy zadania pn. "Odnowa tkanki mieszkaniowej na terenie Miasta Nowy Dwór Mazowiecki jako element szerszego działania rewitalizacyjnego"</t>
  </si>
  <si>
    <t>2/ zwiększenie planu dochodów nadzorowanych przez Urząd Miejski -Wydział Projektów Infrastrukturalnych, w związku z wpływem kary umownej ;</t>
  </si>
  <si>
    <t xml:space="preserve">zwiększenie planu dochodów nadzorowanych przez Urząd Miejski - Targowisko Miejskie; </t>
  </si>
  <si>
    <t>w § 0940 zwiększenie o kwotę 8.100,00 zł wprowadzenie dochodów z tytułu rozliczeń /zwrotów z lat ubiegłych (wpływy zaległego podatku VAT- dzierżawa)</t>
  </si>
  <si>
    <t>zwiększenie planu dochodów nadzorowanych przez Urząd Miejski - Wydział Gospodarki Komunalnej;</t>
  </si>
  <si>
    <t>2/ zwiększenie planu dochodów nadzorowanych przez Urząd Miejski - Wydział Gospodarki Komunalnej;</t>
  </si>
  <si>
    <t>w § 0950 zwiększenie dochodów o kwotę 200,00 zł - wpływ środków finansowych z tytułu kary umownej za korzystanie z przystanków; (nota 1/2021 Transport Krajowy);</t>
  </si>
  <si>
    <t>zwiększenie planu dochodów nadzorowanych przez Urząd Miejski - Wydział Projektów Infrastrukturalnych;</t>
  </si>
  <si>
    <t>w § 0950 zwiększenie dochodów o kwotę 137,85 zł - wpływ środków finansowych z tytułu kary umownej (wypożyczania rowerów miejskich "Nowodworski Rower Miejski")</t>
  </si>
  <si>
    <t>w § 0940 zwiększenie o kwotę 249,89 zł wprowadzenie dochodów z tytułu rozliczeń /zwrotów z lat ubiegłych (zwroty z lat ubiegłych: niewykorzystanych zaliczek, opłaty od pozwu)</t>
  </si>
  <si>
    <t>w § 0950 zwiększenie dochodów o kwotę 550,00 zł - wpływ środków finansowych z firmy ubezpieczeniowej za uszkodzone mienie</t>
  </si>
  <si>
    <t>1/ zwiększenie planu dochodów nadzorowanych przez Urząd Miejski - Wydział Gospodarki Komunalnej;</t>
  </si>
  <si>
    <t>w § 0490 zwiększenie o kwotę 60.000,00 zł - wpływ dochodów z tytułu innych lokalnych opłat pobieranych przez JST (zajęcie pasa drogowego);</t>
  </si>
  <si>
    <t>w § 0920 zwiększenie o kwotę 100,00 zł - wpływ dochodów z tytułu wpływów z pozostałych odsetek (pas drogowy);</t>
  </si>
  <si>
    <t>2/ zwiększenie planu dochodów realizowanych przez Urząd Miejski - Wydział Spraw Obywatelskich;</t>
  </si>
  <si>
    <t xml:space="preserve">w § 0590 zwiększenie o kwotę 864,00 zł - wpływ dochodów z tytułu opłat za koncesje i licencje </t>
  </si>
  <si>
    <t>3/ zwiększenie planu dochodów nadzorowanych przez Urząd Miejski - Urząd Stanu Cywilnego;</t>
  </si>
  <si>
    <t>w § 0690 zwiększenie o kwotę 4.000,00 zł - wpływ dochodów z tytułu dodatkowej opłaty pobieranej od osób zawierających związek małżeński poza Urzędem Stanu Cywilnego</t>
  </si>
  <si>
    <t>w § 0570:</t>
  </si>
  <si>
    <t xml:space="preserve"> - zwiększenie o kwotę 1.900,00 zł - wprowadzenie dochodów z tytułu kary pieniężnej od osób fizycznych (grzywna w celu przymuszenia wykonania obowiązku uporządkowania nieruchomości)</t>
  </si>
  <si>
    <t xml:space="preserve"> - zwiększenie o kwotę 100,00 zł - wprowadzenie dochodów z tytułu kary pieniężnej od osób fizycznych (kara porządkowa za spóźnione sprawozdanie z odbioru odpadów)</t>
  </si>
  <si>
    <t>1/ korekta planu dochodów realizowanych przez Wydział Gospodarki Nieruchomościami i Planowania Przestrzennego;</t>
  </si>
  <si>
    <t>w § 0770 zmniejszenie o kwotę 18.645,00 zł - korekta wpływów z tytułu wykonywania prawa własności; wprowadzona różnica w wyniku: 1/zmniejszenia o kwotę 6.500.000,00 zł.- przesunięcie na rok 2022 sprzedaży nieruchomości położonej  przy ul. Ledóchowskiego dz. Nr 6/40 (udział 1/2)  o pow. 7.8379  ha, 2/ zwiększenia o kwotę  6.481.355,00 zł - wpłata III raty z tytułu sprzedaży nieruchomości położonej  przy ul. Warszawskiej dz. Nr 9/4 i 73/3 obr. 27 8-01;</t>
  </si>
  <si>
    <t xml:space="preserve">w § 0920 zmniejszenie o kwotę 11.342,00 zł - korekta wysokości wpływów z tytułu odsetek od środków na rachunkach bankowych </t>
  </si>
  <si>
    <t>1/ korekta planu dochodów nadzorowanych przez Urząd Miejski -Wydział Finansowy;</t>
  </si>
  <si>
    <t>2/ zwiększenie planu dochodów nadzorowanych przez Urząd Miejski - Wydział Organizacyjny;</t>
  </si>
  <si>
    <t>korekta planu dochodów realizowanych przez Zespół Szkół Nr 2 ;</t>
  </si>
  <si>
    <t>w § 0940 zwiększenie o kwotę 100,00 zł  z tytułu rozliczeń /zwrotów z lat ubiegłych (zwrot nadpłaty z tytułu polisy ubezpieczeniowej)</t>
  </si>
  <si>
    <t>zwiększenie planu dochodów nadzorowanych przez Ośrodek Pomocy Społecznej;</t>
  </si>
  <si>
    <t>w § 0830 zwiększenie o kwotę 5.000,00 zł - wpływy z odpłatności za pobyt w DPS podopiecznych Ośrodka Pomocy Społecznej</t>
  </si>
  <si>
    <t>1/ zwiększenie planu dochodów nadzorowanych przez Ośrodek Pomocy Społecznej;</t>
  </si>
  <si>
    <t>w § 0940 zwiększenie o kwotę 3.860,61 zł - zwroty z lat ubiegłych, nienależnie pobranych dodatków mieszkaniowych;</t>
  </si>
  <si>
    <t>w § 0830 zwiększenie o kwotę 17.000,00 zł - wpływy z odpłatności za usługi opiekuńcze realizowane przez Ośrodek Pomocy Społecznej</t>
  </si>
  <si>
    <t>w § 0830 zwiększenie o kwotę 4.000,00 zł - wpływy z odpłatności za obiady realizowane przez Ośrodek Pomocy Społecznej</t>
  </si>
  <si>
    <t>w § 0940 zwiększenie o kwotę 33,75 zł - zwroty za obiady z tytułu faktury korygującej z lat ubiegłych;</t>
  </si>
  <si>
    <t>w § 2180 zwiększenie o kwotę 4.368,35 zł -środki z Funduszu Przeciwdziałania COVID-19 (dofinansowanie ze środków Funduszu Przeciwdziałania COVID-19 dopłaty do czynszów oraz koszty obsługi)</t>
  </si>
  <si>
    <t>w § 2700 zmniejszenie o kwotę 4.368,35 zł ze środków z Funduszu Przeciwdziałania COVID-19 (dofinansowanie ze środków Funduszu Przeciwdziałania COVID-19 dopłaty do czynszów oraz koszty obsługi)</t>
  </si>
  <si>
    <t>w § 0920 zwiększenie o kwotę 87,72zł -wpływ odsetek od zwracanych, nienależnie pobranych świadczeń wychowawczych. Środki podlegające przekazaniu do budżetu Urzędu Wojewódzkiego</t>
  </si>
  <si>
    <t>w § 0920 zwiększenie o kwotę 65,81 zł -wpływ odsetek od zwracanych, nienależnie pobranych świadczeń Dobry Start. Środki podlegające przekazaniu do budżetu Urzędu Wojewódzkiego</t>
  </si>
  <si>
    <t>1/ zwiększenie planu dochodów nadzorowanych przez Urząd Miejski - Wydział Projektów Infrastrukturalnych - wpływ kary umownej wraz z  odsetkami w związku z zerwaniem umowy dotyczącej zadania pn. "Opracowanie dokumentacji projektowej przebudowy dróg miejskich ul. Krótkiej i ul. Piekarskiej w Nowym Dworze Mazowieckim wraz z oświetleniem";  tytuł wykonawczy (sygn. akt I Nc 1118-20) ;</t>
  </si>
  <si>
    <t>w § 6290 zmniejszenie o kwotę 750.000,00 zł -wprowadzenie środków pozyskanych z Rządowego Funduszu Inwestycji Lokalnych z przeznaczeniem na wydatki majątkowe</t>
  </si>
  <si>
    <r>
      <t xml:space="preserve">zgodnie z decyzją Wojewody Mazowieckiego Nr 177/2021 z dnia 2 lipca 2021 r. (pismo Mazowieckiego Urzędu Wojewódzkiego Nr WF-I.3112.8.24.2021 z dnia 8 lipca 2021 r.) </t>
    </r>
    <r>
      <rPr>
        <b/>
        <i/>
        <sz val="9"/>
        <rFont val="Verdana"/>
        <family val="2"/>
        <charset val="238"/>
      </rPr>
      <t>zwiększenie dotacji celowej z budżetu państwa na zadania bieżące realizowane przez gminę na podstawie porozumień z organami administracji rządowej</t>
    </r>
    <r>
      <rPr>
        <i/>
        <sz val="9"/>
        <rFont val="Verdana"/>
        <family val="2"/>
        <charset val="238"/>
      </rPr>
      <t xml:space="preserve"> (§ 2020) o kwotę 20.000,00 zł z przeznaczeniem na realizację prac remontowych ogrodzenia cmentarza wojennego w Twierdzy Modlin polegających na rekonstrukcji obecnego ogrodzenia.</t>
    </r>
  </si>
  <si>
    <t>Drogi publiczne powiatowe</t>
  </si>
  <si>
    <t>Dotacje celowe otrzymane z powiatu na zadania bieżące realizowane na podstawie porozumień (umów) między jednostkami samorządu  terytorialnego</t>
  </si>
  <si>
    <t>zwiększenie planu dochodów nadzorowanych przez Wydział Gospodarki Komunalnej związanych z realizacją zadań na podstawie porozumień między jednostkami samorządu terytorialnego;</t>
  </si>
  <si>
    <t xml:space="preserve">w § 2320 zwiększenie o kwotę 10.000,00 zł - środki z dotacji celowej z Powiatu Nowodworskiego na utrzymanie dróg powiatowych w granicach Miasta Nowy Dwór Mazowiecki w 2021r. </t>
  </si>
  <si>
    <t>Załącznik nr 1 do uchwały Nr XXV/334/2021</t>
  </si>
  <si>
    <t>z dnia 16 września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</si>
</sst>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 CE"/>
      <charset val="238"/>
    </font>
    <font>
      <sz val="8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i/>
      <sz val="9"/>
      <name val="Arial CE"/>
      <charset val="238"/>
    </font>
    <font>
      <b/>
      <i/>
      <sz val="8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i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indexed="10"/>
      <name val="Verdana"/>
      <family val="2"/>
      <charset val="238"/>
    </font>
    <font>
      <b/>
      <sz val="12"/>
      <name val="Verdana"/>
      <family val="2"/>
      <charset val="238"/>
    </font>
    <font>
      <sz val="10"/>
      <name val="Arial CE"/>
      <charset val="238"/>
    </font>
    <font>
      <sz val="10"/>
      <color indexed="20"/>
      <name val="Arial CE"/>
      <charset val="238"/>
    </font>
    <font>
      <sz val="9"/>
      <name val="Arial CE"/>
      <family val="2"/>
      <charset val="238"/>
    </font>
    <font>
      <b/>
      <sz val="8.5"/>
      <name val="Verdana"/>
      <family val="2"/>
      <charset val="238"/>
    </font>
    <font>
      <b/>
      <sz val="9"/>
      <color rgb="FFFF0000"/>
      <name val="Verdana"/>
      <family val="2"/>
      <charset val="238"/>
    </font>
    <font>
      <b/>
      <i/>
      <sz val="9"/>
      <color rgb="FFFF0000"/>
      <name val="Verdana"/>
      <family val="2"/>
      <charset val="238"/>
    </font>
    <font>
      <i/>
      <sz val="9"/>
      <color rgb="FFFF0000"/>
      <name val="Verdana"/>
      <family val="2"/>
      <charset val="238"/>
    </font>
    <font>
      <sz val="9"/>
      <color rgb="FFFF0000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9"/>
      <color rgb="FF008000"/>
      <name val="Arial CE"/>
      <family val="2"/>
      <charset val="238"/>
    </font>
    <font>
      <sz val="9"/>
      <color rgb="FF008000"/>
      <name val="Arial CE"/>
      <family val="2"/>
      <charset val="238"/>
    </font>
    <font>
      <sz val="10"/>
      <color rgb="FF008000"/>
      <name val="Arial CE"/>
      <family val="2"/>
      <charset val="238"/>
    </font>
    <font>
      <sz val="8"/>
      <color indexed="12"/>
      <name val="Verdana"/>
      <family val="2"/>
      <charset val="238"/>
    </font>
    <font>
      <sz val="8"/>
      <color indexed="2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3" fillId="0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0" fontId="7" fillId="0" borderId="0" xfId="0" applyFont="1"/>
    <xf numFmtId="0" fontId="9" fillId="0" borderId="0" xfId="0" applyFont="1" applyAlignment="1">
      <alignment vertical="top"/>
    </xf>
    <xf numFmtId="0" fontId="8" fillId="0" borderId="0" xfId="0" applyFont="1" applyFill="1" applyAlignment="1">
      <alignment vertical="top"/>
    </xf>
    <xf numFmtId="0" fontId="10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 shrinkToFit="1"/>
    </xf>
    <xf numFmtId="0" fontId="15" fillId="3" borderId="3" xfId="0" applyFont="1" applyFill="1" applyBorder="1" applyAlignment="1">
      <alignment horizontal="left" vertical="center" shrinkToFit="1"/>
    </xf>
    <xf numFmtId="4" fontId="12" fillId="3" borderId="4" xfId="0" applyNumberFormat="1" applyFont="1" applyFill="1" applyBorder="1" applyAlignment="1">
      <alignment horizontal="right" vertical="center" shrinkToFit="1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shrinkToFit="1"/>
    </xf>
    <xf numFmtId="4" fontId="13" fillId="3" borderId="6" xfId="0" applyNumberFormat="1" applyFont="1" applyFill="1" applyBorder="1" applyAlignment="1">
      <alignment horizontal="right" vertical="center" shrinkToFit="1"/>
    </xf>
    <xf numFmtId="0" fontId="12" fillId="3" borderId="2" xfId="0" applyFont="1" applyFill="1" applyBorder="1" applyAlignment="1">
      <alignment horizontal="left" vertical="center" wrapText="1"/>
    </xf>
    <xf numFmtId="4" fontId="13" fillId="3" borderId="5" xfId="0" applyNumberFormat="1" applyFont="1" applyFill="1" applyBorder="1" applyAlignment="1">
      <alignment horizontal="right" vertical="center" shrinkToFit="1"/>
    </xf>
    <xf numFmtId="0" fontId="12" fillId="3" borderId="3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shrinkToFit="1"/>
    </xf>
    <xf numFmtId="4" fontId="13" fillId="0" borderId="6" xfId="0" applyNumberFormat="1" applyFont="1" applyFill="1" applyBorder="1" applyAlignment="1">
      <alignment horizontal="right" vertical="center" shrinkToFit="1"/>
    </xf>
    <xf numFmtId="0" fontId="12" fillId="2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shrinkToFit="1"/>
    </xf>
    <xf numFmtId="4" fontId="13" fillId="0" borderId="5" xfId="0" applyNumberFormat="1" applyFont="1" applyFill="1" applyBorder="1" applyAlignment="1">
      <alignment horizontal="right" vertical="center" shrinkToFit="1"/>
    </xf>
    <xf numFmtId="4" fontId="12" fillId="0" borderId="5" xfId="0" applyNumberFormat="1" applyFont="1" applyFill="1" applyBorder="1" applyAlignment="1">
      <alignment horizontal="right" vertical="center" shrinkToFit="1"/>
    </xf>
    <xf numFmtId="0" fontId="12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shrinkToFit="1"/>
    </xf>
    <xf numFmtId="4" fontId="12" fillId="0" borderId="4" xfId="0" applyNumberFormat="1" applyFont="1" applyFill="1" applyBorder="1" applyAlignment="1">
      <alignment horizontal="right" vertical="center" shrinkToFit="1"/>
    </xf>
    <xf numFmtId="0" fontId="16" fillId="2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 shrinkToFit="1"/>
    </xf>
    <xf numFmtId="0" fontId="13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 wrapText="1"/>
    </xf>
    <xf numFmtId="0" fontId="19" fillId="0" borderId="0" xfId="0" applyFont="1"/>
    <xf numFmtId="0" fontId="13" fillId="2" borderId="0" xfId="0" applyFont="1" applyFill="1" applyBorder="1" applyAlignment="1">
      <alignment horizontal="right"/>
    </xf>
    <xf numFmtId="0" fontId="19" fillId="2" borderId="0" xfId="0" applyFont="1" applyFill="1" applyBorder="1" applyAlignment="1">
      <alignment horizontal="left" wrapText="1"/>
    </xf>
    <xf numFmtId="0" fontId="14" fillId="0" borderId="0" xfId="0" applyFont="1"/>
    <xf numFmtId="0" fontId="12" fillId="2" borderId="5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0" fontId="13" fillId="0" borderId="5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22" fillId="0" borderId="0" xfId="0" applyFont="1" applyBorder="1" applyAlignment="1">
      <alignment vertical="top"/>
    </xf>
    <xf numFmtId="0" fontId="16" fillId="2" borderId="5" xfId="0" applyFont="1" applyFill="1" applyBorder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vertical="top"/>
    </xf>
    <xf numFmtId="4" fontId="13" fillId="3" borderId="5" xfId="0" applyNumberFormat="1" applyFont="1" applyFill="1" applyBorder="1" applyAlignment="1">
      <alignment vertical="center" shrinkToFit="1"/>
    </xf>
    <xf numFmtId="0" fontId="20" fillId="0" borderId="0" xfId="0" applyFont="1"/>
    <xf numFmtId="0" fontId="23" fillId="0" borderId="0" xfId="0" applyFont="1"/>
    <xf numFmtId="4" fontId="12" fillId="0" borderId="6" xfId="0" applyNumberFormat="1" applyFont="1" applyFill="1" applyBorder="1" applyAlignment="1">
      <alignment horizontal="right" vertical="center" shrinkToFit="1"/>
    </xf>
    <xf numFmtId="4" fontId="13" fillId="0" borderId="4" xfId="0" applyNumberFormat="1" applyFont="1" applyFill="1" applyBorder="1" applyAlignment="1">
      <alignment horizontal="right" vertical="center" shrinkToFit="1"/>
    </xf>
    <xf numFmtId="4" fontId="12" fillId="3" borderId="6" xfId="0" applyNumberFormat="1" applyFont="1" applyFill="1" applyBorder="1" applyAlignment="1">
      <alignment horizontal="right" vertical="center" shrinkToFit="1"/>
    </xf>
    <xf numFmtId="4" fontId="12" fillId="3" borderId="5" xfId="0" applyNumberFormat="1" applyFont="1" applyFill="1" applyBorder="1" applyAlignment="1">
      <alignment horizontal="right" vertical="center" shrinkToFit="1"/>
    </xf>
    <xf numFmtId="0" fontId="20" fillId="0" borderId="0" xfId="0" applyFont="1" applyBorder="1"/>
    <xf numFmtId="0" fontId="12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4" fillId="2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shrinkToFit="1"/>
    </xf>
    <xf numFmtId="0" fontId="24" fillId="0" borderId="0" xfId="0" applyFont="1" applyFill="1" applyBorder="1" applyAlignment="1">
      <alignment horizontal="justify" vertical="center"/>
    </xf>
    <xf numFmtId="3" fontId="24" fillId="0" borderId="0" xfId="0" applyNumberFormat="1" applyFont="1" applyFill="1" applyBorder="1" applyAlignment="1">
      <alignment horizontal="right"/>
    </xf>
    <xf numFmtId="0" fontId="26" fillId="3" borderId="5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 wrapText="1"/>
    </xf>
    <xf numFmtId="0" fontId="26" fillId="3" borderId="2" xfId="0" applyFont="1" applyFill="1" applyBorder="1" applyAlignment="1">
      <alignment horizontal="left" vertical="center" wrapText="1"/>
    </xf>
    <xf numFmtId="0" fontId="26" fillId="3" borderId="4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4" fontId="19" fillId="0" borderId="0" xfId="0" applyNumberFormat="1" applyFont="1"/>
    <xf numFmtId="0" fontId="12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3" fontId="30" fillId="2" borderId="0" xfId="0" applyNumberFormat="1" applyFont="1" applyFill="1" applyBorder="1" applyAlignment="1">
      <alignment horizontal="right"/>
    </xf>
    <xf numFmtId="3" fontId="30" fillId="2" borderId="0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horizontal="right" vertical="center"/>
    </xf>
    <xf numFmtId="0" fontId="30" fillId="2" borderId="0" xfId="0" applyFont="1" applyFill="1" applyAlignment="1">
      <alignment horizontal="right"/>
    </xf>
    <xf numFmtId="0" fontId="12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32" fillId="2" borderId="0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shrinkToFit="1"/>
    </xf>
    <xf numFmtId="4" fontId="32" fillId="0" borderId="0" xfId="0" applyNumberFormat="1" applyFont="1" applyFill="1" applyBorder="1" applyAlignment="1">
      <alignment horizontal="right" vertical="center"/>
    </xf>
    <xf numFmtId="0" fontId="33" fillId="0" borderId="0" xfId="0" applyFont="1"/>
    <xf numFmtId="4" fontId="33" fillId="0" borderId="0" xfId="0" applyNumberFormat="1" applyFont="1" applyFill="1" applyBorder="1" applyAlignment="1">
      <alignment horizontal="right" vertical="center"/>
    </xf>
    <xf numFmtId="4" fontId="32" fillId="0" borderId="0" xfId="0" applyNumberFormat="1" applyFont="1" applyFill="1" applyBorder="1" applyAlignment="1">
      <alignment horizontal="right" vertical="center" shrinkToFit="1"/>
    </xf>
    <xf numFmtId="4" fontId="32" fillId="0" borderId="0" xfId="0" applyNumberFormat="1" applyFont="1" applyFill="1" applyBorder="1" applyAlignment="1">
      <alignment horizontal="right"/>
    </xf>
    <xf numFmtId="0" fontId="32" fillId="0" borderId="0" xfId="0" applyFont="1" applyFill="1" applyBorder="1" applyAlignment="1">
      <alignment horizontal="justify" vertical="center"/>
    </xf>
    <xf numFmtId="3" fontId="32" fillId="0" borderId="0" xfId="0" applyNumberFormat="1" applyFont="1" applyFill="1" applyBorder="1" applyAlignment="1">
      <alignment horizontal="right"/>
    </xf>
    <xf numFmtId="0" fontId="34" fillId="2" borderId="0" xfId="0" applyFont="1" applyFill="1" applyBorder="1" applyAlignment="1">
      <alignment horizontal="right"/>
    </xf>
    <xf numFmtId="0" fontId="35" fillId="2" borderId="0" xfId="0" applyFont="1" applyFill="1" applyBorder="1" applyAlignment="1">
      <alignment vertical="center" shrinkToFit="1"/>
    </xf>
    <xf numFmtId="0" fontId="35" fillId="2" borderId="0" xfId="0" applyFont="1" applyFill="1" applyBorder="1"/>
    <xf numFmtId="0" fontId="34" fillId="2" borderId="0" xfId="0" applyFont="1" applyFill="1" applyBorder="1" applyAlignment="1">
      <alignment horizontal="right" vertical="center"/>
    </xf>
    <xf numFmtId="0" fontId="35" fillId="2" borderId="0" xfId="0" applyFont="1" applyFill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shrinkToFit="1"/>
    </xf>
    <xf numFmtId="4" fontId="13" fillId="0" borderId="5" xfId="0" applyNumberFormat="1" applyFont="1" applyBorder="1" applyAlignment="1">
      <alignment horizontal="right" vertical="center" shrinkToFit="1"/>
    </xf>
    <xf numFmtId="4" fontId="12" fillId="0" borderId="5" xfId="0" applyNumberFormat="1" applyFont="1" applyBorder="1" applyAlignment="1">
      <alignment horizontal="right" vertical="center" shrinkToFit="1"/>
    </xf>
    <xf numFmtId="0" fontId="14" fillId="0" borderId="2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shrinkToFit="1"/>
    </xf>
    <xf numFmtId="4" fontId="12" fillId="0" borderId="4" xfId="0" applyNumberFormat="1" applyFont="1" applyBorder="1" applyAlignment="1">
      <alignment horizontal="right" vertical="center" shrinkToFit="1"/>
    </xf>
    <xf numFmtId="0" fontId="12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 vertical="center" shrinkToFit="1"/>
    </xf>
    <xf numFmtId="0" fontId="26" fillId="3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 shrinkToFit="1"/>
    </xf>
    <xf numFmtId="0" fontId="12" fillId="4" borderId="5" xfId="0" applyFont="1" applyFill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3" fontId="19" fillId="2" borderId="0" xfId="0" applyNumberFormat="1" applyFont="1" applyFill="1" applyBorder="1" applyAlignment="1">
      <alignment horizontal="right"/>
    </xf>
    <xf numFmtId="3" fontId="19" fillId="2" borderId="0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4" fontId="13" fillId="0" borderId="6" xfId="0" applyNumberFormat="1" applyFont="1" applyBorder="1" applyAlignment="1">
      <alignment horizontal="right" vertical="center" shrinkToFit="1"/>
    </xf>
    <xf numFmtId="0" fontId="12" fillId="3" borderId="7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7" fillId="0" borderId="12" xfId="0" applyFont="1" applyFill="1" applyBorder="1" applyAlignment="1">
      <alignment horizontal="justify" vertical="center"/>
    </xf>
    <xf numFmtId="0" fontId="17" fillId="0" borderId="13" xfId="0" applyFont="1" applyFill="1" applyBorder="1" applyAlignment="1">
      <alignment horizontal="justify" vertical="center"/>
    </xf>
    <xf numFmtId="0" fontId="17" fillId="0" borderId="0" xfId="0" applyFont="1" applyFill="1" applyBorder="1" applyAlignment="1">
      <alignment horizontal="justify" vertical="center" wrapText="1"/>
    </xf>
    <xf numFmtId="0" fontId="17" fillId="0" borderId="14" xfId="0" applyFont="1" applyFill="1" applyBorder="1" applyAlignment="1">
      <alignment horizontal="justify" vertical="center" wrapText="1"/>
    </xf>
    <xf numFmtId="0" fontId="17" fillId="0" borderId="8" xfId="0" applyFont="1" applyFill="1" applyBorder="1" applyAlignment="1">
      <alignment horizontal="justify" vertical="center" wrapText="1"/>
    </xf>
    <xf numFmtId="0" fontId="17" fillId="0" borderId="15" xfId="0" applyFont="1" applyFill="1" applyBorder="1" applyAlignment="1">
      <alignment horizontal="justify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2" fillId="3" borderId="6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/>
    </xf>
    <xf numFmtId="0" fontId="21" fillId="2" borderId="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 textRotation="45" shrinkToFit="1"/>
    </xf>
    <xf numFmtId="0" fontId="12" fillId="0" borderId="5" xfId="0" applyFont="1" applyFill="1" applyBorder="1" applyAlignment="1">
      <alignment horizontal="left" vertical="center" textRotation="45" shrinkToFit="1"/>
    </xf>
    <xf numFmtId="0" fontId="12" fillId="0" borderId="4" xfId="0" applyFont="1" applyFill="1" applyBorder="1" applyAlignment="1">
      <alignment horizontal="left" vertical="center" textRotation="45" shrinkToFit="1"/>
    </xf>
    <xf numFmtId="0" fontId="12" fillId="2" borderId="6" xfId="0" applyFont="1" applyFill="1" applyBorder="1" applyAlignment="1">
      <alignment horizontal="center" vertical="center" textRotation="45"/>
    </xf>
    <xf numFmtId="0" fontId="12" fillId="2" borderId="5" xfId="0" applyFont="1" applyFill="1" applyBorder="1" applyAlignment="1">
      <alignment horizontal="center" vertical="center" textRotation="45"/>
    </xf>
    <xf numFmtId="0" fontId="12" fillId="2" borderId="4" xfId="0" applyFont="1" applyFill="1" applyBorder="1" applyAlignment="1">
      <alignment horizontal="center" vertical="center" textRotation="45"/>
    </xf>
    <xf numFmtId="0" fontId="17" fillId="0" borderId="0" xfId="0" applyFont="1" applyFill="1" applyBorder="1" applyAlignment="1">
      <alignment horizontal="justify" vertical="center"/>
    </xf>
    <xf numFmtId="0" fontId="17" fillId="0" borderId="14" xfId="0" applyFont="1" applyFill="1" applyBorder="1" applyAlignment="1">
      <alignment horizontal="justify" vertical="center"/>
    </xf>
    <xf numFmtId="0" fontId="17" fillId="0" borderId="3" xfId="0" applyFont="1" applyFill="1" applyBorder="1" applyAlignment="1">
      <alignment horizontal="justify" vertical="center" wrapText="1"/>
    </xf>
    <xf numFmtId="0" fontId="17" fillId="0" borderId="0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justify" vertical="center"/>
    </xf>
    <xf numFmtId="0" fontId="17" fillId="0" borderId="15" xfId="0" applyFont="1" applyFill="1" applyBorder="1" applyAlignment="1">
      <alignment horizontal="justify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1"/>
  <sheetViews>
    <sheetView tabSelected="1" zoomScale="70" zoomScaleNormal="70" workbookViewId="0">
      <pane xSplit="7" ySplit="9" topLeftCell="H376" activePane="bottomRight" state="frozen"/>
      <selection pane="topRight" activeCell="G1" sqref="G1"/>
      <selection pane="bottomLeft" activeCell="A11" sqref="A11"/>
      <selection pane="bottomRight" activeCell="R379" sqref="R379"/>
    </sheetView>
  </sheetViews>
  <sheetFormatPr defaultRowHeight="12.75" x14ac:dyDescent="0.2"/>
  <cols>
    <col min="1" max="1" width="4.7109375" style="84" customWidth="1"/>
    <col min="2" max="2" width="7.5703125" style="85" customWidth="1"/>
    <col min="3" max="3" width="6.42578125" style="86" customWidth="1"/>
    <col min="4" max="4" width="37.85546875" style="87" customWidth="1"/>
    <col min="5" max="5" width="17.85546875" style="88" customWidth="1"/>
    <col min="6" max="6" width="16.42578125" style="89" customWidth="1"/>
    <col min="7" max="7" width="16.28515625" style="89" customWidth="1"/>
    <col min="8" max="8" width="15.5703125" style="89" customWidth="1"/>
    <col min="9" max="9" width="15.28515625" style="89" customWidth="1"/>
    <col min="10" max="10" width="15" style="90" customWidth="1"/>
    <col min="11" max="11" width="13.7109375" style="89" customWidth="1"/>
    <col min="12" max="12" width="15.42578125" style="89" customWidth="1"/>
    <col min="13" max="13" width="8.140625" customWidth="1"/>
    <col min="14" max="16" width="7.28515625" customWidth="1"/>
    <col min="17" max="18" width="7.5703125" customWidth="1"/>
  </cols>
  <sheetData>
    <row r="1" spans="1:14" s="61" customFormat="1" ht="15.75" customHeight="1" x14ac:dyDescent="0.2">
      <c r="A1" s="215"/>
      <c r="B1" s="215"/>
      <c r="C1" s="215"/>
      <c r="D1" s="63"/>
      <c r="E1" s="112"/>
      <c r="F1" s="133"/>
      <c r="G1" s="133"/>
      <c r="H1" s="112"/>
      <c r="I1" s="134"/>
      <c r="J1" s="135"/>
      <c r="K1" s="112"/>
      <c r="L1" s="161" t="s">
        <v>150</v>
      </c>
    </row>
    <row r="2" spans="1:14" s="61" customFormat="1" ht="15.75" customHeight="1" x14ac:dyDescent="0.2">
      <c r="A2" s="62"/>
      <c r="B2" s="62"/>
      <c r="C2" s="62"/>
      <c r="D2" s="63"/>
      <c r="E2" s="113"/>
      <c r="F2" s="136"/>
      <c r="G2" s="136"/>
      <c r="H2" s="113"/>
      <c r="I2" s="134"/>
      <c r="J2" s="137"/>
      <c r="K2" s="113"/>
      <c r="L2" s="162" t="s">
        <v>37</v>
      </c>
    </row>
    <row r="3" spans="1:14" s="61" customFormat="1" ht="15.75" customHeight="1" x14ac:dyDescent="0.2">
      <c r="A3" s="62"/>
      <c r="B3" s="62"/>
      <c r="C3" s="62"/>
      <c r="D3" s="63"/>
      <c r="E3" s="114"/>
      <c r="F3" s="136"/>
      <c r="G3" s="136"/>
      <c r="H3" s="114"/>
      <c r="I3" s="134"/>
      <c r="J3" s="137"/>
      <c r="K3" s="115"/>
      <c r="L3" s="163" t="s">
        <v>151</v>
      </c>
    </row>
    <row r="4" spans="1:14" s="61" customFormat="1" ht="23.25" customHeight="1" x14ac:dyDescent="0.2">
      <c r="A4" s="216" t="s">
        <v>35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4" s="64" customFormat="1" ht="15" customHeight="1" x14ac:dyDescent="0.15">
      <c r="A5" s="220" t="s">
        <v>27</v>
      </c>
      <c r="B5" s="220" t="s">
        <v>28</v>
      </c>
      <c r="C5" s="211" t="s">
        <v>0</v>
      </c>
      <c r="D5" s="198" t="s">
        <v>29</v>
      </c>
      <c r="E5" s="217" t="s">
        <v>38</v>
      </c>
      <c r="F5" s="206" t="s">
        <v>74</v>
      </c>
      <c r="G5" s="207"/>
      <c r="H5" s="207"/>
      <c r="I5" s="207"/>
      <c r="J5" s="207"/>
      <c r="K5" s="207"/>
      <c r="L5" s="208"/>
    </row>
    <row r="6" spans="1:14" s="64" customFormat="1" ht="15" customHeight="1" x14ac:dyDescent="0.15">
      <c r="A6" s="221"/>
      <c r="B6" s="221"/>
      <c r="C6" s="212"/>
      <c r="D6" s="199"/>
      <c r="E6" s="218"/>
      <c r="F6" s="211" t="s">
        <v>30</v>
      </c>
      <c r="G6" s="214" t="s">
        <v>36</v>
      </c>
      <c r="H6" s="214"/>
      <c r="I6" s="214"/>
      <c r="J6" s="214"/>
      <c r="K6" s="214"/>
      <c r="L6" s="210"/>
    </row>
    <row r="7" spans="1:14" s="64" customFormat="1" ht="15" customHeight="1" x14ac:dyDescent="0.2">
      <c r="A7" s="221"/>
      <c r="B7" s="221"/>
      <c r="C7" s="212"/>
      <c r="D7" s="199"/>
      <c r="E7" s="218"/>
      <c r="F7" s="212"/>
      <c r="G7" s="204" t="s">
        <v>32</v>
      </c>
      <c r="H7" s="214" t="s">
        <v>31</v>
      </c>
      <c r="I7" s="214"/>
      <c r="J7" s="204" t="s">
        <v>33</v>
      </c>
      <c r="K7" s="209" t="s">
        <v>31</v>
      </c>
      <c r="L7" s="210"/>
      <c r="M7"/>
    </row>
    <row r="8" spans="1:14" s="64" customFormat="1" ht="95.25" customHeight="1" x14ac:dyDescent="0.2">
      <c r="A8" s="222"/>
      <c r="B8" s="222"/>
      <c r="C8" s="213"/>
      <c r="D8" s="200"/>
      <c r="E8" s="219"/>
      <c r="F8" s="213"/>
      <c r="G8" s="205"/>
      <c r="H8" s="107" t="s">
        <v>34</v>
      </c>
      <c r="I8" s="108" t="s">
        <v>50</v>
      </c>
      <c r="J8" s="205"/>
      <c r="K8" s="107" t="s">
        <v>34</v>
      </c>
      <c r="L8" s="108" t="s">
        <v>50</v>
      </c>
      <c r="M8"/>
    </row>
    <row r="9" spans="1:14" s="5" customFormat="1" ht="15" customHeight="1" x14ac:dyDescent="0.2">
      <c r="A9" s="10">
        <v>1</v>
      </c>
      <c r="B9" s="10">
        <f t="shared" ref="B9:L9" si="0">A9+1</f>
        <v>2</v>
      </c>
      <c r="C9" s="9">
        <f t="shared" si="0"/>
        <v>3</v>
      </c>
      <c r="D9" s="17">
        <f t="shared" si="0"/>
        <v>4</v>
      </c>
      <c r="E9" s="16">
        <f t="shared" si="0"/>
        <v>5</v>
      </c>
      <c r="F9" s="10">
        <f t="shared" si="0"/>
        <v>6</v>
      </c>
      <c r="G9" s="10">
        <f t="shared" si="0"/>
        <v>7</v>
      </c>
      <c r="H9" s="9">
        <f t="shared" si="0"/>
        <v>8</v>
      </c>
      <c r="I9" s="9">
        <f t="shared" si="0"/>
        <v>9</v>
      </c>
      <c r="J9" s="9">
        <f t="shared" si="0"/>
        <v>10</v>
      </c>
      <c r="K9" s="9">
        <f t="shared" si="0"/>
        <v>11</v>
      </c>
      <c r="L9" s="9">
        <f t="shared" si="0"/>
        <v>12</v>
      </c>
      <c r="M9"/>
      <c r="N9" s="109"/>
    </row>
    <row r="10" spans="1:14" s="7" customFormat="1" ht="18" customHeight="1" x14ac:dyDescent="0.2">
      <c r="A10" s="22">
        <v>500</v>
      </c>
      <c r="B10" s="22"/>
      <c r="C10" s="22"/>
      <c r="D10" s="27" t="s">
        <v>12</v>
      </c>
      <c r="E10" s="19" t="s">
        <v>39</v>
      </c>
      <c r="F10" s="26">
        <f>G10+J10</f>
        <v>565000</v>
      </c>
      <c r="G10" s="26">
        <v>565000</v>
      </c>
      <c r="H10" s="79"/>
      <c r="I10" s="79"/>
      <c r="J10" s="79"/>
      <c r="K10" s="79"/>
      <c r="L10" s="79"/>
    </row>
    <row r="11" spans="1:14" s="11" customFormat="1" ht="18" customHeight="1" x14ac:dyDescent="0.2">
      <c r="A11" s="22"/>
      <c r="B11" s="22"/>
      <c r="C11" s="22"/>
      <c r="D11" s="27"/>
      <c r="E11" s="19" t="s">
        <v>40</v>
      </c>
      <c r="F11" s="28"/>
      <c r="G11" s="28"/>
      <c r="H11" s="79"/>
      <c r="I11" s="79"/>
      <c r="J11" s="79"/>
      <c r="K11" s="79"/>
      <c r="L11" s="79"/>
    </row>
    <row r="12" spans="1:14" s="7" customFormat="1" ht="18" customHeight="1" x14ac:dyDescent="0.2">
      <c r="A12" s="22"/>
      <c r="B12" s="22"/>
      <c r="C12" s="22"/>
      <c r="D12" s="27"/>
      <c r="E12" s="19" t="s">
        <v>41</v>
      </c>
      <c r="F12" s="28">
        <f>G12+J12</f>
        <v>8100</v>
      </c>
      <c r="G12" s="28">
        <f>G16</f>
        <v>8100</v>
      </c>
      <c r="H12" s="79"/>
      <c r="I12" s="79"/>
      <c r="J12" s="79"/>
      <c r="K12" s="79"/>
      <c r="L12" s="79"/>
    </row>
    <row r="13" spans="1:14" s="7" customFormat="1" ht="18" customHeight="1" x14ac:dyDescent="0.2">
      <c r="A13" s="22"/>
      <c r="B13" s="22"/>
      <c r="C13" s="22"/>
      <c r="D13" s="27"/>
      <c r="E13" s="20" t="s">
        <v>42</v>
      </c>
      <c r="F13" s="21">
        <f>F10-F11+F12</f>
        <v>573100</v>
      </c>
      <c r="G13" s="21">
        <f>G10-G11+G12</f>
        <v>573100</v>
      </c>
      <c r="H13" s="79"/>
      <c r="I13" s="79"/>
      <c r="J13" s="79"/>
      <c r="K13" s="79"/>
      <c r="L13" s="79"/>
    </row>
    <row r="14" spans="1:14" s="8" customFormat="1" ht="16.5" customHeight="1" x14ac:dyDescent="0.2">
      <c r="A14" s="30"/>
      <c r="B14" s="31">
        <v>50095</v>
      </c>
      <c r="C14" s="103"/>
      <c r="D14" s="32" t="s">
        <v>2</v>
      </c>
      <c r="E14" s="36" t="s">
        <v>39</v>
      </c>
      <c r="F14" s="34">
        <f>G14+J14</f>
        <v>565000</v>
      </c>
      <c r="G14" s="34">
        <v>565000</v>
      </c>
      <c r="H14" s="76"/>
      <c r="I14" s="76"/>
      <c r="J14" s="76"/>
      <c r="K14" s="76"/>
      <c r="L14" s="76"/>
    </row>
    <row r="15" spans="1:14" s="6" customFormat="1" ht="16.5" customHeight="1" x14ac:dyDescent="0.2">
      <c r="A15" s="43"/>
      <c r="B15" s="44"/>
      <c r="C15" s="45"/>
      <c r="D15" s="35"/>
      <c r="E15" s="36" t="s">
        <v>40</v>
      </c>
      <c r="F15" s="37"/>
      <c r="G15" s="37"/>
      <c r="H15" s="37"/>
      <c r="I15" s="37"/>
      <c r="J15" s="37"/>
      <c r="K15" s="37"/>
      <c r="L15" s="37"/>
    </row>
    <row r="16" spans="1:14" s="6" customFormat="1" ht="16.5" customHeight="1" x14ac:dyDescent="0.2">
      <c r="A16" s="43"/>
      <c r="B16" s="44"/>
      <c r="C16" s="45"/>
      <c r="D16" s="35"/>
      <c r="E16" s="36" t="s">
        <v>41</v>
      </c>
      <c r="F16" s="37">
        <f>G16+J16</f>
        <v>8100</v>
      </c>
      <c r="G16" s="37">
        <f>G20</f>
        <v>8100</v>
      </c>
      <c r="H16" s="37"/>
      <c r="I16" s="37"/>
      <c r="J16" s="37"/>
      <c r="K16" s="37"/>
      <c r="L16" s="37"/>
    </row>
    <row r="17" spans="1:12" s="6" customFormat="1" ht="16.5" customHeight="1" x14ac:dyDescent="0.2">
      <c r="A17" s="43"/>
      <c r="B17" s="44"/>
      <c r="C17" s="46"/>
      <c r="D17" s="50"/>
      <c r="E17" s="47" t="s">
        <v>42</v>
      </c>
      <c r="F17" s="42">
        <f>F14-F15+F16</f>
        <v>573100</v>
      </c>
      <c r="G17" s="42">
        <f>G14-G15+G16</f>
        <v>573100</v>
      </c>
      <c r="H17" s="77"/>
      <c r="I17" s="77"/>
      <c r="J17" s="77"/>
      <c r="K17" s="77"/>
      <c r="L17" s="77"/>
    </row>
    <row r="18" spans="1:12" s="7" customFormat="1" ht="16.5" customHeight="1" x14ac:dyDescent="0.2">
      <c r="A18" s="43"/>
      <c r="B18" s="44"/>
      <c r="C18" s="48" t="s">
        <v>64</v>
      </c>
      <c r="D18" s="177" t="s">
        <v>66</v>
      </c>
      <c r="E18" s="36" t="s">
        <v>39</v>
      </c>
      <c r="F18" s="37">
        <f>G18+J18</f>
        <v>7000</v>
      </c>
      <c r="G18" s="37">
        <v>7000</v>
      </c>
      <c r="H18" s="37"/>
      <c r="I18" s="37"/>
      <c r="J18" s="37"/>
      <c r="K18" s="37"/>
      <c r="L18" s="37"/>
    </row>
    <row r="19" spans="1:12" s="7" customFormat="1" ht="16.5" customHeight="1" x14ac:dyDescent="0.2">
      <c r="A19" s="43"/>
      <c r="B19" s="44"/>
      <c r="C19" s="45"/>
      <c r="D19" s="178"/>
      <c r="E19" s="36" t="s">
        <v>40</v>
      </c>
      <c r="F19" s="37"/>
      <c r="G19" s="37"/>
      <c r="H19" s="37"/>
      <c r="I19" s="37"/>
      <c r="J19" s="37"/>
      <c r="K19" s="37"/>
      <c r="L19" s="37"/>
    </row>
    <row r="20" spans="1:12" s="7" customFormat="1" ht="16.5" customHeight="1" x14ac:dyDescent="0.2">
      <c r="A20" s="43"/>
      <c r="B20" s="44"/>
      <c r="C20" s="45"/>
      <c r="D20" s="178"/>
      <c r="E20" s="36" t="s">
        <v>41</v>
      </c>
      <c r="F20" s="37">
        <f>G20+J20</f>
        <v>8100</v>
      </c>
      <c r="G20" s="37">
        <v>8100</v>
      </c>
      <c r="H20" s="37"/>
      <c r="I20" s="37"/>
      <c r="J20" s="37"/>
      <c r="K20" s="37"/>
      <c r="L20" s="37"/>
    </row>
    <row r="21" spans="1:12" s="7" customFormat="1" ht="16.5" customHeight="1" x14ac:dyDescent="0.2">
      <c r="A21" s="56"/>
      <c r="B21" s="56"/>
      <c r="C21" s="49"/>
      <c r="D21" s="179"/>
      <c r="E21" s="47" t="s">
        <v>42</v>
      </c>
      <c r="F21" s="42">
        <f>F18-F19+F20</f>
        <v>15100</v>
      </c>
      <c r="G21" s="42">
        <f>G18-G19+G20</f>
        <v>15100</v>
      </c>
      <c r="H21" s="42"/>
      <c r="I21" s="42"/>
      <c r="J21" s="42"/>
      <c r="K21" s="42"/>
      <c r="L21" s="42"/>
    </row>
    <row r="22" spans="1:12" s="61" customFormat="1" ht="17.25" customHeight="1" x14ac:dyDescent="0.2">
      <c r="A22" s="81"/>
      <c r="B22" s="82"/>
      <c r="C22" s="192" t="s">
        <v>47</v>
      </c>
      <c r="D22" s="192"/>
      <c r="E22" s="192"/>
      <c r="F22" s="192"/>
      <c r="G22" s="192"/>
      <c r="H22" s="192"/>
      <c r="I22" s="192"/>
      <c r="J22" s="192"/>
      <c r="K22" s="192"/>
      <c r="L22" s="193"/>
    </row>
    <row r="23" spans="1:12" s="80" customFormat="1" ht="15.75" customHeight="1" x14ac:dyDescent="0.2">
      <c r="A23" s="81"/>
      <c r="B23" s="82"/>
      <c r="C23" s="194" t="s">
        <v>106</v>
      </c>
      <c r="D23" s="194"/>
      <c r="E23" s="194"/>
      <c r="F23" s="194"/>
      <c r="G23" s="194"/>
      <c r="H23" s="194"/>
      <c r="I23" s="194"/>
      <c r="J23" s="194"/>
      <c r="K23" s="194"/>
      <c r="L23" s="195"/>
    </row>
    <row r="24" spans="1:12" s="74" customFormat="1" ht="16.5" customHeight="1" x14ac:dyDescent="0.2">
      <c r="A24" s="81"/>
      <c r="B24" s="83"/>
      <c r="C24" s="196" t="s">
        <v>107</v>
      </c>
      <c r="D24" s="196"/>
      <c r="E24" s="196"/>
      <c r="F24" s="196"/>
      <c r="G24" s="196"/>
      <c r="H24" s="196"/>
      <c r="I24" s="196"/>
      <c r="J24" s="196"/>
      <c r="K24" s="196"/>
      <c r="L24" s="197"/>
    </row>
    <row r="25" spans="1:12" s="11" customFormat="1" ht="18" customHeight="1" x14ac:dyDescent="0.2">
      <c r="A25" s="23">
        <v>600</v>
      </c>
      <c r="B25" s="23"/>
      <c r="C25" s="23"/>
      <c r="D25" s="24" t="s">
        <v>8</v>
      </c>
      <c r="E25" s="19" t="s">
        <v>39</v>
      </c>
      <c r="F25" s="28">
        <f>G25+J25</f>
        <v>3521670.11</v>
      </c>
      <c r="G25" s="28">
        <v>67720</v>
      </c>
      <c r="H25" s="28">
        <v>33000</v>
      </c>
      <c r="I25" s="28"/>
      <c r="J25" s="28">
        <v>3453950.11</v>
      </c>
      <c r="K25" s="28"/>
      <c r="L25" s="28">
        <v>3453950.11</v>
      </c>
    </row>
    <row r="26" spans="1:12" s="7" customFormat="1" ht="18" customHeight="1" x14ac:dyDescent="0.2">
      <c r="A26" s="22"/>
      <c r="B26" s="22"/>
      <c r="C26" s="22"/>
      <c r="D26" s="27"/>
      <c r="E26" s="19" t="s">
        <v>40</v>
      </c>
      <c r="F26" s="28"/>
      <c r="G26" s="28"/>
      <c r="H26" s="28"/>
      <c r="I26" s="28"/>
      <c r="J26" s="28"/>
      <c r="K26" s="28"/>
      <c r="L26" s="28"/>
    </row>
    <row r="27" spans="1:12" s="7" customFormat="1" ht="18" customHeight="1" x14ac:dyDescent="0.2">
      <c r="A27" s="22"/>
      <c r="B27" s="22"/>
      <c r="C27" s="22"/>
      <c r="D27" s="27"/>
      <c r="E27" s="19" t="s">
        <v>41</v>
      </c>
      <c r="F27" s="28">
        <f>G27+J27</f>
        <v>18780.059999999998</v>
      </c>
      <c r="G27" s="28">
        <f>G31+G42+G66</f>
        <v>18780.059999999998</v>
      </c>
      <c r="H27" s="28">
        <f>H31</f>
        <v>10000</v>
      </c>
      <c r="I27" s="28"/>
      <c r="J27" s="28"/>
      <c r="K27" s="28"/>
      <c r="L27" s="28"/>
    </row>
    <row r="28" spans="1:12" s="7" customFormat="1" ht="18" customHeight="1" x14ac:dyDescent="0.2">
      <c r="A28" s="22"/>
      <c r="B28" s="55"/>
      <c r="C28" s="55"/>
      <c r="D28" s="29"/>
      <c r="E28" s="20" t="s">
        <v>42</v>
      </c>
      <c r="F28" s="21">
        <f t="shared" ref="F28:L28" si="1">F25-F26+F27</f>
        <v>3540450.17</v>
      </c>
      <c r="G28" s="21">
        <f t="shared" si="1"/>
        <v>86500.06</v>
      </c>
      <c r="H28" s="21">
        <f t="shared" si="1"/>
        <v>43000</v>
      </c>
      <c r="I28" s="21"/>
      <c r="J28" s="21">
        <f t="shared" si="1"/>
        <v>3453950.11</v>
      </c>
      <c r="K28" s="21"/>
      <c r="L28" s="21">
        <f t="shared" si="1"/>
        <v>3453950.11</v>
      </c>
    </row>
    <row r="29" spans="1:12" s="7" customFormat="1" ht="18" customHeight="1" x14ac:dyDescent="0.2">
      <c r="A29" s="65"/>
      <c r="B29" s="30">
        <v>60014</v>
      </c>
      <c r="C29" s="30"/>
      <c r="D29" s="35" t="s">
        <v>146</v>
      </c>
      <c r="E29" s="144" t="s">
        <v>39</v>
      </c>
      <c r="F29" s="142">
        <f>G29+J29</f>
        <v>33000</v>
      </c>
      <c r="G29" s="142">
        <f t="shared" ref="G29:H31" si="2">G33</f>
        <v>33000</v>
      </c>
      <c r="H29" s="142">
        <f t="shared" si="2"/>
        <v>33000</v>
      </c>
      <c r="I29" s="143"/>
      <c r="J29" s="164"/>
      <c r="K29" s="164"/>
      <c r="L29" s="164"/>
    </row>
    <row r="30" spans="1:12" s="7" customFormat="1" ht="18" customHeight="1" x14ac:dyDescent="0.2">
      <c r="A30" s="70"/>
      <c r="B30" s="44"/>
      <c r="C30" s="45"/>
      <c r="D30" s="35"/>
      <c r="E30" s="144" t="s">
        <v>40</v>
      </c>
      <c r="F30" s="142"/>
      <c r="G30" s="142"/>
      <c r="H30" s="142"/>
      <c r="I30" s="143"/>
      <c r="J30" s="142"/>
      <c r="K30" s="142"/>
      <c r="L30" s="142"/>
    </row>
    <row r="31" spans="1:12" s="7" customFormat="1" ht="18" customHeight="1" x14ac:dyDescent="0.2">
      <c r="A31" s="70"/>
      <c r="B31" s="44"/>
      <c r="C31" s="45"/>
      <c r="D31" s="35"/>
      <c r="E31" s="144" t="s">
        <v>41</v>
      </c>
      <c r="F31" s="142">
        <f>G31+J31</f>
        <v>10000</v>
      </c>
      <c r="G31" s="142">
        <f t="shared" si="2"/>
        <v>10000</v>
      </c>
      <c r="H31" s="142">
        <f t="shared" si="2"/>
        <v>10000</v>
      </c>
      <c r="I31" s="143"/>
      <c r="J31" s="142"/>
      <c r="K31" s="142"/>
      <c r="L31" s="142"/>
    </row>
    <row r="32" spans="1:12" s="7" customFormat="1" ht="18" customHeight="1" x14ac:dyDescent="0.2">
      <c r="A32" s="70"/>
      <c r="B32" s="44"/>
      <c r="C32" s="46"/>
      <c r="D32" s="50"/>
      <c r="E32" s="145" t="s">
        <v>42</v>
      </c>
      <c r="F32" s="146">
        <f>F29-F30+F31</f>
        <v>43000</v>
      </c>
      <c r="G32" s="146">
        <f>G29-G30+G31</f>
        <v>43000</v>
      </c>
      <c r="H32" s="146">
        <f>H29-H30+H31</f>
        <v>43000</v>
      </c>
      <c r="I32" s="146"/>
      <c r="J32" s="146"/>
      <c r="K32" s="146"/>
      <c r="L32" s="146"/>
    </row>
    <row r="33" spans="1:12" s="7" customFormat="1" ht="18" customHeight="1" x14ac:dyDescent="0.2">
      <c r="A33" s="70"/>
      <c r="B33" s="44"/>
      <c r="C33" s="45">
        <v>2320</v>
      </c>
      <c r="D33" s="180" t="s">
        <v>147</v>
      </c>
      <c r="E33" s="144" t="s">
        <v>39</v>
      </c>
      <c r="F33" s="142">
        <f>G33+J33</f>
        <v>33000</v>
      </c>
      <c r="G33" s="142">
        <f>H33</f>
        <v>33000</v>
      </c>
      <c r="H33" s="142">
        <v>33000</v>
      </c>
      <c r="I33" s="142"/>
      <c r="J33" s="142"/>
      <c r="K33" s="142"/>
      <c r="L33" s="142"/>
    </row>
    <row r="34" spans="1:12" s="7" customFormat="1" ht="18" customHeight="1" x14ac:dyDescent="0.2">
      <c r="A34" s="70"/>
      <c r="B34" s="44"/>
      <c r="C34" s="45"/>
      <c r="D34" s="181"/>
      <c r="E34" s="144" t="s">
        <v>40</v>
      </c>
      <c r="F34" s="142"/>
      <c r="G34" s="142"/>
      <c r="H34" s="142"/>
      <c r="I34" s="142"/>
      <c r="J34" s="142"/>
      <c r="K34" s="142"/>
      <c r="L34" s="142"/>
    </row>
    <row r="35" spans="1:12" s="7" customFormat="1" ht="18" customHeight="1" x14ac:dyDescent="0.2">
      <c r="A35" s="157"/>
      <c r="B35" s="99"/>
      <c r="C35" s="100"/>
      <c r="D35" s="181"/>
      <c r="E35" s="144" t="s">
        <v>41</v>
      </c>
      <c r="F35" s="142">
        <f>G35+J35</f>
        <v>10000</v>
      </c>
      <c r="G35" s="142">
        <f>H35</f>
        <v>10000</v>
      </c>
      <c r="H35" s="142">
        <v>10000</v>
      </c>
      <c r="I35" s="142"/>
      <c r="J35" s="142"/>
      <c r="K35" s="142"/>
      <c r="L35" s="142"/>
    </row>
    <row r="36" spans="1:12" s="7" customFormat="1" ht="18" customHeight="1" x14ac:dyDescent="0.2">
      <c r="A36" s="158"/>
      <c r="B36" s="101"/>
      <c r="C36" s="102"/>
      <c r="D36" s="182"/>
      <c r="E36" s="145" t="s">
        <v>42</v>
      </c>
      <c r="F36" s="146">
        <f>F33-F34+F35</f>
        <v>43000</v>
      </c>
      <c r="G36" s="146">
        <f>G33-G34+G35</f>
        <v>43000</v>
      </c>
      <c r="H36" s="146">
        <f>H33-H34+H35</f>
        <v>43000</v>
      </c>
      <c r="I36" s="146"/>
      <c r="J36" s="146"/>
      <c r="K36" s="146"/>
      <c r="L36" s="146"/>
    </row>
    <row r="37" spans="1:12" s="61" customFormat="1" ht="17.25" customHeight="1" x14ac:dyDescent="0.2">
      <c r="A37" s="81"/>
      <c r="B37" s="82"/>
      <c r="C37" s="192" t="s">
        <v>47</v>
      </c>
      <c r="D37" s="192"/>
      <c r="E37" s="192"/>
      <c r="F37" s="192"/>
      <c r="G37" s="192"/>
      <c r="H37" s="192"/>
      <c r="I37" s="192"/>
      <c r="J37" s="192"/>
      <c r="K37" s="192"/>
      <c r="L37" s="193"/>
    </row>
    <row r="38" spans="1:12" s="80" customFormat="1" ht="15.75" customHeight="1" x14ac:dyDescent="0.2">
      <c r="A38" s="81"/>
      <c r="B38" s="82"/>
      <c r="C38" s="223" t="s">
        <v>148</v>
      </c>
      <c r="D38" s="223"/>
      <c r="E38" s="223"/>
      <c r="F38" s="223"/>
      <c r="G38" s="223"/>
      <c r="H38" s="223"/>
      <c r="I38" s="223"/>
      <c r="J38" s="223"/>
      <c r="K38" s="223"/>
      <c r="L38" s="224"/>
    </row>
    <row r="39" spans="1:12" s="74" customFormat="1" ht="16.5" customHeight="1" x14ac:dyDescent="0.2">
      <c r="A39" s="81"/>
      <c r="B39" s="83"/>
      <c r="C39" s="196" t="s">
        <v>149</v>
      </c>
      <c r="D39" s="196"/>
      <c r="E39" s="196"/>
      <c r="F39" s="196"/>
      <c r="G39" s="196"/>
      <c r="H39" s="196"/>
      <c r="I39" s="196"/>
      <c r="J39" s="196"/>
      <c r="K39" s="196"/>
      <c r="L39" s="197"/>
    </row>
    <row r="40" spans="1:12" s="2" customFormat="1" ht="17.25" customHeight="1" x14ac:dyDescent="0.2">
      <c r="A40" s="101"/>
      <c r="B40" s="31">
        <v>60016</v>
      </c>
      <c r="C40" s="31"/>
      <c r="D40" s="32" t="s">
        <v>1</v>
      </c>
      <c r="E40" s="33" t="s">
        <v>39</v>
      </c>
      <c r="F40" s="142">
        <f>G40+J40</f>
        <v>3478670.11</v>
      </c>
      <c r="G40" s="142">
        <v>24720</v>
      </c>
      <c r="H40" s="142"/>
      <c r="I40" s="142"/>
      <c r="J40" s="142">
        <v>3453950.11</v>
      </c>
      <c r="K40" s="142"/>
      <c r="L40" s="142">
        <v>3453950.11</v>
      </c>
    </row>
    <row r="41" spans="1:12" s="2" customFormat="1" ht="17.25" customHeight="1" x14ac:dyDescent="0.2">
      <c r="A41" s="30"/>
      <c r="B41" s="96"/>
      <c r="C41" s="96"/>
      <c r="D41" s="35"/>
      <c r="E41" s="36" t="s">
        <v>40</v>
      </c>
      <c r="F41" s="37"/>
      <c r="G41" s="37"/>
      <c r="H41" s="37"/>
      <c r="I41" s="37"/>
      <c r="J41" s="37"/>
      <c r="K41" s="37"/>
      <c r="L41" s="37"/>
    </row>
    <row r="42" spans="1:12" s="2" customFormat="1" ht="17.25" customHeight="1" x14ac:dyDescent="0.2">
      <c r="A42" s="30"/>
      <c r="B42" s="96"/>
      <c r="C42" s="96"/>
      <c r="D42" s="35"/>
      <c r="E42" s="36" t="s">
        <v>41</v>
      </c>
      <c r="F42" s="37">
        <f>G42+J42</f>
        <v>8642.2099999999991</v>
      </c>
      <c r="G42" s="37">
        <f>G46+G50+G54</f>
        <v>8642.2099999999991</v>
      </c>
      <c r="H42" s="37"/>
      <c r="I42" s="37"/>
      <c r="J42" s="37"/>
      <c r="K42" s="37"/>
      <c r="L42" s="37"/>
    </row>
    <row r="43" spans="1:12" s="7" customFormat="1" ht="17.25" customHeight="1" x14ac:dyDescent="0.2">
      <c r="A43" s="56"/>
      <c r="B43" s="97"/>
      <c r="C43" s="98"/>
      <c r="D43" s="40"/>
      <c r="E43" s="47" t="s">
        <v>42</v>
      </c>
      <c r="F43" s="42">
        <f>F40-F41+F42</f>
        <v>3487312.32</v>
      </c>
      <c r="G43" s="42">
        <f>G40-G41+G42</f>
        <v>33362.21</v>
      </c>
      <c r="H43" s="42"/>
      <c r="I43" s="42"/>
      <c r="J43" s="42">
        <f>J40-J41+J42</f>
        <v>3453950.11</v>
      </c>
      <c r="K43" s="42"/>
      <c r="L43" s="42">
        <f>L40-L41+L42</f>
        <v>3453950.11</v>
      </c>
    </row>
    <row r="44" spans="1:12" s="4" customFormat="1" ht="17.25" customHeight="1" x14ac:dyDescent="0.2">
      <c r="A44" s="43"/>
      <c r="B44" s="44"/>
      <c r="C44" s="48" t="s">
        <v>21</v>
      </c>
      <c r="D44" s="51" t="s">
        <v>55</v>
      </c>
      <c r="E44" s="33" t="s">
        <v>39</v>
      </c>
      <c r="F44" s="37">
        <f>G44+J44</f>
        <v>100</v>
      </c>
      <c r="G44" s="37">
        <v>100</v>
      </c>
      <c r="H44" s="37"/>
      <c r="I44" s="37"/>
      <c r="J44" s="37"/>
      <c r="K44" s="37"/>
      <c r="L44" s="37"/>
    </row>
    <row r="45" spans="1:12" s="3" customFormat="1" ht="17.25" customHeight="1" x14ac:dyDescent="0.2">
      <c r="A45" s="43"/>
      <c r="B45" s="44"/>
      <c r="C45" s="45"/>
      <c r="D45" s="35"/>
      <c r="E45" s="36" t="s">
        <v>40</v>
      </c>
      <c r="F45" s="37"/>
      <c r="G45" s="37"/>
      <c r="H45" s="37"/>
      <c r="I45" s="37"/>
      <c r="J45" s="37"/>
      <c r="K45" s="37"/>
      <c r="L45" s="37"/>
    </row>
    <row r="46" spans="1:12" s="3" customFormat="1" ht="17.25" customHeight="1" x14ac:dyDescent="0.2">
      <c r="A46" s="43"/>
      <c r="B46" s="44"/>
      <c r="C46" s="45"/>
      <c r="D46" s="35"/>
      <c r="E46" s="36" t="s">
        <v>41</v>
      </c>
      <c r="F46" s="37">
        <f>G46+J46</f>
        <v>1122.1600000000001</v>
      </c>
      <c r="G46" s="37">
        <v>1122.1600000000001</v>
      </c>
      <c r="H46" s="37"/>
      <c r="I46" s="37"/>
      <c r="J46" s="37"/>
      <c r="K46" s="37"/>
      <c r="L46" s="37"/>
    </row>
    <row r="47" spans="1:12" s="7" customFormat="1" ht="17.25" customHeight="1" x14ac:dyDescent="0.2">
      <c r="A47" s="56"/>
      <c r="B47" s="56"/>
      <c r="C47" s="49"/>
      <c r="D47" s="50"/>
      <c r="E47" s="47" t="s">
        <v>42</v>
      </c>
      <c r="F47" s="42">
        <f>F44-F45+F46</f>
        <v>1222.1600000000001</v>
      </c>
      <c r="G47" s="42">
        <f>G44-G45+G46</f>
        <v>1222.1600000000001</v>
      </c>
      <c r="H47" s="42"/>
      <c r="I47" s="42"/>
      <c r="J47" s="42"/>
      <c r="K47" s="42"/>
      <c r="L47" s="42"/>
    </row>
    <row r="48" spans="1:12" s="7" customFormat="1" ht="17.25" customHeight="1" x14ac:dyDescent="0.2">
      <c r="A48" s="43"/>
      <c r="B48" s="44"/>
      <c r="C48" s="201" t="s">
        <v>64</v>
      </c>
      <c r="D48" s="189" t="s">
        <v>66</v>
      </c>
      <c r="E48" s="36" t="s">
        <v>39</v>
      </c>
      <c r="F48" s="37">
        <f>G48+J48</f>
        <v>0</v>
      </c>
      <c r="G48" s="37">
        <v>0</v>
      </c>
      <c r="H48" s="37"/>
      <c r="I48" s="37"/>
      <c r="J48" s="37"/>
      <c r="K48" s="37"/>
      <c r="L48" s="37"/>
    </row>
    <row r="49" spans="1:13" s="7" customFormat="1" ht="17.25" customHeight="1" x14ac:dyDescent="0.2">
      <c r="A49" s="43"/>
      <c r="B49" s="44"/>
      <c r="C49" s="202"/>
      <c r="D49" s="190"/>
      <c r="E49" s="36" t="s">
        <v>40</v>
      </c>
      <c r="F49" s="37"/>
      <c r="G49" s="37"/>
      <c r="H49" s="37"/>
      <c r="I49" s="37"/>
      <c r="J49" s="37"/>
      <c r="K49" s="37"/>
      <c r="L49" s="37"/>
    </row>
    <row r="50" spans="1:13" s="7" customFormat="1" ht="17.25" customHeight="1" x14ac:dyDescent="0.2">
      <c r="A50" s="43"/>
      <c r="B50" s="44"/>
      <c r="C50" s="202"/>
      <c r="D50" s="190"/>
      <c r="E50" s="36" t="s">
        <v>41</v>
      </c>
      <c r="F50" s="37">
        <f>G50+J50</f>
        <v>462.72</v>
      </c>
      <c r="G50" s="37">
        <v>462.72</v>
      </c>
      <c r="H50" s="37"/>
      <c r="I50" s="37"/>
      <c r="J50" s="37"/>
      <c r="K50" s="37"/>
      <c r="L50" s="37"/>
    </row>
    <row r="51" spans="1:13" s="7" customFormat="1" ht="17.25" customHeight="1" x14ac:dyDescent="0.2">
      <c r="A51" s="151"/>
      <c r="B51" s="151"/>
      <c r="C51" s="203"/>
      <c r="D51" s="191"/>
      <c r="E51" s="47" t="s">
        <v>42</v>
      </c>
      <c r="F51" s="42">
        <f>F48-F49+F50</f>
        <v>462.72</v>
      </c>
      <c r="G51" s="42">
        <f>G48-G49+G50</f>
        <v>462.72</v>
      </c>
      <c r="H51" s="42"/>
      <c r="I51" s="42"/>
      <c r="J51" s="42"/>
      <c r="K51" s="42"/>
      <c r="L51" s="42"/>
    </row>
    <row r="52" spans="1:13" s="7" customFormat="1" ht="17.25" customHeight="1" x14ac:dyDescent="0.2">
      <c r="A52" s="43"/>
      <c r="B52" s="44"/>
      <c r="C52" s="201" t="s">
        <v>65</v>
      </c>
      <c r="D52" s="189" t="s">
        <v>67</v>
      </c>
      <c r="E52" s="36" t="s">
        <v>39</v>
      </c>
      <c r="F52" s="37">
        <f>G52+J52</f>
        <v>0</v>
      </c>
      <c r="G52" s="37">
        <v>0</v>
      </c>
      <c r="H52" s="37"/>
      <c r="I52" s="37"/>
      <c r="J52" s="37"/>
      <c r="K52" s="37"/>
      <c r="L52" s="37"/>
    </row>
    <row r="53" spans="1:13" s="7" customFormat="1" ht="17.25" customHeight="1" x14ac:dyDescent="0.2">
      <c r="A53" s="43"/>
      <c r="B53" s="44"/>
      <c r="C53" s="202"/>
      <c r="D53" s="190"/>
      <c r="E53" s="36" t="s">
        <v>40</v>
      </c>
      <c r="F53" s="37"/>
      <c r="G53" s="37"/>
      <c r="H53" s="37"/>
      <c r="I53" s="37"/>
      <c r="J53" s="37"/>
      <c r="K53" s="37"/>
      <c r="L53" s="37"/>
    </row>
    <row r="54" spans="1:13" s="7" customFormat="1" ht="17.25" customHeight="1" x14ac:dyDescent="0.2">
      <c r="A54" s="43"/>
      <c r="B54" s="44"/>
      <c r="C54" s="202"/>
      <c r="D54" s="190"/>
      <c r="E54" s="36" t="s">
        <v>41</v>
      </c>
      <c r="F54" s="37">
        <f>G54+J54</f>
        <v>7057.33</v>
      </c>
      <c r="G54" s="37">
        <v>7057.33</v>
      </c>
      <c r="H54" s="37"/>
      <c r="I54" s="37"/>
      <c r="J54" s="37"/>
      <c r="K54" s="37"/>
      <c r="L54" s="37"/>
    </row>
    <row r="55" spans="1:13" s="7" customFormat="1" ht="17.25" customHeight="1" x14ac:dyDescent="0.2">
      <c r="A55" s="56"/>
      <c r="B55" s="44"/>
      <c r="C55" s="203"/>
      <c r="D55" s="191"/>
      <c r="E55" s="47" t="s">
        <v>42</v>
      </c>
      <c r="F55" s="42">
        <f>F52-F53+F54</f>
        <v>7057.33</v>
      </c>
      <c r="G55" s="42">
        <f>G52-G53+G54</f>
        <v>7057.33</v>
      </c>
      <c r="H55" s="42"/>
      <c r="I55" s="42"/>
      <c r="J55" s="42"/>
      <c r="K55" s="42"/>
      <c r="L55" s="42"/>
    </row>
    <row r="56" spans="1:13" s="61" customFormat="1" ht="17.25" customHeight="1" x14ac:dyDescent="0.2">
      <c r="A56" s="81"/>
      <c r="B56" s="44"/>
      <c r="C56" s="192" t="s">
        <v>47</v>
      </c>
      <c r="D56" s="192"/>
      <c r="E56" s="192"/>
      <c r="F56" s="192"/>
      <c r="G56" s="192"/>
      <c r="H56" s="192"/>
      <c r="I56" s="192"/>
      <c r="J56" s="192"/>
      <c r="K56" s="192"/>
      <c r="L56" s="193"/>
    </row>
    <row r="57" spans="1:13" s="80" customFormat="1" ht="33" customHeight="1" x14ac:dyDescent="0.2">
      <c r="A57" s="81"/>
      <c r="B57" s="44"/>
      <c r="C57" s="194" t="s">
        <v>143</v>
      </c>
      <c r="D57" s="194"/>
      <c r="E57" s="194"/>
      <c r="F57" s="194"/>
      <c r="G57" s="194"/>
      <c r="H57" s="194"/>
      <c r="I57" s="194"/>
      <c r="J57" s="194"/>
      <c r="K57" s="194"/>
      <c r="L57" s="195"/>
    </row>
    <row r="58" spans="1:13" s="80" customFormat="1" ht="15.75" customHeight="1" x14ac:dyDescent="0.2">
      <c r="A58" s="81"/>
      <c r="B58" s="82"/>
      <c r="C58" s="194" t="s">
        <v>101</v>
      </c>
      <c r="D58" s="194"/>
      <c r="E58" s="194"/>
      <c r="F58" s="194"/>
      <c r="G58" s="194"/>
      <c r="H58" s="194"/>
      <c r="I58" s="194"/>
      <c r="J58" s="194"/>
      <c r="K58" s="194"/>
      <c r="L58" s="195"/>
    </row>
    <row r="59" spans="1:13" s="80" customFormat="1" ht="15.75" customHeight="1" x14ac:dyDescent="0.2">
      <c r="A59" s="81"/>
      <c r="B59" s="82"/>
      <c r="C59" s="194" t="s">
        <v>102</v>
      </c>
      <c r="D59" s="194"/>
      <c r="E59" s="194"/>
      <c r="F59" s="194"/>
      <c r="G59" s="194"/>
      <c r="H59" s="194"/>
      <c r="I59" s="194"/>
      <c r="J59" s="194"/>
      <c r="K59" s="194"/>
      <c r="L59" s="195"/>
    </row>
    <row r="60" spans="1:13" s="80" customFormat="1" ht="15.75" customHeight="1" x14ac:dyDescent="0.2">
      <c r="A60" s="81"/>
      <c r="B60" s="82"/>
      <c r="C60" s="194" t="s">
        <v>103</v>
      </c>
      <c r="D60" s="194"/>
      <c r="E60" s="194"/>
      <c r="F60" s="194"/>
      <c r="G60" s="194"/>
      <c r="H60" s="194"/>
      <c r="I60" s="194"/>
      <c r="J60" s="194"/>
      <c r="K60" s="194"/>
      <c r="L60" s="195"/>
    </row>
    <row r="61" spans="1:13" s="80" customFormat="1" ht="6.75" customHeight="1" x14ac:dyDescent="0.2">
      <c r="A61" s="81"/>
      <c r="B61" s="82"/>
      <c r="C61" s="194"/>
      <c r="D61" s="194"/>
      <c r="E61" s="194"/>
      <c r="F61" s="194"/>
      <c r="G61" s="194"/>
      <c r="H61" s="194"/>
      <c r="I61" s="194"/>
      <c r="J61" s="194"/>
      <c r="K61" s="194"/>
      <c r="L61" s="195"/>
    </row>
    <row r="62" spans="1:13" s="80" customFormat="1" ht="15.75" customHeight="1" x14ac:dyDescent="0.2">
      <c r="A62" s="81"/>
      <c r="B62" s="82"/>
      <c r="C62" s="194" t="s">
        <v>109</v>
      </c>
      <c r="D62" s="194"/>
      <c r="E62" s="194"/>
      <c r="F62" s="194"/>
      <c r="G62" s="194"/>
      <c r="H62" s="194"/>
      <c r="I62" s="194"/>
      <c r="J62" s="194"/>
      <c r="K62" s="194"/>
      <c r="L62" s="195"/>
    </row>
    <row r="63" spans="1:13" s="74" customFormat="1" ht="16.5" customHeight="1" x14ac:dyDescent="0.2">
      <c r="A63" s="81"/>
      <c r="B63" s="83"/>
      <c r="C63" s="196" t="s">
        <v>110</v>
      </c>
      <c r="D63" s="196"/>
      <c r="E63" s="196"/>
      <c r="F63" s="196"/>
      <c r="G63" s="196"/>
      <c r="H63" s="196"/>
      <c r="I63" s="196"/>
      <c r="J63" s="196"/>
      <c r="K63" s="196"/>
      <c r="L63" s="197"/>
    </row>
    <row r="64" spans="1:13" s="7" customFormat="1" ht="16.5" customHeight="1" x14ac:dyDescent="0.2">
      <c r="A64" s="30"/>
      <c r="B64" s="30">
        <v>60095</v>
      </c>
      <c r="C64" s="30"/>
      <c r="D64" s="32" t="s">
        <v>2</v>
      </c>
      <c r="E64" s="36" t="s">
        <v>39</v>
      </c>
      <c r="F64" s="37">
        <f>G64+J64</f>
        <v>10000</v>
      </c>
      <c r="G64" s="37">
        <v>10000</v>
      </c>
      <c r="H64" s="37"/>
      <c r="I64" s="38"/>
      <c r="J64" s="38"/>
      <c r="K64" s="38"/>
      <c r="L64" s="38"/>
      <c r="M64" s="2"/>
    </row>
    <row r="65" spans="1:13" s="7" customFormat="1" ht="16.5" customHeight="1" x14ac:dyDescent="0.2">
      <c r="A65" s="43"/>
      <c r="B65" s="44"/>
      <c r="C65" s="45"/>
      <c r="D65" s="35"/>
      <c r="E65" s="36" t="s">
        <v>40</v>
      </c>
      <c r="F65" s="37"/>
      <c r="G65" s="37"/>
      <c r="H65" s="37"/>
      <c r="I65" s="38"/>
      <c r="J65" s="38"/>
      <c r="K65" s="38"/>
      <c r="L65" s="38"/>
      <c r="M65" s="6"/>
    </row>
    <row r="66" spans="1:13" s="7" customFormat="1" ht="16.5" customHeight="1" x14ac:dyDescent="0.2">
      <c r="A66" s="43"/>
      <c r="B66" s="44"/>
      <c r="C66" s="45"/>
      <c r="D66" s="35"/>
      <c r="E66" s="36" t="s">
        <v>41</v>
      </c>
      <c r="F66" s="37">
        <f>G66+J66</f>
        <v>137.85</v>
      </c>
      <c r="G66" s="37">
        <f>G70</f>
        <v>137.85</v>
      </c>
      <c r="H66" s="37"/>
      <c r="I66" s="38"/>
      <c r="J66" s="38"/>
      <c r="K66" s="38"/>
      <c r="L66" s="38"/>
      <c r="M66" s="6"/>
    </row>
    <row r="67" spans="1:13" s="7" customFormat="1" ht="16.5" customHeight="1" x14ac:dyDescent="0.2">
      <c r="A67" s="43"/>
      <c r="B67" s="44"/>
      <c r="C67" s="46"/>
      <c r="D67" s="50"/>
      <c r="E67" s="47" t="s">
        <v>42</v>
      </c>
      <c r="F67" s="42">
        <f>F64-F65+F66</f>
        <v>10137.85</v>
      </c>
      <c r="G67" s="42">
        <f>G64-G65+G66</f>
        <v>10137.85</v>
      </c>
      <c r="H67" s="42"/>
      <c r="I67" s="42"/>
      <c r="J67" s="42"/>
      <c r="K67" s="42"/>
      <c r="L67" s="42"/>
      <c r="M67" s="6"/>
    </row>
    <row r="68" spans="1:13" s="7" customFormat="1" ht="16.5" customHeight="1" x14ac:dyDescent="0.2">
      <c r="A68" s="43"/>
      <c r="B68" s="44"/>
      <c r="C68" s="48" t="s">
        <v>65</v>
      </c>
      <c r="D68" s="177" t="s">
        <v>67</v>
      </c>
      <c r="E68" s="36" t="s">
        <v>39</v>
      </c>
      <c r="F68" s="37">
        <f>G68+J68</f>
        <v>0</v>
      </c>
      <c r="G68" s="37">
        <v>0</v>
      </c>
      <c r="H68" s="37"/>
      <c r="I68" s="37"/>
      <c r="J68" s="37"/>
      <c r="K68" s="37"/>
      <c r="L68" s="37"/>
      <c r="M68" s="4"/>
    </row>
    <row r="69" spans="1:13" s="7" customFormat="1" ht="16.5" customHeight="1" x14ac:dyDescent="0.2">
      <c r="A69" s="43"/>
      <c r="B69" s="44"/>
      <c r="C69" s="45"/>
      <c r="D69" s="178"/>
      <c r="E69" s="36" t="s">
        <v>40</v>
      </c>
      <c r="F69" s="37"/>
      <c r="G69" s="37"/>
      <c r="H69" s="37"/>
      <c r="I69" s="37"/>
      <c r="J69" s="37"/>
      <c r="K69" s="37"/>
      <c r="L69" s="37"/>
      <c r="M69" s="3"/>
    </row>
    <row r="70" spans="1:13" s="7" customFormat="1" ht="16.5" customHeight="1" x14ac:dyDescent="0.2">
      <c r="A70" s="43"/>
      <c r="B70" s="44"/>
      <c r="C70" s="45"/>
      <c r="D70" s="178"/>
      <c r="E70" s="36" t="s">
        <v>41</v>
      </c>
      <c r="F70" s="37">
        <f>G70+J70</f>
        <v>137.85</v>
      </c>
      <c r="G70" s="37">
        <v>137.85</v>
      </c>
      <c r="H70" s="37"/>
      <c r="I70" s="37"/>
      <c r="J70" s="37"/>
      <c r="K70" s="37"/>
      <c r="L70" s="37"/>
      <c r="M70" s="3"/>
    </row>
    <row r="71" spans="1:13" s="7" customFormat="1" ht="16.5" customHeight="1" x14ac:dyDescent="0.2">
      <c r="A71" s="43"/>
      <c r="B71" s="110"/>
      <c r="C71" s="111"/>
      <c r="D71" s="179"/>
      <c r="E71" s="47"/>
      <c r="F71" s="42">
        <f>F68-F69+F70</f>
        <v>137.85</v>
      </c>
      <c r="G71" s="42">
        <f>G68-G69+G70</f>
        <v>137.85</v>
      </c>
      <c r="H71" s="42"/>
      <c r="I71" s="42"/>
      <c r="J71" s="42"/>
      <c r="K71" s="42"/>
      <c r="L71" s="42"/>
    </row>
    <row r="72" spans="1:13" s="61" customFormat="1" ht="18" customHeight="1" x14ac:dyDescent="0.2">
      <c r="A72" s="81"/>
      <c r="B72" s="82"/>
      <c r="C72" s="192" t="s">
        <v>47</v>
      </c>
      <c r="D72" s="192"/>
      <c r="E72" s="192"/>
      <c r="F72" s="192"/>
      <c r="G72" s="192"/>
      <c r="H72" s="192"/>
      <c r="I72" s="192"/>
      <c r="J72" s="192"/>
      <c r="K72" s="192"/>
      <c r="L72" s="193"/>
    </row>
    <row r="73" spans="1:13" s="80" customFormat="1" ht="18" customHeight="1" x14ac:dyDescent="0.2">
      <c r="A73" s="81"/>
      <c r="B73" s="82"/>
      <c r="C73" s="194" t="s">
        <v>111</v>
      </c>
      <c r="D73" s="194"/>
      <c r="E73" s="194"/>
      <c r="F73" s="194"/>
      <c r="G73" s="194"/>
      <c r="H73" s="194"/>
      <c r="I73" s="194"/>
      <c r="J73" s="194"/>
      <c r="K73" s="194"/>
      <c r="L73" s="195"/>
    </row>
    <row r="74" spans="1:13" s="74" customFormat="1" ht="18" customHeight="1" x14ac:dyDescent="0.2">
      <c r="A74" s="81"/>
      <c r="B74" s="83"/>
      <c r="C74" s="196" t="s">
        <v>112</v>
      </c>
      <c r="D74" s="196"/>
      <c r="E74" s="196"/>
      <c r="F74" s="196"/>
      <c r="G74" s="196"/>
      <c r="H74" s="196"/>
      <c r="I74" s="196"/>
      <c r="J74" s="196"/>
      <c r="K74" s="196"/>
      <c r="L74" s="197"/>
    </row>
    <row r="75" spans="1:13" s="1" customFormat="1" ht="18" customHeight="1" x14ac:dyDescent="0.2">
      <c r="A75" s="23">
        <v>700</v>
      </c>
      <c r="B75" s="23"/>
      <c r="C75" s="23"/>
      <c r="D75" s="104" t="s">
        <v>9</v>
      </c>
      <c r="E75" s="25" t="s">
        <v>39</v>
      </c>
      <c r="F75" s="28">
        <f>G75+J75</f>
        <v>22185328</v>
      </c>
      <c r="G75" s="26">
        <f>G79</f>
        <v>6324123</v>
      </c>
      <c r="H75" s="26"/>
      <c r="I75" s="26"/>
      <c r="J75" s="26">
        <v>15861205</v>
      </c>
      <c r="K75" s="26">
        <v>346095</v>
      </c>
      <c r="L75" s="26">
        <v>1615110</v>
      </c>
    </row>
    <row r="76" spans="1:13" s="12" customFormat="1" ht="18" customHeight="1" x14ac:dyDescent="0.2">
      <c r="A76" s="22"/>
      <c r="B76" s="22"/>
      <c r="C76" s="22"/>
      <c r="D76" s="27"/>
      <c r="E76" s="19" t="s">
        <v>40</v>
      </c>
      <c r="F76" s="28">
        <f>G76+J76</f>
        <v>18645</v>
      </c>
      <c r="G76" s="28"/>
      <c r="H76" s="28"/>
      <c r="I76" s="28"/>
      <c r="J76" s="28">
        <f>J80</f>
        <v>18645</v>
      </c>
      <c r="K76" s="28"/>
      <c r="L76" s="28"/>
    </row>
    <row r="77" spans="1:13" s="1" customFormat="1" ht="18" customHeight="1" x14ac:dyDescent="0.2">
      <c r="A77" s="22"/>
      <c r="B77" s="22"/>
      <c r="C77" s="22"/>
      <c r="D77" s="27"/>
      <c r="E77" s="19" t="s">
        <v>41</v>
      </c>
      <c r="F77" s="28">
        <f>G77+J77</f>
        <v>922.5</v>
      </c>
      <c r="G77" s="28">
        <f t="shared" ref="G77" si="3">G81</f>
        <v>922.5</v>
      </c>
      <c r="H77" s="28"/>
      <c r="I77" s="28"/>
      <c r="J77" s="28"/>
      <c r="K77" s="28"/>
      <c r="L77" s="28"/>
    </row>
    <row r="78" spans="1:13" s="7" customFormat="1" ht="18" customHeight="1" x14ac:dyDescent="0.2">
      <c r="A78" s="22"/>
      <c r="B78" s="55"/>
      <c r="C78" s="55"/>
      <c r="D78" s="29"/>
      <c r="E78" s="20" t="s">
        <v>42</v>
      </c>
      <c r="F78" s="21">
        <f>F75-F76+F77</f>
        <v>22167605.5</v>
      </c>
      <c r="G78" s="21">
        <f>G75-G76+G77</f>
        <v>6325045.5</v>
      </c>
      <c r="H78" s="21"/>
      <c r="I78" s="21"/>
      <c r="J78" s="21">
        <f>J75-J76+J77</f>
        <v>15842560</v>
      </c>
      <c r="K78" s="21">
        <f>K75-K76+K77</f>
        <v>346095</v>
      </c>
      <c r="L78" s="21">
        <f>L75-L76+L77</f>
        <v>1615110</v>
      </c>
    </row>
    <row r="79" spans="1:13" s="3" customFormat="1" ht="18" customHeight="1" x14ac:dyDescent="0.2">
      <c r="A79" s="30"/>
      <c r="B79" s="30">
        <v>70005</v>
      </c>
      <c r="C79" s="30"/>
      <c r="D79" s="183" t="s">
        <v>3</v>
      </c>
      <c r="E79" s="36" t="s">
        <v>39</v>
      </c>
      <c r="F79" s="37">
        <f>G79+J79</f>
        <v>22185328</v>
      </c>
      <c r="G79" s="37">
        <v>6324123</v>
      </c>
      <c r="H79" s="37"/>
      <c r="I79" s="37"/>
      <c r="J79" s="34">
        <v>15861205</v>
      </c>
      <c r="K79" s="34">
        <v>346095</v>
      </c>
      <c r="L79" s="34">
        <v>1615110</v>
      </c>
    </row>
    <row r="80" spans="1:13" s="4" customFormat="1" ht="18" customHeight="1" x14ac:dyDescent="0.2">
      <c r="A80" s="30"/>
      <c r="B80" s="30"/>
      <c r="C80" s="30"/>
      <c r="D80" s="184"/>
      <c r="E80" s="36" t="s">
        <v>40</v>
      </c>
      <c r="F80" s="37">
        <f>G80+J80</f>
        <v>18645</v>
      </c>
      <c r="G80" s="37"/>
      <c r="H80" s="37"/>
      <c r="I80" s="37"/>
      <c r="J80" s="37">
        <f>J84</f>
        <v>18645</v>
      </c>
      <c r="K80" s="37"/>
      <c r="L80" s="37"/>
    </row>
    <row r="81" spans="1:12" s="4" customFormat="1" ht="18" customHeight="1" x14ac:dyDescent="0.2">
      <c r="A81" s="30"/>
      <c r="B81" s="30"/>
      <c r="C81" s="30"/>
      <c r="D81" s="35"/>
      <c r="E81" s="36" t="s">
        <v>41</v>
      </c>
      <c r="F81" s="37">
        <f>G81+J81</f>
        <v>922.5</v>
      </c>
      <c r="G81" s="37">
        <f>G89</f>
        <v>922.5</v>
      </c>
      <c r="H81" s="37"/>
      <c r="I81" s="37"/>
      <c r="J81" s="37"/>
      <c r="K81" s="37"/>
      <c r="L81" s="37"/>
    </row>
    <row r="82" spans="1:12" s="7" customFormat="1" ht="18" customHeight="1" x14ac:dyDescent="0.2">
      <c r="A82" s="56"/>
      <c r="B82" s="56"/>
      <c r="C82" s="49"/>
      <c r="D82" s="40"/>
      <c r="E82" s="47" t="s">
        <v>42</v>
      </c>
      <c r="F82" s="42">
        <f>F79-F80+F81</f>
        <v>22167605.5</v>
      </c>
      <c r="G82" s="42">
        <f>G79-G80+G81</f>
        <v>6325045.5</v>
      </c>
      <c r="H82" s="42"/>
      <c r="I82" s="42"/>
      <c r="J82" s="42">
        <f>J79-J80+J81</f>
        <v>15842560</v>
      </c>
      <c r="K82" s="42">
        <f>K79-K80+K81</f>
        <v>346095</v>
      </c>
      <c r="L82" s="42">
        <f>L79-L80+L81</f>
        <v>1615110</v>
      </c>
    </row>
    <row r="83" spans="1:12" s="4" customFormat="1" ht="18" customHeight="1" x14ac:dyDescent="0.2">
      <c r="A83" s="43"/>
      <c r="B83" s="44"/>
      <c r="C83" s="118" t="s">
        <v>20</v>
      </c>
      <c r="D83" s="180" t="s">
        <v>56</v>
      </c>
      <c r="E83" s="36" t="s">
        <v>39</v>
      </c>
      <c r="F83" s="34">
        <f>G83+J83</f>
        <v>13500000</v>
      </c>
      <c r="G83" s="34"/>
      <c r="H83" s="34"/>
      <c r="I83" s="34"/>
      <c r="J83" s="34">
        <v>13500000</v>
      </c>
      <c r="K83" s="34"/>
      <c r="L83" s="34"/>
    </row>
    <row r="84" spans="1:12" s="4" customFormat="1" ht="18" customHeight="1" x14ac:dyDescent="0.2">
      <c r="A84" s="43"/>
      <c r="B84" s="44"/>
      <c r="C84" s="45"/>
      <c r="D84" s="181"/>
      <c r="E84" s="36" t="s">
        <v>40</v>
      </c>
      <c r="F84" s="37">
        <f>G84+J84</f>
        <v>18645</v>
      </c>
      <c r="G84" s="37"/>
      <c r="H84" s="37"/>
      <c r="I84" s="37"/>
      <c r="J84" s="37">
        <v>18645</v>
      </c>
      <c r="K84" s="37"/>
      <c r="L84" s="37"/>
    </row>
    <row r="85" spans="1:12" s="4" customFormat="1" ht="18" customHeight="1" x14ac:dyDescent="0.2">
      <c r="A85" s="43"/>
      <c r="B85" s="44"/>
      <c r="C85" s="45"/>
      <c r="D85" s="181"/>
      <c r="E85" s="36" t="s">
        <v>41</v>
      </c>
      <c r="F85" s="37"/>
      <c r="G85" s="37"/>
      <c r="H85" s="37"/>
      <c r="I85" s="37"/>
      <c r="J85" s="37"/>
      <c r="K85" s="37"/>
      <c r="L85" s="37"/>
    </row>
    <row r="86" spans="1:12" s="7" customFormat="1" ht="18" customHeight="1" x14ac:dyDescent="0.2">
      <c r="A86" s="56"/>
      <c r="B86" s="56"/>
      <c r="C86" s="152"/>
      <c r="D86" s="182"/>
      <c r="E86" s="47" t="s">
        <v>42</v>
      </c>
      <c r="F86" s="42">
        <f>F83-F84+F85</f>
        <v>13481355</v>
      </c>
      <c r="G86" s="42"/>
      <c r="H86" s="42"/>
      <c r="I86" s="42"/>
      <c r="J86" s="42">
        <f>J83-J84+J85</f>
        <v>13481355</v>
      </c>
      <c r="K86" s="42"/>
      <c r="L86" s="42"/>
    </row>
    <row r="87" spans="1:12" s="7" customFormat="1" ht="18" customHeight="1" x14ac:dyDescent="0.2">
      <c r="A87" s="43"/>
      <c r="B87" s="44"/>
      <c r="C87" s="48" t="s">
        <v>65</v>
      </c>
      <c r="D87" s="177" t="s">
        <v>67</v>
      </c>
      <c r="E87" s="36" t="s">
        <v>39</v>
      </c>
      <c r="F87" s="37">
        <f>G87+J87</f>
        <v>0</v>
      </c>
      <c r="G87" s="37">
        <v>0</v>
      </c>
      <c r="H87" s="37"/>
      <c r="I87" s="37"/>
      <c r="J87" s="37"/>
      <c r="K87" s="37"/>
      <c r="L87" s="37"/>
    </row>
    <row r="88" spans="1:12" s="7" customFormat="1" ht="18" customHeight="1" x14ac:dyDescent="0.2">
      <c r="A88" s="43"/>
      <c r="B88" s="44"/>
      <c r="C88" s="45"/>
      <c r="D88" s="178"/>
      <c r="E88" s="36" t="s">
        <v>40</v>
      </c>
      <c r="F88" s="37"/>
      <c r="G88" s="37"/>
      <c r="H88" s="37"/>
      <c r="I88" s="37"/>
      <c r="J88" s="37"/>
      <c r="K88" s="37"/>
      <c r="L88" s="37"/>
    </row>
    <row r="89" spans="1:12" s="7" customFormat="1" ht="18" customHeight="1" x14ac:dyDescent="0.2">
      <c r="A89" s="43"/>
      <c r="B89" s="44"/>
      <c r="C89" s="45"/>
      <c r="D89" s="178"/>
      <c r="E89" s="36" t="s">
        <v>41</v>
      </c>
      <c r="F89" s="37">
        <f>G89+J89</f>
        <v>922.5</v>
      </c>
      <c r="G89" s="37">
        <v>922.5</v>
      </c>
      <c r="H89" s="37"/>
      <c r="I89" s="37"/>
      <c r="J89" s="37"/>
      <c r="K89" s="37"/>
      <c r="L89" s="37"/>
    </row>
    <row r="90" spans="1:12" s="7" customFormat="1" ht="18" customHeight="1" x14ac:dyDescent="0.2">
      <c r="A90" s="56"/>
      <c r="B90" s="56"/>
      <c r="C90" s="49"/>
      <c r="D90" s="179"/>
      <c r="E90" s="47" t="s">
        <v>42</v>
      </c>
      <c r="F90" s="42">
        <f>F87-F88+F89</f>
        <v>922.5</v>
      </c>
      <c r="G90" s="42">
        <f>G87-G88+G89</f>
        <v>922.5</v>
      </c>
      <c r="H90" s="42"/>
      <c r="I90" s="42"/>
      <c r="J90" s="42"/>
      <c r="K90" s="42"/>
      <c r="L90" s="42"/>
    </row>
    <row r="91" spans="1:12" s="61" customFormat="1" ht="18" customHeight="1" x14ac:dyDescent="0.2">
      <c r="A91" s="81"/>
      <c r="B91" s="82"/>
      <c r="C91" s="192" t="s">
        <v>47</v>
      </c>
      <c r="D91" s="192"/>
      <c r="E91" s="192"/>
      <c r="F91" s="192"/>
      <c r="G91" s="192"/>
      <c r="H91" s="192"/>
      <c r="I91" s="192"/>
      <c r="J91" s="192"/>
      <c r="K91" s="192"/>
      <c r="L91" s="193"/>
    </row>
    <row r="92" spans="1:12" s="80" customFormat="1" ht="18" customHeight="1" x14ac:dyDescent="0.2">
      <c r="A92" s="81"/>
      <c r="B92" s="82"/>
      <c r="C92" s="194" t="s">
        <v>125</v>
      </c>
      <c r="D92" s="194"/>
      <c r="E92" s="194"/>
      <c r="F92" s="194"/>
      <c r="G92" s="194"/>
      <c r="H92" s="194"/>
      <c r="I92" s="194"/>
      <c r="J92" s="194"/>
      <c r="K92" s="194"/>
      <c r="L92" s="195"/>
    </row>
    <row r="93" spans="1:12" s="80" customFormat="1" ht="37.5" customHeight="1" x14ac:dyDescent="0.2">
      <c r="A93" s="81"/>
      <c r="B93" s="82"/>
      <c r="C93" s="194" t="s">
        <v>126</v>
      </c>
      <c r="D93" s="194"/>
      <c r="E93" s="194"/>
      <c r="F93" s="194"/>
      <c r="G93" s="194"/>
      <c r="H93" s="194"/>
      <c r="I93" s="194"/>
      <c r="J93" s="194"/>
      <c r="K93" s="194"/>
      <c r="L93" s="195"/>
    </row>
    <row r="94" spans="1:12" s="80" customFormat="1" ht="9.75" customHeight="1" x14ac:dyDescent="0.2">
      <c r="A94" s="81"/>
      <c r="B94" s="82"/>
      <c r="C94" s="194"/>
      <c r="D94" s="194"/>
      <c r="E94" s="194"/>
      <c r="F94" s="194"/>
      <c r="G94" s="194"/>
      <c r="H94" s="194"/>
      <c r="I94" s="194"/>
      <c r="J94" s="194"/>
      <c r="K94" s="194"/>
      <c r="L94" s="195"/>
    </row>
    <row r="95" spans="1:12" s="80" customFormat="1" ht="15.75" customHeight="1" x14ac:dyDescent="0.2">
      <c r="A95" s="81"/>
      <c r="B95" s="82"/>
      <c r="C95" s="194" t="s">
        <v>105</v>
      </c>
      <c r="D95" s="194"/>
      <c r="E95" s="194"/>
      <c r="F95" s="194"/>
      <c r="G95" s="194"/>
      <c r="H95" s="194"/>
      <c r="I95" s="194"/>
      <c r="J95" s="194"/>
      <c r="K95" s="194"/>
      <c r="L95" s="195"/>
    </row>
    <row r="96" spans="1:12" s="74" customFormat="1" ht="30" customHeight="1" x14ac:dyDescent="0.2">
      <c r="A96" s="154"/>
      <c r="B96" s="83"/>
      <c r="C96" s="196" t="s">
        <v>104</v>
      </c>
      <c r="D96" s="196"/>
      <c r="E96" s="196"/>
      <c r="F96" s="196"/>
      <c r="G96" s="196"/>
      <c r="H96" s="196"/>
      <c r="I96" s="196"/>
      <c r="J96" s="196"/>
      <c r="K96" s="196"/>
      <c r="L96" s="197"/>
    </row>
    <row r="97" spans="1:12" s="7" customFormat="1" ht="16.5" customHeight="1" x14ac:dyDescent="0.2">
      <c r="A97" s="22">
        <v>710</v>
      </c>
      <c r="B97" s="23"/>
      <c r="C97" s="23"/>
      <c r="D97" s="24" t="s">
        <v>44</v>
      </c>
      <c r="E97" s="25" t="s">
        <v>39</v>
      </c>
      <c r="F97" s="26">
        <f>G97+J97</f>
        <v>24190.77</v>
      </c>
      <c r="G97" s="26">
        <f>H97+I97</f>
        <v>24190.77</v>
      </c>
      <c r="H97" s="26">
        <v>20628.62</v>
      </c>
      <c r="I97" s="26">
        <v>3562.15</v>
      </c>
      <c r="J97" s="26"/>
      <c r="K97" s="78"/>
      <c r="L97" s="26"/>
    </row>
    <row r="98" spans="1:12" s="7" customFormat="1" ht="16.5" customHeight="1" x14ac:dyDescent="0.2">
      <c r="A98" s="22"/>
      <c r="B98" s="22"/>
      <c r="C98" s="22"/>
      <c r="D98" s="27"/>
      <c r="E98" s="19" t="s">
        <v>40</v>
      </c>
      <c r="F98" s="28"/>
      <c r="G98" s="28"/>
      <c r="H98" s="28"/>
      <c r="I98" s="28"/>
      <c r="J98" s="28"/>
      <c r="K98" s="79"/>
      <c r="L98" s="28"/>
    </row>
    <row r="99" spans="1:12" s="7" customFormat="1" ht="16.5" customHeight="1" x14ac:dyDescent="0.2">
      <c r="A99" s="22"/>
      <c r="B99" s="22"/>
      <c r="C99" s="22"/>
      <c r="D99" s="27"/>
      <c r="E99" s="19" t="s">
        <v>41</v>
      </c>
      <c r="F99" s="28">
        <f>G99+J99</f>
        <v>20000</v>
      </c>
      <c r="G99" s="28">
        <f>G103</f>
        <v>20000</v>
      </c>
      <c r="H99" s="28">
        <f>H103</f>
        <v>20000</v>
      </c>
      <c r="I99" s="28"/>
      <c r="J99" s="28"/>
      <c r="K99" s="79"/>
      <c r="L99" s="28"/>
    </row>
    <row r="100" spans="1:12" s="7" customFormat="1" ht="16.5" customHeight="1" x14ac:dyDescent="0.2">
      <c r="A100" s="22"/>
      <c r="B100" s="18"/>
      <c r="C100" s="18"/>
      <c r="D100" s="29"/>
      <c r="E100" s="20" t="s">
        <v>42</v>
      </c>
      <c r="F100" s="21">
        <f>F97-F98+F99</f>
        <v>44190.770000000004</v>
      </c>
      <c r="G100" s="21">
        <f>G97-G98+G99</f>
        <v>44190.770000000004</v>
      </c>
      <c r="H100" s="21">
        <f>H97-H98+H99</f>
        <v>40628.619999999995</v>
      </c>
      <c r="I100" s="21">
        <f>I97-I98+I99</f>
        <v>3562.15</v>
      </c>
      <c r="J100" s="21"/>
      <c r="K100" s="21"/>
      <c r="L100" s="21"/>
    </row>
    <row r="101" spans="1:12" s="7" customFormat="1" ht="16.5" customHeight="1" x14ac:dyDescent="0.2">
      <c r="A101" s="30"/>
      <c r="B101" s="31">
        <v>71035</v>
      </c>
      <c r="C101" s="31"/>
      <c r="D101" s="32" t="s">
        <v>45</v>
      </c>
      <c r="E101" s="33" t="s">
        <v>39</v>
      </c>
      <c r="F101" s="34">
        <f>G101+J101</f>
        <v>20000</v>
      </c>
      <c r="G101" s="34">
        <f>G105</f>
        <v>20000</v>
      </c>
      <c r="H101" s="34">
        <f>H105</f>
        <v>20000</v>
      </c>
      <c r="I101" s="76"/>
      <c r="J101" s="76"/>
      <c r="K101" s="76"/>
      <c r="L101" s="76"/>
    </row>
    <row r="102" spans="1:12" s="7" customFormat="1" ht="16.5" customHeight="1" x14ac:dyDescent="0.2">
      <c r="A102" s="30"/>
      <c r="B102" s="30"/>
      <c r="C102" s="30"/>
      <c r="D102" s="35"/>
      <c r="E102" s="36" t="s">
        <v>40</v>
      </c>
      <c r="F102" s="37"/>
      <c r="G102" s="37"/>
      <c r="H102" s="37"/>
      <c r="I102" s="38"/>
      <c r="J102" s="38"/>
      <c r="K102" s="38"/>
      <c r="L102" s="38"/>
    </row>
    <row r="103" spans="1:12" s="7" customFormat="1" ht="16.5" customHeight="1" x14ac:dyDescent="0.2">
      <c r="A103" s="30"/>
      <c r="B103" s="30"/>
      <c r="C103" s="30"/>
      <c r="D103" s="35"/>
      <c r="E103" s="36" t="s">
        <v>41</v>
      </c>
      <c r="F103" s="37">
        <f>G103+J103</f>
        <v>20000</v>
      </c>
      <c r="G103" s="37">
        <f>G107</f>
        <v>20000</v>
      </c>
      <c r="H103" s="37">
        <f>H107</f>
        <v>20000</v>
      </c>
      <c r="I103" s="38"/>
      <c r="J103" s="38"/>
      <c r="K103" s="38"/>
      <c r="L103" s="38"/>
    </row>
    <row r="104" spans="1:12" s="7" customFormat="1" ht="16.5" customHeight="1" x14ac:dyDescent="0.2">
      <c r="A104" s="30"/>
      <c r="B104" s="30"/>
      <c r="C104" s="39"/>
      <c r="D104" s="40"/>
      <c r="E104" s="41" t="s">
        <v>42</v>
      </c>
      <c r="F104" s="42">
        <f>F101-F102+F103</f>
        <v>40000</v>
      </c>
      <c r="G104" s="42">
        <f>G101-G102+G103</f>
        <v>40000</v>
      </c>
      <c r="H104" s="42">
        <f>H101-H102+H103</f>
        <v>40000</v>
      </c>
      <c r="I104" s="42"/>
      <c r="J104" s="42"/>
      <c r="K104" s="42"/>
      <c r="L104" s="42"/>
    </row>
    <row r="105" spans="1:12" s="7" customFormat="1" ht="16.5" customHeight="1" x14ac:dyDescent="0.2">
      <c r="A105" s="43"/>
      <c r="B105" s="44"/>
      <c r="C105" s="45">
        <v>2020</v>
      </c>
      <c r="D105" s="180" t="s">
        <v>46</v>
      </c>
      <c r="E105" s="36" t="s">
        <v>39</v>
      </c>
      <c r="F105" s="37">
        <f>G105+J105</f>
        <v>20000</v>
      </c>
      <c r="G105" s="37">
        <f>H105</f>
        <v>20000</v>
      </c>
      <c r="H105" s="37">
        <v>20000</v>
      </c>
      <c r="I105" s="37"/>
      <c r="J105" s="37"/>
      <c r="K105" s="37"/>
      <c r="L105" s="37"/>
    </row>
    <row r="106" spans="1:12" s="7" customFormat="1" ht="16.5" customHeight="1" x14ac:dyDescent="0.2">
      <c r="A106" s="43"/>
      <c r="B106" s="44"/>
      <c r="C106" s="45"/>
      <c r="D106" s="181"/>
      <c r="E106" s="36" t="s">
        <v>40</v>
      </c>
      <c r="F106" s="37"/>
      <c r="G106" s="37"/>
      <c r="H106" s="37"/>
      <c r="I106" s="37"/>
      <c r="J106" s="37"/>
      <c r="K106" s="37"/>
      <c r="L106" s="37"/>
    </row>
    <row r="107" spans="1:12" s="7" customFormat="1" ht="16.5" customHeight="1" x14ac:dyDescent="0.2">
      <c r="A107" s="43"/>
      <c r="B107" s="44"/>
      <c r="C107" s="45"/>
      <c r="D107" s="181"/>
      <c r="E107" s="36" t="s">
        <v>41</v>
      </c>
      <c r="F107" s="37">
        <f>G107+J107</f>
        <v>20000</v>
      </c>
      <c r="G107" s="37">
        <f>H107</f>
        <v>20000</v>
      </c>
      <c r="H107" s="37">
        <v>20000</v>
      </c>
      <c r="I107" s="37"/>
      <c r="J107" s="37"/>
      <c r="K107" s="37"/>
      <c r="L107" s="37"/>
    </row>
    <row r="108" spans="1:12" s="7" customFormat="1" ht="16.5" customHeight="1" x14ac:dyDescent="0.2">
      <c r="A108" s="43"/>
      <c r="B108" s="44"/>
      <c r="C108" s="46"/>
      <c r="D108" s="182"/>
      <c r="E108" s="47" t="s">
        <v>42</v>
      </c>
      <c r="F108" s="42">
        <f>F105-F106+F107</f>
        <v>40000</v>
      </c>
      <c r="G108" s="42">
        <f>G105-G106+G107</f>
        <v>40000</v>
      </c>
      <c r="H108" s="42">
        <f>H105-H106+H107</f>
        <v>40000</v>
      </c>
      <c r="I108" s="77"/>
      <c r="J108" s="77"/>
      <c r="K108" s="77"/>
      <c r="L108" s="77"/>
    </row>
    <row r="109" spans="1:12" s="61" customFormat="1" ht="17.25" customHeight="1" x14ac:dyDescent="0.2">
      <c r="A109" s="81"/>
      <c r="B109" s="44"/>
      <c r="C109" s="192" t="s">
        <v>47</v>
      </c>
      <c r="D109" s="192"/>
      <c r="E109" s="192"/>
      <c r="F109" s="192"/>
      <c r="G109" s="192"/>
      <c r="H109" s="192"/>
      <c r="I109" s="192"/>
      <c r="J109" s="192"/>
      <c r="K109" s="192"/>
      <c r="L109" s="193"/>
    </row>
    <row r="110" spans="1:12" s="80" customFormat="1" ht="15.75" customHeight="1" x14ac:dyDescent="0.2">
      <c r="A110" s="81"/>
      <c r="B110" s="82"/>
      <c r="C110" s="194" t="s">
        <v>93</v>
      </c>
      <c r="D110" s="194"/>
      <c r="E110" s="194"/>
      <c r="F110" s="194"/>
      <c r="G110" s="194"/>
      <c r="H110" s="194"/>
      <c r="I110" s="194"/>
      <c r="J110" s="194"/>
      <c r="K110" s="194"/>
      <c r="L110" s="195"/>
    </row>
    <row r="111" spans="1:12" s="74" customFormat="1" ht="40.5" customHeight="1" x14ac:dyDescent="0.2">
      <c r="A111" s="154"/>
      <c r="B111" s="83"/>
      <c r="C111" s="196" t="s">
        <v>145</v>
      </c>
      <c r="D111" s="196"/>
      <c r="E111" s="196"/>
      <c r="F111" s="196"/>
      <c r="G111" s="196"/>
      <c r="H111" s="196"/>
      <c r="I111" s="196"/>
      <c r="J111" s="196"/>
      <c r="K111" s="196"/>
      <c r="L111" s="197"/>
    </row>
    <row r="112" spans="1:12" s="4" customFormat="1" ht="18" customHeight="1" x14ac:dyDescent="0.2">
      <c r="A112" s="22">
        <v>750</v>
      </c>
      <c r="B112" s="22"/>
      <c r="C112" s="22"/>
      <c r="D112" s="27" t="s">
        <v>10</v>
      </c>
      <c r="E112" s="25" t="s">
        <v>39</v>
      </c>
      <c r="F112" s="28">
        <f>G112+J112</f>
        <v>2482776.96</v>
      </c>
      <c r="G112" s="28">
        <v>1026149.32</v>
      </c>
      <c r="H112" s="28">
        <v>431927</v>
      </c>
      <c r="I112" s="28">
        <v>475172.32</v>
      </c>
      <c r="J112" s="28">
        <v>1456627.64</v>
      </c>
      <c r="K112" s="28"/>
      <c r="L112" s="28">
        <v>1456627.64</v>
      </c>
    </row>
    <row r="113" spans="1:12" s="4" customFormat="1" ht="18" customHeight="1" x14ac:dyDescent="0.2">
      <c r="A113" s="22"/>
      <c r="B113" s="22"/>
      <c r="C113" s="22"/>
      <c r="D113" s="27"/>
      <c r="E113" s="19" t="s">
        <v>40</v>
      </c>
      <c r="F113" s="28">
        <f>G113+J113</f>
        <v>11342</v>
      </c>
      <c r="G113" s="28">
        <f>G117</f>
        <v>11342</v>
      </c>
      <c r="H113" s="28"/>
      <c r="I113" s="28"/>
      <c r="J113" s="28"/>
      <c r="K113" s="28"/>
      <c r="L113" s="28"/>
    </row>
    <row r="114" spans="1:12" s="4" customFormat="1" ht="18" customHeight="1" x14ac:dyDescent="0.2">
      <c r="A114" s="22"/>
      <c r="B114" s="22"/>
      <c r="C114" s="22"/>
      <c r="D114" s="27"/>
      <c r="E114" s="19" t="s">
        <v>41</v>
      </c>
      <c r="F114" s="28">
        <f>G114+J114</f>
        <v>799.89</v>
      </c>
      <c r="G114" s="28">
        <f>G118</f>
        <v>799.89</v>
      </c>
      <c r="H114" s="28"/>
      <c r="I114" s="28"/>
      <c r="J114" s="28"/>
      <c r="K114" s="28"/>
      <c r="L114" s="28"/>
    </row>
    <row r="115" spans="1:12" s="7" customFormat="1" ht="18" customHeight="1" x14ac:dyDescent="0.2">
      <c r="A115" s="22"/>
      <c r="B115" s="55"/>
      <c r="C115" s="55"/>
      <c r="D115" s="29"/>
      <c r="E115" s="20" t="s">
        <v>42</v>
      </c>
      <c r="F115" s="21">
        <f t="shared" ref="F115:G115" si="4">F112-F113+F114</f>
        <v>2472234.85</v>
      </c>
      <c r="G115" s="21">
        <f t="shared" si="4"/>
        <v>1015607.21</v>
      </c>
      <c r="H115" s="21">
        <f t="shared" ref="H115:L115" si="5">H112-H113+H114</f>
        <v>431927</v>
      </c>
      <c r="I115" s="21">
        <f t="shared" si="5"/>
        <v>475172.32</v>
      </c>
      <c r="J115" s="21">
        <f t="shared" si="5"/>
        <v>1456627.64</v>
      </c>
      <c r="K115" s="21"/>
      <c r="L115" s="21">
        <f t="shared" si="5"/>
        <v>1456627.64</v>
      </c>
    </row>
    <row r="116" spans="1:12" s="4" customFormat="1" ht="16.5" customHeight="1" x14ac:dyDescent="0.2">
      <c r="A116" s="30"/>
      <c r="B116" s="30">
        <v>75023</v>
      </c>
      <c r="C116" s="56"/>
      <c r="D116" s="183" t="s">
        <v>43</v>
      </c>
      <c r="E116" s="33" t="s">
        <v>39</v>
      </c>
      <c r="F116" s="37">
        <f>G116+J116</f>
        <v>96000</v>
      </c>
      <c r="G116" s="37">
        <v>96000</v>
      </c>
      <c r="H116" s="37"/>
      <c r="I116" s="37"/>
      <c r="J116" s="38"/>
      <c r="K116" s="38"/>
      <c r="L116" s="38"/>
    </row>
    <row r="117" spans="1:12" s="3" customFormat="1" ht="16.5" customHeight="1" x14ac:dyDescent="0.2">
      <c r="A117" s="43"/>
      <c r="B117" s="44"/>
      <c r="C117" s="45"/>
      <c r="D117" s="184"/>
      <c r="E117" s="36" t="s">
        <v>40</v>
      </c>
      <c r="F117" s="37">
        <f>G117+J117</f>
        <v>11342</v>
      </c>
      <c r="G117" s="37">
        <f>G121+G125+G129</f>
        <v>11342</v>
      </c>
      <c r="H117" s="37"/>
      <c r="I117" s="37"/>
      <c r="J117" s="37"/>
      <c r="K117" s="37"/>
      <c r="L117" s="37"/>
    </row>
    <row r="118" spans="1:12" s="3" customFormat="1" ht="16.5" customHeight="1" x14ac:dyDescent="0.2">
      <c r="A118" s="43"/>
      <c r="B118" s="44"/>
      <c r="C118" s="45"/>
      <c r="D118" s="184"/>
      <c r="E118" s="36" t="s">
        <v>41</v>
      </c>
      <c r="F118" s="37">
        <f>G118+J118</f>
        <v>799.89</v>
      </c>
      <c r="G118" s="37">
        <f>G122+G126+G130</f>
        <v>799.89</v>
      </c>
      <c r="H118" s="37"/>
      <c r="I118" s="37"/>
      <c r="J118" s="37"/>
      <c r="K118" s="37"/>
      <c r="L118" s="37"/>
    </row>
    <row r="119" spans="1:12" s="7" customFormat="1" ht="16.5" customHeight="1" x14ac:dyDescent="0.2">
      <c r="A119" s="56"/>
      <c r="B119" s="56"/>
      <c r="C119" s="49"/>
      <c r="D119" s="185"/>
      <c r="E119" s="47" t="s">
        <v>42</v>
      </c>
      <c r="F119" s="42">
        <f>F116-F117+F118</f>
        <v>85457.89</v>
      </c>
      <c r="G119" s="42">
        <f>G116-G117+G118</f>
        <v>85457.89</v>
      </c>
      <c r="H119" s="42"/>
      <c r="I119" s="42"/>
      <c r="J119" s="42"/>
      <c r="K119" s="42"/>
      <c r="L119" s="42"/>
    </row>
    <row r="120" spans="1:12" s="4" customFormat="1" ht="16.5" customHeight="1" x14ac:dyDescent="0.2">
      <c r="A120" s="43"/>
      <c r="B120" s="44"/>
      <c r="C120" s="48" t="s">
        <v>21</v>
      </c>
      <c r="D120" s="51" t="s">
        <v>55</v>
      </c>
      <c r="E120" s="33" t="s">
        <v>39</v>
      </c>
      <c r="F120" s="37">
        <f>G120+J120</f>
        <v>90000</v>
      </c>
      <c r="G120" s="37">
        <v>90000</v>
      </c>
      <c r="H120" s="37"/>
      <c r="I120" s="37"/>
      <c r="J120" s="37"/>
      <c r="K120" s="37"/>
      <c r="L120" s="37"/>
    </row>
    <row r="121" spans="1:12" s="3" customFormat="1" ht="16.5" customHeight="1" x14ac:dyDescent="0.2">
      <c r="A121" s="43"/>
      <c r="B121" s="44"/>
      <c r="C121" s="45"/>
      <c r="D121" s="35"/>
      <c r="E121" s="36" t="s">
        <v>40</v>
      </c>
      <c r="F121" s="37">
        <f>G121+J121</f>
        <v>11342</v>
      </c>
      <c r="G121" s="37">
        <v>11342</v>
      </c>
      <c r="H121" s="37"/>
      <c r="I121" s="37"/>
      <c r="J121" s="37"/>
      <c r="K121" s="37"/>
      <c r="L121" s="37"/>
    </row>
    <row r="122" spans="1:12" s="3" customFormat="1" ht="16.5" customHeight="1" x14ac:dyDescent="0.2">
      <c r="A122" s="43"/>
      <c r="B122" s="44"/>
      <c r="C122" s="45"/>
      <c r="D122" s="35"/>
      <c r="E122" s="36" t="s">
        <v>41</v>
      </c>
      <c r="F122" s="37"/>
      <c r="G122" s="37"/>
      <c r="H122" s="37"/>
      <c r="I122" s="37"/>
      <c r="J122" s="37"/>
      <c r="K122" s="37"/>
      <c r="L122" s="37"/>
    </row>
    <row r="123" spans="1:12" s="7" customFormat="1" ht="16.5" customHeight="1" x14ac:dyDescent="0.2">
      <c r="A123" s="56"/>
      <c r="B123" s="56"/>
      <c r="C123" s="49"/>
      <c r="D123" s="50"/>
      <c r="E123" s="47" t="s">
        <v>42</v>
      </c>
      <c r="F123" s="42">
        <f>F120-F121+F122</f>
        <v>78658</v>
      </c>
      <c r="G123" s="42">
        <f>G120-G121+G122</f>
        <v>78658</v>
      </c>
      <c r="H123" s="42"/>
      <c r="I123" s="42"/>
      <c r="J123" s="42"/>
      <c r="K123" s="42"/>
      <c r="L123" s="42"/>
    </row>
    <row r="124" spans="1:12" s="7" customFormat="1" ht="18" customHeight="1" x14ac:dyDescent="0.2">
      <c r="A124" s="43"/>
      <c r="B124" s="44"/>
      <c r="C124" s="48" t="s">
        <v>64</v>
      </c>
      <c r="D124" s="177" t="s">
        <v>66</v>
      </c>
      <c r="E124" s="36" t="s">
        <v>39</v>
      </c>
      <c r="F124" s="37">
        <f>G124+J124</f>
        <v>0</v>
      </c>
      <c r="G124" s="37">
        <v>0</v>
      </c>
      <c r="H124" s="37"/>
      <c r="I124" s="37"/>
      <c r="J124" s="37"/>
      <c r="K124" s="37"/>
      <c r="L124" s="37"/>
    </row>
    <row r="125" spans="1:12" s="7" customFormat="1" ht="18" customHeight="1" x14ac:dyDescent="0.2">
      <c r="A125" s="43"/>
      <c r="B125" s="44"/>
      <c r="C125" s="45"/>
      <c r="D125" s="178"/>
      <c r="E125" s="36" t="s">
        <v>40</v>
      </c>
      <c r="F125" s="37"/>
      <c r="G125" s="37"/>
      <c r="H125" s="37"/>
      <c r="I125" s="37"/>
      <c r="J125" s="37"/>
      <c r="K125" s="37"/>
      <c r="L125" s="37"/>
    </row>
    <row r="126" spans="1:12" s="7" customFormat="1" ht="18" customHeight="1" x14ac:dyDescent="0.2">
      <c r="A126" s="43"/>
      <c r="B126" s="44"/>
      <c r="C126" s="45"/>
      <c r="D126" s="178"/>
      <c r="E126" s="36" t="s">
        <v>41</v>
      </c>
      <c r="F126" s="37">
        <f>G126+J126</f>
        <v>249.89</v>
      </c>
      <c r="G126" s="37">
        <v>249.89</v>
      </c>
      <c r="H126" s="37"/>
      <c r="I126" s="37"/>
      <c r="J126" s="37"/>
      <c r="K126" s="37"/>
      <c r="L126" s="37"/>
    </row>
    <row r="127" spans="1:12" s="7" customFormat="1" ht="18" customHeight="1" x14ac:dyDescent="0.2">
      <c r="A127" s="56"/>
      <c r="B127" s="56"/>
      <c r="C127" s="49"/>
      <c r="D127" s="179"/>
      <c r="E127" s="47" t="s">
        <v>42</v>
      </c>
      <c r="F127" s="42">
        <f>F124-F125+F126</f>
        <v>249.89</v>
      </c>
      <c r="G127" s="42">
        <f>G124-G125+G126</f>
        <v>249.89</v>
      </c>
      <c r="H127" s="42"/>
      <c r="I127" s="42"/>
      <c r="J127" s="42"/>
      <c r="K127" s="42"/>
      <c r="L127" s="42"/>
    </row>
    <row r="128" spans="1:12" s="7" customFormat="1" ht="18" customHeight="1" x14ac:dyDescent="0.2">
      <c r="A128" s="43"/>
      <c r="B128" s="44"/>
      <c r="C128" s="48" t="s">
        <v>65</v>
      </c>
      <c r="D128" s="177" t="s">
        <v>67</v>
      </c>
      <c r="E128" s="36" t="s">
        <v>39</v>
      </c>
      <c r="F128" s="37">
        <f>G128+J128</f>
        <v>0</v>
      </c>
      <c r="G128" s="37">
        <v>0</v>
      </c>
      <c r="H128" s="37"/>
      <c r="I128" s="37"/>
      <c r="J128" s="37"/>
      <c r="K128" s="37"/>
      <c r="L128" s="37"/>
    </row>
    <row r="129" spans="1:12" s="7" customFormat="1" ht="18" customHeight="1" x14ac:dyDescent="0.2">
      <c r="A129" s="43"/>
      <c r="B129" s="44"/>
      <c r="C129" s="45"/>
      <c r="D129" s="178"/>
      <c r="E129" s="36" t="s">
        <v>40</v>
      </c>
      <c r="F129" s="37"/>
      <c r="G129" s="37"/>
      <c r="H129" s="37"/>
      <c r="I129" s="37"/>
      <c r="J129" s="37"/>
      <c r="K129" s="37"/>
      <c r="L129" s="37"/>
    </row>
    <row r="130" spans="1:12" s="7" customFormat="1" ht="18" customHeight="1" x14ac:dyDescent="0.2">
      <c r="A130" s="43"/>
      <c r="B130" s="44"/>
      <c r="C130" s="45"/>
      <c r="D130" s="178"/>
      <c r="E130" s="36" t="s">
        <v>41</v>
      </c>
      <c r="F130" s="37">
        <f>G130+J130</f>
        <v>550</v>
      </c>
      <c r="G130" s="37">
        <v>550</v>
      </c>
      <c r="H130" s="37"/>
      <c r="I130" s="37"/>
      <c r="J130" s="37"/>
      <c r="K130" s="37"/>
      <c r="L130" s="37"/>
    </row>
    <row r="131" spans="1:12" s="7" customFormat="1" ht="18" customHeight="1" x14ac:dyDescent="0.2">
      <c r="A131" s="56"/>
      <c r="B131" s="44"/>
      <c r="C131" s="49"/>
      <c r="D131" s="179"/>
      <c r="E131" s="47" t="s">
        <v>42</v>
      </c>
      <c r="F131" s="42">
        <f>F128-F129+F130</f>
        <v>550</v>
      </c>
      <c r="G131" s="42">
        <f>G128-G129+G130</f>
        <v>550</v>
      </c>
      <c r="H131" s="42"/>
      <c r="I131" s="42"/>
      <c r="J131" s="42"/>
      <c r="K131" s="42"/>
      <c r="L131" s="42"/>
    </row>
    <row r="132" spans="1:12" s="61" customFormat="1" ht="18" customHeight="1" x14ac:dyDescent="0.2">
      <c r="A132" s="81"/>
      <c r="B132" s="82"/>
      <c r="C132" s="192" t="s">
        <v>47</v>
      </c>
      <c r="D132" s="192"/>
      <c r="E132" s="192"/>
      <c r="F132" s="192"/>
      <c r="G132" s="192"/>
      <c r="H132" s="192"/>
      <c r="I132" s="192"/>
      <c r="J132" s="192"/>
      <c r="K132" s="192"/>
      <c r="L132" s="193"/>
    </row>
    <row r="133" spans="1:12" s="80" customFormat="1" ht="18" customHeight="1" x14ac:dyDescent="0.2">
      <c r="A133" s="81"/>
      <c r="B133" s="82"/>
      <c r="C133" s="194" t="s">
        <v>128</v>
      </c>
      <c r="D133" s="194"/>
      <c r="E133" s="194"/>
      <c r="F133" s="194"/>
      <c r="G133" s="194"/>
      <c r="H133" s="194"/>
      <c r="I133" s="194"/>
      <c r="J133" s="194"/>
      <c r="K133" s="194"/>
      <c r="L133" s="195"/>
    </row>
    <row r="134" spans="1:12" s="80" customFormat="1" ht="18" customHeight="1" x14ac:dyDescent="0.2">
      <c r="A134" s="81"/>
      <c r="B134" s="82"/>
      <c r="C134" s="194" t="s">
        <v>127</v>
      </c>
      <c r="D134" s="194"/>
      <c r="E134" s="194"/>
      <c r="F134" s="194"/>
      <c r="G134" s="194"/>
      <c r="H134" s="194"/>
      <c r="I134" s="194"/>
      <c r="J134" s="194"/>
      <c r="K134" s="194"/>
      <c r="L134" s="195"/>
    </row>
    <row r="135" spans="1:12" s="80" customFormat="1" ht="18" customHeight="1" x14ac:dyDescent="0.2">
      <c r="A135" s="81"/>
      <c r="B135" s="82"/>
      <c r="C135" s="194" t="s">
        <v>113</v>
      </c>
      <c r="D135" s="194"/>
      <c r="E135" s="194"/>
      <c r="F135" s="194"/>
      <c r="G135" s="194"/>
      <c r="H135" s="194"/>
      <c r="I135" s="194"/>
      <c r="J135" s="194"/>
      <c r="K135" s="194"/>
      <c r="L135" s="195"/>
    </row>
    <row r="136" spans="1:12" s="80" customFormat="1" ht="9" customHeight="1" x14ac:dyDescent="0.2">
      <c r="A136" s="81"/>
      <c r="B136" s="82"/>
      <c r="C136" s="194"/>
      <c r="D136" s="194"/>
      <c r="E136" s="194"/>
      <c r="F136" s="194"/>
      <c r="G136" s="194"/>
      <c r="H136" s="194"/>
      <c r="I136" s="194"/>
      <c r="J136" s="194"/>
      <c r="K136" s="194"/>
      <c r="L136" s="195"/>
    </row>
    <row r="137" spans="1:12" s="80" customFormat="1" ht="18" customHeight="1" x14ac:dyDescent="0.2">
      <c r="A137" s="81"/>
      <c r="B137" s="82"/>
      <c r="C137" s="194" t="s">
        <v>129</v>
      </c>
      <c r="D137" s="194"/>
      <c r="E137" s="194"/>
      <c r="F137" s="194"/>
      <c r="G137" s="194"/>
      <c r="H137" s="194"/>
      <c r="I137" s="194"/>
      <c r="J137" s="194"/>
      <c r="K137" s="194"/>
      <c r="L137" s="195"/>
    </row>
    <row r="138" spans="1:12" s="74" customFormat="1" ht="18" customHeight="1" x14ac:dyDescent="0.2">
      <c r="A138" s="154"/>
      <c r="B138" s="83"/>
      <c r="C138" s="196" t="s">
        <v>114</v>
      </c>
      <c r="D138" s="196"/>
      <c r="E138" s="196"/>
      <c r="F138" s="196"/>
      <c r="G138" s="196"/>
      <c r="H138" s="196"/>
      <c r="I138" s="196"/>
      <c r="J138" s="196"/>
      <c r="K138" s="196"/>
      <c r="L138" s="197"/>
    </row>
    <row r="139" spans="1:12" s="4" customFormat="1" ht="18.95" customHeight="1" x14ac:dyDescent="0.2">
      <c r="A139" s="22">
        <v>756</v>
      </c>
      <c r="B139" s="22"/>
      <c r="C139" s="22"/>
      <c r="D139" s="175" t="s">
        <v>26</v>
      </c>
      <c r="E139" s="19" t="s">
        <v>39</v>
      </c>
      <c r="F139" s="28">
        <f>G139+J139</f>
        <v>79310775</v>
      </c>
      <c r="G139" s="28">
        <v>79310775</v>
      </c>
      <c r="H139" s="79"/>
      <c r="I139" s="79"/>
      <c r="J139" s="79"/>
      <c r="K139" s="79"/>
      <c r="L139" s="79"/>
    </row>
    <row r="140" spans="1:12" s="3" customFormat="1" ht="18.95" customHeight="1" x14ac:dyDescent="0.2">
      <c r="A140" s="57"/>
      <c r="B140" s="58"/>
      <c r="C140" s="59"/>
      <c r="D140" s="175"/>
      <c r="E140" s="19" t="s">
        <v>40</v>
      </c>
      <c r="F140" s="28"/>
      <c r="G140" s="28"/>
      <c r="H140" s="28"/>
      <c r="I140" s="28"/>
      <c r="J140" s="28"/>
      <c r="K140" s="28"/>
      <c r="L140" s="28"/>
    </row>
    <row r="141" spans="1:12" s="3" customFormat="1" ht="18.95" customHeight="1" x14ac:dyDescent="0.2">
      <c r="A141" s="57"/>
      <c r="B141" s="58"/>
      <c r="C141" s="59"/>
      <c r="D141" s="175"/>
      <c r="E141" s="19" t="s">
        <v>41</v>
      </c>
      <c r="F141" s="28">
        <f>G141+J141</f>
        <v>64964</v>
      </c>
      <c r="G141" s="28">
        <f>G145</f>
        <v>64964</v>
      </c>
      <c r="H141" s="28"/>
      <c r="I141" s="28"/>
      <c r="J141" s="28"/>
      <c r="K141" s="28"/>
      <c r="L141" s="28"/>
    </row>
    <row r="142" spans="1:12" s="7" customFormat="1" ht="18.95" customHeight="1" x14ac:dyDescent="0.2">
      <c r="A142" s="22"/>
      <c r="B142" s="55"/>
      <c r="C142" s="55"/>
      <c r="D142" s="176"/>
      <c r="E142" s="20" t="s">
        <v>42</v>
      </c>
      <c r="F142" s="21">
        <f>F139-F140+F141</f>
        <v>79375739</v>
      </c>
      <c r="G142" s="21">
        <f>G139-G140+G141</f>
        <v>79375739</v>
      </c>
      <c r="H142" s="21"/>
      <c r="I142" s="21"/>
      <c r="J142" s="21"/>
      <c r="K142" s="21"/>
      <c r="L142" s="21"/>
    </row>
    <row r="143" spans="1:12" s="4" customFormat="1" ht="16.5" customHeight="1" x14ac:dyDescent="0.2">
      <c r="A143" s="30"/>
      <c r="B143" s="30">
        <v>75618</v>
      </c>
      <c r="C143" s="56"/>
      <c r="D143" s="183" t="s">
        <v>17</v>
      </c>
      <c r="E143" s="33" t="s">
        <v>39</v>
      </c>
      <c r="F143" s="37">
        <f>G143+J143</f>
        <v>2244740</v>
      </c>
      <c r="G143" s="37">
        <v>2244740</v>
      </c>
      <c r="H143" s="38"/>
      <c r="I143" s="38"/>
      <c r="J143" s="38"/>
      <c r="K143" s="38"/>
      <c r="L143" s="38"/>
    </row>
    <row r="144" spans="1:12" s="3" customFormat="1" ht="16.5" customHeight="1" x14ac:dyDescent="0.2">
      <c r="A144" s="43"/>
      <c r="B144" s="44"/>
      <c r="C144" s="45"/>
      <c r="D144" s="184"/>
      <c r="E144" s="36" t="s">
        <v>40</v>
      </c>
      <c r="F144" s="37"/>
      <c r="G144" s="37"/>
      <c r="H144" s="37"/>
      <c r="I144" s="37"/>
      <c r="J144" s="37"/>
      <c r="K144" s="37"/>
      <c r="L144" s="37"/>
    </row>
    <row r="145" spans="1:12" s="3" customFormat="1" ht="16.5" customHeight="1" x14ac:dyDescent="0.2">
      <c r="A145" s="43"/>
      <c r="B145" s="44"/>
      <c r="C145" s="45"/>
      <c r="D145" s="184"/>
      <c r="E145" s="36" t="s">
        <v>41</v>
      </c>
      <c r="F145" s="37">
        <f>G145+J145</f>
        <v>64964</v>
      </c>
      <c r="G145" s="37">
        <f>G149+G153+G157+G161</f>
        <v>64964</v>
      </c>
      <c r="H145" s="37"/>
      <c r="I145" s="37"/>
      <c r="J145" s="37"/>
      <c r="K145" s="37"/>
      <c r="L145" s="37"/>
    </row>
    <row r="146" spans="1:12" s="7" customFormat="1" ht="16.5" customHeight="1" x14ac:dyDescent="0.2">
      <c r="A146" s="56"/>
      <c r="B146" s="56"/>
      <c r="C146" s="49"/>
      <c r="D146" s="185"/>
      <c r="E146" s="47" t="s">
        <v>42</v>
      </c>
      <c r="F146" s="42">
        <f>F143-F144+F145</f>
        <v>2309704</v>
      </c>
      <c r="G146" s="42">
        <f>G143-G144+G145</f>
        <v>2309704</v>
      </c>
      <c r="H146" s="42"/>
      <c r="I146" s="42"/>
      <c r="J146" s="42"/>
      <c r="K146" s="42"/>
      <c r="L146" s="42"/>
    </row>
    <row r="147" spans="1:12" s="4" customFormat="1" ht="16.5" customHeight="1" x14ac:dyDescent="0.2">
      <c r="A147" s="43"/>
      <c r="B147" s="44"/>
      <c r="C147" s="48" t="s">
        <v>25</v>
      </c>
      <c r="D147" s="180" t="s">
        <v>16</v>
      </c>
      <c r="E147" s="33" t="s">
        <v>39</v>
      </c>
      <c r="F147" s="37">
        <f>G147+J147</f>
        <v>110000</v>
      </c>
      <c r="G147" s="37">
        <v>110000</v>
      </c>
      <c r="H147" s="37"/>
      <c r="I147" s="37"/>
      <c r="J147" s="37"/>
      <c r="K147" s="37"/>
      <c r="L147" s="37"/>
    </row>
    <row r="148" spans="1:12" s="3" customFormat="1" ht="16.5" customHeight="1" x14ac:dyDescent="0.2">
      <c r="A148" s="43"/>
      <c r="B148" s="44"/>
      <c r="C148" s="45"/>
      <c r="D148" s="181"/>
      <c r="E148" s="36" t="s">
        <v>40</v>
      </c>
      <c r="F148" s="37"/>
      <c r="G148" s="37"/>
      <c r="H148" s="37"/>
      <c r="I148" s="37"/>
      <c r="J148" s="37"/>
      <c r="K148" s="37"/>
      <c r="L148" s="37"/>
    </row>
    <row r="149" spans="1:12" s="3" customFormat="1" ht="16.5" customHeight="1" x14ac:dyDescent="0.2">
      <c r="A149" s="43"/>
      <c r="B149" s="44"/>
      <c r="C149" s="45"/>
      <c r="D149" s="181"/>
      <c r="E149" s="36" t="s">
        <v>41</v>
      </c>
      <c r="F149" s="37">
        <f>G149+J149</f>
        <v>60000</v>
      </c>
      <c r="G149" s="37">
        <v>60000</v>
      </c>
      <c r="H149" s="37"/>
      <c r="I149" s="37"/>
      <c r="J149" s="37"/>
      <c r="K149" s="37"/>
      <c r="L149" s="37"/>
    </row>
    <row r="150" spans="1:12" s="7" customFormat="1" ht="16.5" customHeight="1" x14ac:dyDescent="0.2">
      <c r="A150" s="56"/>
      <c r="B150" s="56"/>
      <c r="C150" s="49"/>
      <c r="D150" s="182"/>
      <c r="E150" s="47" t="s">
        <v>42</v>
      </c>
      <c r="F150" s="42">
        <f>F147-F148+F149</f>
        <v>170000</v>
      </c>
      <c r="G150" s="42">
        <f>G147-G148+G149</f>
        <v>170000</v>
      </c>
      <c r="H150" s="42"/>
      <c r="I150" s="42"/>
      <c r="J150" s="42"/>
      <c r="K150" s="42"/>
      <c r="L150" s="42"/>
    </row>
    <row r="151" spans="1:12" s="4" customFormat="1" ht="16.5" customHeight="1" x14ac:dyDescent="0.2">
      <c r="A151" s="43"/>
      <c r="B151" s="44"/>
      <c r="C151" s="48" t="s">
        <v>53</v>
      </c>
      <c r="D151" s="51" t="s">
        <v>54</v>
      </c>
      <c r="E151" s="33" t="s">
        <v>39</v>
      </c>
      <c r="F151" s="37">
        <f>G151+J151</f>
        <v>500</v>
      </c>
      <c r="G151" s="37">
        <v>500</v>
      </c>
      <c r="H151" s="37"/>
      <c r="I151" s="37"/>
      <c r="J151" s="37"/>
      <c r="K151" s="37"/>
      <c r="L151" s="37"/>
    </row>
    <row r="152" spans="1:12" s="3" customFormat="1" ht="16.5" customHeight="1" x14ac:dyDescent="0.2">
      <c r="A152" s="43"/>
      <c r="B152" s="44"/>
      <c r="C152" s="45"/>
      <c r="D152" s="52"/>
      <c r="E152" s="36" t="s">
        <v>40</v>
      </c>
      <c r="F152" s="37"/>
      <c r="G152" s="37"/>
      <c r="H152" s="37"/>
      <c r="I152" s="37"/>
      <c r="J152" s="37"/>
      <c r="K152" s="37"/>
      <c r="L152" s="37"/>
    </row>
    <row r="153" spans="1:12" s="3" customFormat="1" ht="16.5" customHeight="1" x14ac:dyDescent="0.2">
      <c r="A153" s="43"/>
      <c r="B153" s="44"/>
      <c r="C153" s="45"/>
      <c r="D153" s="52"/>
      <c r="E153" s="36" t="s">
        <v>41</v>
      </c>
      <c r="F153" s="37">
        <f>G153+J153</f>
        <v>864</v>
      </c>
      <c r="G153" s="37">
        <v>864</v>
      </c>
      <c r="H153" s="37"/>
      <c r="I153" s="37"/>
      <c r="J153" s="37"/>
      <c r="K153" s="37"/>
      <c r="L153" s="37"/>
    </row>
    <row r="154" spans="1:12" s="7" customFormat="1" ht="16.5" customHeight="1" x14ac:dyDescent="0.2">
      <c r="A154" s="56"/>
      <c r="B154" s="56"/>
      <c r="C154" s="49"/>
      <c r="D154" s="53"/>
      <c r="E154" s="47" t="s">
        <v>42</v>
      </c>
      <c r="F154" s="42">
        <f>F151-F152+F153</f>
        <v>1364</v>
      </c>
      <c r="G154" s="42">
        <f>G151-G152+G153</f>
        <v>1364</v>
      </c>
      <c r="H154" s="42"/>
      <c r="I154" s="42"/>
      <c r="J154" s="42"/>
      <c r="K154" s="42"/>
      <c r="L154" s="42"/>
    </row>
    <row r="155" spans="1:12" s="4" customFormat="1" ht="16.5" customHeight="1" x14ac:dyDescent="0.2">
      <c r="A155" s="43"/>
      <c r="B155" s="44"/>
      <c r="C155" s="48" t="s">
        <v>23</v>
      </c>
      <c r="D155" s="54" t="s">
        <v>15</v>
      </c>
      <c r="E155" s="33" t="s">
        <v>39</v>
      </c>
      <c r="F155" s="37">
        <f>G155+J155</f>
        <v>0</v>
      </c>
      <c r="G155" s="37">
        <v>0</v>
      </c>
      <c r="H155" s="37"/>
      <c r="I155" s="37"/>
      <c r="J155" s="37"/>
      <c r="K155" s="37"/>
      <c r="L155" s="37"/>
    </row>
    <row r="156" spans="1:12" s="3" customFormat="1" ht="16.5" customHeight="1" x14ac:dyDescent="0.2">
      <c r="A156" s="43"/>
      <c r="B156" s="44"/>
      <c r="C156" s="45"/>
      <c r="D156" s="35"/>
      <c r="E156" s="36" t="s">
        <v>40</v>
      </c>
      <c r="F156" s="37"/>
      <c r="G156" s="37"/>
      <c r="H156" s="37"/>
      <c r="I156" s="37"/>
      <c r="J156" s="37"/>
      <c r="K156" s="37"/>
      <c r="L156" s="37"/>
    </row>
    <row r="157" spans="1:12" s="3" customFormat="1" ht="16.5" customHeight="1" x14ac:dyDescent="0.2">
      <c r="A157" s="43"/>
      <c r="B157" s="44"/>
      <c r="C157" s="45"/>
      <c r="D157" s="35"/>
      <c r="E157" s="36" t="s">
        <v>41</v>
      </c>
      <c r="F157" s="37">
        <f>G157+J157</f>
        <v>4000</v>
      </c>
      <c r="G157" s="37">
        <v>4000</v>
      </c>
      <c r="H157" s="37"/>
      <c r="I157" s="37"/>
      <c r="J157" s="37"/>
      <c r="K157" s="37"/>
      <c r="L157" s="37"/>
    </row>
    <row r="158" spans="1:12" s="7" customFormat="1" ht="16.5" customHeight="1" x14ac:dyDescent="0.2">
      <c r="A158" s="56"/>
      <c r="B158" s="56"/>
      <c r="C158" s="49"/>
      <c r="D158" s="50"/>
      <c r="E158" s="47" t="s">
        <v>42</v>
      </c>
      <c r="F158" s="42">
        <f>F155-F156+F157</f>
        <v>4000</v>
      </c>
      <c r="G158" s="42">
        <f>G155-G156+G157</f>
        <v>4000</v>
      </c>
      <c r="H158" s="42"/>
      <c r="I158" s="42"/>
      <c r="J158" s="42"/>
      <c r="K158" s="42"/>
      <c r="L158" s="42"/>
    </row>
    <row r="159" spans="1:12" s="4" customFormat="1" ht="16.5" customHeight="1" x14ac:dyDescent="0.2">
      <c r="A159" s="43"/>
      <c r="B159" s="44"/>
      <c r="C159" s="48" t="s">
        <v>21</v>
      </c>
      <c r="D159" s="51" t="s">
        <v>55</v>
      </c>
      <c r="E159" s="33" t="s">
        <v>39</v>
      </c>
      <c r="F159" s="37">
        <f>G159+J159</f>
        <v>0</v>
      </c>
      <c r="G159" s="37">
        <v>0</v>
      </c>
      <c r="H159" s="37"/>
      <c r="I159" s="37"/>
      <c r="J159" s="37"/>
      <c r="K159" s="37"/>
      <c r="L159" s="37"/>
    </row>
    <row r="160" spans="1:12" s="3" customFormat="1" ht="16.5" customHeight="1" x14ac:dyDescent="0.2">
      <c r="A160" s="43"/>
      <c r="B160" s="44"/>
      <c r="C160" s="45"/>
      <c r="D160" s="35"/>
      <c r="E160" s="36" t="s">
        <v>40</v>
      </c>
      <c r="F160" s="37"/>
      <c r="G160" s="37"/>
      <c r="H160" s="37"/>
      <c r="I160" s="37"/>
      <c r="J160" s="37"/>
      <c r="K160" s="37"/>
      <c r="L160" s="37"/>
    </row>
    <row r="161" spans="1:12" s="3" customFormat="1" ht="16.5" customHeight="1" x14ac:dyDescent="0.2">
      <c r="A161" s="43"/>
      <c r="B161" s="44"/>
      <c r="C161" s="45"/>
      <c r="D161" s="35"/>
      <c r="E161" s="36" t="s">
        <v>41</v>
      </c>
      <c r="F161" s="37">
        <f>G161+J161</f>
        <v>100</v>
      </c>
      <c r="G161" s="37">
        <v>100</v>
      </c>
      <c r="H161" s="37"/>
      <c r="I161" s="37"/>
      <c r="J161" s="37"/>
      <c r="K161" s="37"/>
      <c r="L161" s="37"/>
    </row>
    <row r="162" spans="1:12" s="7" customFormat="1" ht="16.5" customHeight="1" x14ac:dyDescent="0.2">
      <c r="A162" s="56"/>
      <c r="B162" s="44"/>
      <c r="C162" s="49"/>
      <c r="D162" s="50"/>
      <c r="E162" s="47" t="s">
        <v>42</v>
      </c>
      <c r="F162" s="42">
        <f>F159-F160+F161</f>
        <v>100</v>
      </c>
      <c r="G162" s="42">
        <f>G159-G160+G161</f>
        <v>100</v>
      </c>
      <c r="H162" s="42"/>
      <c r="I162" s="42"/>
      <c r="J162" s="42"/>
      <c r="K162" s="42"/>
      <c r="L162" s="42"/>
    </row>
    <row r="163" spans="1:12" s="61" customFormat="1" ht="17.25" customHeight="1" x14ac:dyDescent="0.2">
      <c r="A163" s="81"/>
      <c r="B163" s="82"/>
      <c r="C163" s="192" t="s">
        <v>47</v>
      </c>
      <c r="D163" s="192"/>
      <c r="E163" s="192"/>
      <c r="F163" s="192"/>
      <c r="G163" s="192"/>
      <c r="H163" s="192"/>
      <c r="I163" s="192"/>
      <c r="J163" s="192"/>
      <c r="K163" s="192"/>
      <c r="L163" s="193"/>
    </row>
    <row r="164" spans="1:12" s="80" customFormat="1" ht="15.75" customHeight="1" x14ac:dyDescent="0.2">
      <c r="A164" s="81"/>
      <c r="B164" s="82"/>
      <c r="C164" s="194" t="s">
        <v>115</v>
      </c>
      <c r="D164" s="194"/>
      <c r="E164" s="194"/>
      <c r="F164" s="194"/>
      <c r="G164" s="194"/>
      <c r="H164" s="194"/>
      <c r="I164" s="194"/>
      <c r="J164" s="194"/>
      <c r="K164" s="194"/>
      <c r="L164" s="195"/>
    </row>
    <row r="165" spans="1:12" s="80" customFormat="1" ht="15.75" customHeight="1" x14ac:dyDescent="0.2">
      <c r="A165" s="81"/>
      <c r="B165" s="82"/>
      <c r="C165" s="194" t="s">
        <v>116</v>
      </c>
      <c r="D165" s="194"/>
      <c r="E165" s="194"/>
      <c r="F165" s="194"/>
      <c r="G165" s="194"/>
      <c r="H165" s="194"/>
      <c r="I165" s="194"/>
      <c r="J165" s="194"/>
      <c r="K165" s="194"/>
      <c r="L165" s="195"/>
    </row>
    <row r="166" spans="1:12" s="80" customFormat="1" ht="15.75" customHeight="1" x14ac:dyDescent="0.2">
      <c r="A166" s="81"/>
      <c r="B166" s="82"/>
      <c r="C166" s="194" t="s">
        <v>117</v>
      </c>
      <c r="D166" s="194"/>
      <c r="E166" s="194"/>
      <c r="F166" s="194"/>
      <c r="G166" s="194"/>
      <c r="H166" s="194"/>
      <c r="I166" s="194"/>
      <c r="J166" s="194"/>
      <c r="K166" s="194"/>
      <c r="L166" s="195"/>
    </row>
    <row r="167" spans="1:12" s="80" customFormat="1" ht="3.75" customHeight="1" x14ac:dyDescent="0.2">
      <c r="A167" s="81"/>
      <c r="B167" s="82"/>
      <c r="C167" s="194"/>
      <c r="D167" s="194"/>
      <c r="E167" s="194"/>
      <c r="F167" s="194"/>
      <c r="G167" s="194"/>
      <c r="H167" s="194"/>
      <c r="I167" s="194"/>
      <c r="J167" s="194"/>
      <c r="K167" s="194"/>
      <c r="L167" s="195"/>
    </row>
    <row r="168" spans="1:12" s="80" customFormat="1" ht="15.75" customHeight="1" x14ac:dyDescent="0.2">
      <c r="A168" s="81"/>
      <c r="B168" s="82"/>
      <c r="C168" s="194" t="s">
        <v>118</v>
      </c>
      <c r="D168" s="194"/>
      <c r="E168" s="194"/>
      <c r="F168" s="194"/>
      <c r="G168" s="194"/>
      <c r="H168" s="194"/>
      <c r="I168" s="194"/>
      <c r="J168" s="194"/>
      <c r="K168" s="194"/>
      <c r="L168" s="195"/>
    </row>
    <row r="169" spans="1:12" s="80" customFormat="1" ht="15.75" customHeight="1" x14ac:dyDescent="0.2">
      <c r="A169" s="81"/>
      <c r="B169" s="82"/>
      <c r="C169" s="194" t="s">
        <v>119</v>
      </c>
      <c r="D169" s="194"/>
      <c r="E169" s="194"/>
      <c r="F169" s="194"/>
      <c r="G169" s="194"/>
      <c r="H169" s="194"/>
      <c r="I169" s="194"/>
      <c r="J169" s="194"/>
      <c r="K169" s="194"/>
      <c r="L169" s="195"/>
    </row>
    <row r="170" spans="1:12" s="80" customFormat="1" ht="4.5" customHeight="1" x14ac:dyDescent="0.2">
      <c r="A170" s="81"/>
      <c r="B170" s="82"/>
      <c r="C170" s="194"/>
      <c r="D170" s="194"/>
      <c r="E170" s="194"/>
      <c r="F170" s="194"/>
      <c r="G170" s="194"/>
      <c r="H170" s="194"/>
      <c r="I170" s="194"/>
      <c r="J170" s="194"/>
      <c r="K170" s="194"/>
      <c r="L170" s="195"/>
    </row>
    <row r="171" spans="1:12" s="80" customFormat="1" ht="15.75" customHeight="1" x14ac:dyDescent="0.2">
      <c r="A171" s="81"/>
      <c r="B171" s="82"/>
      <c r="C171" s="194" t="s">
        <v>120</v>
      </c>
      <c r="D171" s="194"/>
      <c r="E171" s="194"/>
      <c r="F171" s="194"/>
      <c r="G171" s="194"/>
      <c r="H171" s="194"/>
      <c r="I171" s="194"/>
      <c r="J171" s="194"/>
      <c r="K171" s="194"/>
      <c r="L171" s="195"/>
    </row>
    <row r="172" spans="1:12" s="74" customFormat="1" ht="16.5" customHeight="1" x14ac:dyDescent="0.2">
      <c r="A172" s="154"/>
      <c r="B172" s="83"/>
      <c r="C172" s="196" t="s">
        <v>121</v>
      </c>
      <c r="D172" s="196"/>
      <c r="E172" s="196"/>
      <c r="F172" s="196"/>
      <c r="G172" s="196"/>
      <c r="H172" s="196"/>
      <c r="I172" s="196"/>
      <c r="J172" s="196"/>
      <c r="K172" s="196"/>
      <c r="L172" s="197"/>
    </row>
    <row r="173" spans="1:12" s="4" customFormat="1" ht="16.5" customHeight="1" x14ac:dyDescent="0.2">
      <c r="A173" s="23">
        <v>758</v>
      </c>
      <c r="B173" s="23"/>
      <c r="C173" s="22"/>
      <c r="D173" s="27" t="s">
        <v>7</v>
      </c>
      <c r="E173" s="25" t="s">
        <v>39</v>
      </c>
      <c r="F173" s="28">
        <f>G173+J173</f>
        <v>26910133.039999999</v>
      </c>
      <c r="G173" s="28">
        <v>26160133.039999999</v>
      </c>
      <c r="H173" s="79"/>
      <c r="I173" s="79"/>
      <c r="J173" s="28">
        <v>750000</v>
      </c>
      <c r="K173" s="79"/>
      <c r="L173" s="79"/>
    </row>
    <row r="174" spans="1:12" s="3" customFormat="1" ht="16.5" customHeight="1" x14ac:dyDescent="0.2">
      <c r="A174" s="57"/>
      <c r="B174" s="58"/>
      <c r="C174" s="59"/>
      <c r="D174" s="27"/>
      <c r="E174" s="19" t="s">
        <v>40</v>
      </c>
      <c r="F174" s="28">
        <f>G174+J174</f>
        <v>750000</v>
      </c>
      <c r="G174" s="28"/>
      <c r="H174" s="28"/>
      <c r="I174" s="28"/>
      <c r="J174" s="28">
        <f>J178</f>
        <v>750000</v>
      </c>
      <c r="K174" s="28"/>
      <c r="L174" s="28"/>
    </row>
    <row r="175" spans="1:12" s="3" customFormat="1" ht="16.5" customHeight="1" x14ac:dyDescent="0.2">
      <c r="A175" s="57"/>
      <c r="B175" s="58"/>
      <c r="C175" s="59"/>
      <c r="D175" s="27"/>
      <c r="E175" s="19" t="s">
        <v>41</v>
      </c>
      <c r="F175" s="28">
        <f>G175+J175</f>
        <v>750000</v>
      </c>
      <c r="G175" s="28"/>
      <c r="H175" s="28"/>
      <c r="I175" s="28"/>
      <c r="J175" s="28">
        <f>J179</f>
        <v>750000</v>
      </c>
      <c r="K175" s="28"/>
      <c r="L175" s="28"/>
    </row>
    <row r="176" spans="1:12" s="7" customFormat="1" ht="16.5" customHeight="1" x14ac:dyDescent="0.2">
      <c r="A176" s="22"/>
      <c r="B176" s="55"/>
      <c r="C176" s="55"/>
      <c r="D176" s="60"/>
      <c r="E176" s="20" t="s">
        <v>42</v>
      </c>
      <c r="F176" s="21">
        <f>F173-F174+F175</f>
        <v>26910133.039999999</v>
      </c>
      <c r="G176" s="21">
        <f>G173-G174+G175</f>
        <v>26160133.039999999</v>
      </c>
      <c r="H176" s="21"/>
      <c r="I176" s="21"/>
      <c r="J176" s="21">
        <f>J173-J174+J175</f>
        <v>750000</v>
      </c>
      <c r="K176" s="21"/>
      <c r="L176" s="21"/>
    </row>
    <row r="177" spans="1:12" s="7" customFormat="1" ht="16.5" customHeight="1" x14ac:dyDescent="0.2">
      <c r="A177" s="30"/>
      <c r="B177" s="66">
        <v>75816</v>
      </c>
      <c r="C177" s="66"/>
      <c r="D177" s="183" t="s">
        <v>73</v>
      </c>
      <c r="E177" s="33" t="s">
        <v>39</v>
      </c>
      <c r="F177" s="37">
        <f>G177+J177</f>
        <v>750000</v>
      </c>
      <c r="G177" s="37"/>
      <c r="H177" s="38"/>
      <c r="I177" s="38"/>
      <c r="J177" s="37">
        <f>J185</f>
        <v>750000</v>
      </c>
      <c r="K177" s="38"/>
      <c r="L177" s="38"/>
    </row>
    <row r="178" spans="1:12" s="7" customFormat="1" ht="16.5" customHeight="1" x14ac:dyDescent="0.2">
      <c r="A178" s="43"/>
      <c r="B178" s="65"/>
      <c r="C178" s="65"/>
      <c r="D178" s="184"/>
      <c r="E178" s="36" t="s">
        <v>40</v>
      </c>
      <c r="F178" s="37">
        <f>G178+J178</f>
        <v>750000</v>
      </c>
      <c r="G178" s="37"/>
      <c r="H178" s="37"/>
      <c r="I178" s="37"/>
      <c r="J178" s="37">
        <f>J182+J186</f>
        <v>750000</v>
      </c>
      <c r="K178" s="37"/>
      <c r="L178" s="37"/>
    </row>
    <row r="179" spans="1:12" s="7" customFormat="1" ht="16.5" customHeight="1" x14ac:dyDescent="0.2">
      <c r="A179" s="43"/>
      <c r="B179" s="65"/>
      <c r="C179" s="65"/>
      <c r="D179" s="184"/>
      <c r="E179" s="36" t="s">
        <v>41</v>
      </c>
      <c r="F179" s="37">
        <f>G179+J179</f>
        <v>750000</v>
      </c>
      <c r="G179" s="37"/>
      <c r="H179" s="37"/>
      <c r="I179" s="37"/>
      <c r="J179" s="37">
        <f>J183+J187</f>
        <v>750000</v>
      </c>
      <c r="K179" s="37"/>
      <c r="L179" s="37"/>
    </row>
    <row r="180" spans="1:12" s="7" customFormat="1" ht="16.5" customHeight="1" x14ac:dyDescent="0.2">
      <c r="A180" s="119"/>
      <c r="B180" s="67"/>
      <c r="C180" s="68"/>
      <c r="D180" s="185"/>
      <c r="E180" s="47" t="s">
        <v>42</v>
      </c>
      <c r="F180" s="42">
        <f>F177-F178+F179</f>
        <v>750000</v>
      </c>
      <c r="G180" s="42"/>
      <c r="H180" s="42"/>
      <c r="I180" s="42"/>
      <c r="J180" s="42">
        <f>J177-J178+J179</f>
        <v>750000</v>
      </c>
      <c r="K180" s="42"/>
      <c r="L180" s="42"/>
    </row>
    <row r="181" spans="1:12" s="7" customFormat="1" ht="16.5" customHeight="1" x14ac:dyDescent="0.2">
      <c r="A181" s="43"/>
      <c r="B181" s="44"/>
      <c r="C181" s="155">
        <v>6100</v>
      </c>
      <c r="D181" s="186" t="s">
        <v>76</v>
      </c>
      <c r="E181" s="33" t="s">
        <v>39</v>
      </c>
      <c r="F181" s="37">
        <f>G181+J181</f>
        <v>0</v>
      </c>
      <c r="G181" s="37"/>
      <c r="H181" s="37"/>
      <c r="I181" s="37"/>
      <c r="J181" s="37">
        <v>0</v>
      </c>
      <c r="K181" s="37"/>
      <c r="L181" s="37"/>
    </row>
    <row r="182" spans="1:12" s="7" customFormat="1" ht="16.5" customHeight="1" x14ac:dyDescent="0.2">
      <c r="A182" s="43"/>
      <c r="B182" s="44"/>
      <c r="C182" s="100"/>
      <c r="D182" s="187"/>
      <c r="E182" s="36" t="s">
        <v>40</v>
      </c>
      <c r="F182" s="37"/>
      <c r="G182" s="37"/>
      <c r="H182" s="37"/>
      <c r="I182" s="37"/>
      <c r="J182" s="37"/>
      <c r="K182" s="37"/>
      <c r="L182" s="37"/>
    </row>
    <row r="183" spans="1:12" s="7" customFormat="1" ht="16.5" customHeight="1" x14ac:dyDescent="0.2">
      <c r="A183" s="43"/>
      <c r="B183" s="44"/>
      <c r="C183" s="100"/>
      <c r="D183" s="187"/>
      <c r="E183" s="36" t="s">
        <v>41</v>
      </c>
      <c r="F183" s="37">
        <f>G183+J183</f>
        <v>750000</v>
      </c>
      <c r="G183" s="37"/>
      <c r="H183" s="37"/>
      <c r="I183" s="37"/>
      <c r="J183" s="37">
        <v>750000</v>
      </c>
      <c r="K183" s="37"/>
      <c r="L183" s="37"/>
    </row>
    <row r="184" spans="1:12" s="7" customFormat="1" ht="16.5" customHeight="1" x14ac:dyDescent="0.2">
      <c r="A184" s="151"/>
      <c r="B184" s="44"/>
      <c r="C184" s="102"/>
      <c r="D184" s="188"/>
      <c r="E184" s="47" t="s">
        <v>42</v>
      </c>
      <c r="F184" s="42">
        <f>F181-F182+F183</f>
        <v>750000</v>
      </c>
      <c r="G184" s="42"/>
      <c r="H184" s="42"/>
      <c r="I184" s="42"/>
      <c r="J184" s="42">
        <f>J181-J182+J183</f>
        <v>750000</v>
      </c>
      <c r="K184" s="42"/>
      <c r="L184" s="42"/>
    </row>
    <row r="185" spans="1:12" s="7" customFormat="1" ht="16.5" customHeight="1" x14ac:dyDescent="0.2">
      <c r="A185" s="43"/>
      <c r="B185" s="44"/>
      <c r="C185" s="48">
        <v>6290</v>
      </c>
      <c r="D185" s="180" t="s">
        <v>59</v>
      </c>
      <c r="E185" s="33" t="s">
        <v>39</v>
      </c>
      <c r="F185" s="37">
        <f>G185+J185</f>
        <v>750000</v>
      </c>
      <c r="G185" s="37"/>
      <c r="H185" s="37"/>
      <c r="I185" s="37"/>
      <c r="J185" s="37">
        <v>750000</v>
      </c>
      <c r="K185" s="37"/>
      <c r="L185" s="37"/>
    </row>
    <row r="186" spans="1:12" s="7" customFormat="1" ht="16.5" customHeight="1" x14ac:dyDescent="0.2">
      <c r="A186" s="43"/>
      <c r="B186" s="44"/>
      <c r="C186" s="45"/>
      <c r="D186" s="181"/>
      <c r="E186" s="36" t="s">
        <v>40</v>
      </c>
      <c r="F186" s="37">
        <f>G186+J186</f>
        <v>750000</v>
      </c>
      <c r="G186" s="37"/>
      <c r="H186" s="37"/>
      <c r="I186" s="37"/>
      <c r="J186" s="37">
        <v>750000</v>
      </c>
      <c r="K186" s="37"/>
      <c r="L186" s="37"/>
    </row>
    <row r="187" spans="1:12" s="7" customFormat="1" ht="16.5" customHeight="1" x14ac:dyDescent="0.2">
      <c r="A187" s="43"/>
      <c r="B187" s="44"/>
      <c r="C187" s="45"/>
      <c r="D187" s="181"/>
      <c r="E187" s="36" t="s">
        <v>41</v>
      </c>
      <c r="F187" s="37"/>
      <c r="G187" s="37"/>
      <c r="H187" s="37"/>
      <c r="I187" s="37"/>
      <c r="J187" s="37"/>
      <c r="K187" s="37"/>
      <c r="L187" s="37"/>
    </row>
    <row r="188" spans="1:12" s="7" customFormat="1" ht="16.5" customHeight="1" x14ac:dyDescent="0.2">
      <c r="A188" s="119"/>
      <c r="B188" s="44"/>
      <c r="C188" s="120"/>
      <c r="D188" s="182"/>
      <c r="E188" s="47" t="s">
        <v>42</v>
      </c>
      <c r="F188" s="42">
        <f>F185-F186+F187</f>
        <v>0</v>
      </c>
      <c r="G188" s="42"/>
      <c r="H188" s="42"/>
      <c r="I188" s="42"/>
      <c r="J188" s="42">
        <f>J185-J186+J187</f>
        <v>0</v>
      </c>
      <c r="K188" s="42"/>
      <c r="L188" s="42"/>
    </row>
    <row r="189" spans="1:12" s="61" customFormat="1" ht="17.25" customHeight="1" x14ac:dyDescent="0.2">
      <c r="A189" s="81"/>
      <c r="B189" s="82"/>
      <c r="C189" s="192" t="s">
        <v>47</v>
      </c>
      <c r="D189" s="192"/>
      <c r="E189" s="192"/>
      <c r="F189" s="192"/>
      <c r="G189" s="192"/>
      <c r="H189" s="192"/>
      <c r="I189" s="192"/>
      <c r="J189" s="192"/>
      <c r="K189" s="192"/>
      <c r="L189" s="193"/>
    </row>
    <row r="190" spans="1:12" s="80" customFormat="1" ht="27.75" customHeight="1" x14ac:dyDescent="0.2">
      <c r="A190" s="81"/>
      <c r="B190" s="82"/>
      <c r="C190" s="194" t="s">
        <v>86</v>
      </c>
      <c r="D190" s="194"/>
      <c r="E190" s="194"/>
      <c r="F190" s="194"/>
      <c r="G190" s="194"/>
      <c r="H190" s="194"/>
      <c r="I190" s="194"/>
      <c r="J190" s="194"/>
      <c r="K190" s="194"/>
      <c r="L190" s="195"/>
    </row>
    <row r="191" spans="1:12" s="80" customFormat="1" ht="15.75" customHeight="1" x14ac:dyDescent="0.2">
      <c r="A191" s="81"/>
      <c r="B191" s="82"/>
      <c r="C191" s="223" t="s">
        <v>89</v>
      </c>
      <c r="D191" s="223"/>
      <c r="E191" s="223"/>
      <c r="F191" s="223"/>
      <c r="G191" s="223"/>
      <c r="H191" s="223"/>
      <c r="I191" s="223"/>
      <c r="J191" s="223"/>
      <c r="K191" s="223"/>
      <c r="L191" s="224"/>
    </row>
    <row r="192" spans="1:12" s="74" customFormat="1" ht="16.5" customHeight="1" x14ac:dyDescent="0.2">
      <c r="A192" s="154"/>
      <c r="B192" s="83"/>
      <c r="C192" s="196" t="s">
        <v>144</v>
      </c>
      <c r="D192" s="196"/>
      <c r="E192" s="196"/>
      <c r="F192" s="196"/>
      <c r="G192" s="196"/>
      <c r="H192" s="196"/>
      <c r="I192" s="196"/>
      <c r="J192" s="196"/>
      <c r="K192" s="196"/>
      <c r="L192" s="197"/>
    </row>
    <row r="193" spans="1:12" s="4" customFormat="1" ht="16.5" customHeight="1" x14ac:dyDescent="0.2">
      <c r="A193" s="22">
        <v>801</v>
      </c>
      <c r="B193" s="22"/>
      <c r="C193" s="22"/>
      <c r="D193" s="27" t="s">
        <v>6</v>
      </c>
      <c r="E193" s="19" t="s">
        <v>39</v>
      </c>
      <c r="F193" s="28">
        <f>G193+J193</f>
        <v>2663711.7000000002</v>
      </c>
      <c r="G193" s="28">
        <v>2663711.7000000002</v>
      </c>
      <c r="H193" s="28">
        <v>1621307.49</v>
      </c>
      <c r="I193" s="28"/>
      <c r="J193" s="28"/>
      <c r="K193" s="28"/>
      <c r="L193" s="79"/>
    </row>
    <row r="194" spans="1:12" s="3" customFormat="1" ht="16.5" customHeight="1" x14ac:dyDescent="0.2">
      <c r="A194" s="57"/>
      <c r="B194" s="58"/>
      <c r="C194" s="59"/>
      <c r="D194" s="27"/>
      <c r="E194" s="19" t="s">
        <v>40</v>
      </c>
      <c r="F194" s="28"/>
      <c r="G194" s="28"/>
      <c r="H194" s="28"/>
      <c r="I194" s="28"/>
      <c r="J194" s="28"/>
      <c r="K194" s="28"/>
      <c r="L194" s="28"/>
    </row>
    <row r="195" spans="1:12" s="3" customFormat="1" ht="16.5" customHeight="1" x14ac:dyDescent="0.2">
      <c r="A195" s="57"/>
      <c r="B195" s="58"/>
      <c r="C195" s="59"/>
      <c r="D195" s="27"/>
      <c r="E195" s="19" t="s">
        <v>41</v>
      </c>
      <c r="F195" s="28">
        <f>G195+J195</f>
        <v>82392.56</v>
      </c>
      <c r="G195" s="28">
        <f>G199+G210</f>
        <v>82392.56</v>
      </c>
      <c r="H195" s="28">
        <f>H199+H210</f>
        <v>82292.56</v>
      </c>
      <c r="I195" s="28"/>
      <c r="J195" s="28"/>
      <c r="K195" s="28"/>
      <c r="L195" s="28"/>
    </row>
    <row r="196" spans="1:12" s="7" customFormat="1" ht="16.5" customHeight="1" x14ac:dyDescent="0.2">
      <c r="A196" s="22"/>
      <c r="B196" s="55"/>
      <c r="C196" s="55"/>
      <c r="D196" s="60"/>
      <c r="E196" s="20" t="s">
        <v>42</v>
      </c>
      <c r="F196" s="21">
        <f t="shared" ref="F196:G196" si="6">F193-F194+F195</f>
        <v>2746104.2600000002</v>
      </c>
      <c r="G196" s="21">
        <f t="shared" si="6"/>
        <v>2746104.2600000002</v>
      </c>
      <c r="H196" s="21">
        <f>H193-H194+H195</f>
        <v>1703600.05</v>
      </c>
      <c r="I196" s="21"/>
      <c r="J196" s="21"/>
      <c r="K196" s="21"/>
      <c r="L196" s="21"/>
    </row>
    <row r="197" spans="1:12" s="14" customFormat="1" ht="16.5" customHeight="1" x14ac:dyDescent="0.2">
      <c r="A197" s="43"/>
      <c r="B197" s="30">
        <v>80115</v>
      </c>
      <c r="C197" s="56"/>
      <c r="D197" s="35" t="s">
        <v>69</v>
      </c>
      <c r="E197" s="33" t="s">
        <v>39</v>
      </c>
      <c r="F197" s="37">
        <f>G197+J197</f>
        <v>1610.12</v>
      </c>
      <c r="G197" s="37">
        <v>1610.12</v>
      </c>
      <c r="H197" s="37"/>
      <c r="I197" s="38"/>
      <c r="J197" s="38"/>
      <c r="K197" s="38"/>
      <c r="L197" s="38"/>
    </row>
    <row r="198" spans="1:12" s="3" customFormat="1" ht="16.5" customHeight="1" x14ac:dyDescent="0.2">
      <c r="A198" s="43"/>
      <c r="B198" s="44"/>
      <c r="C198" s="45"/>
      <c r="D198" s="35"/>
      <c r="E198" s="36" t="s">
        <v>40</v>
      </c>
      <c r="F198" s="37"/>
      <c r="G198" s="37"/>
      <c r="H198" s="37"/>
      <c r="I198" s="37"/>
      <c r="J198" s="37"/>
      <c r="K198" s="37"/>
      <c r="L198" s="37"/>
    </row>
    <row r="199" spans="1:12" s="3" customFormat="1" ht="16.5" customHeight="1" x14ac:dyDescent="0.2">
      <c r="A199" s="43"/>
      <c r="B199" s="44"/>
      <c r="C199" s="45"/>
      <c r="D199" s="35"/>
      <c r="E199" s="36" t="s">
        <v>41</v>
      </c>
      <c r="F199" s="37">
        <f>G199+J199</f>
        <v>100</v>
      </c>
      <c r="G199" s="37">
        <f>G203</f>
        <v>100</v>
      </c>
      <c r="H199" s="37"/>
      <c r="I199" s="37"/>
      <c r="J199" s="37"/>
      <c r="K199" s="37"/>
      <c r="L199" s="37"/>
    </row>
    <row r="200" spans="1:12" s="7" customFormat="1" ht="16.5" customHeight="1" x14ac:dyDescent="0.2">
      <c r="A200" s="56"/>
      <c r="B200" s="56"/>
      <c r="C200" s="49"/>
      <c r="D200" s="50"/>
      <c r="E200" s="47" t="s">
        <v>42</v>
      </c>
      <c r="F200" s="42">
        <f>F197-F198+F199</f>
        <v>1710.12</v>
      </c>
      <c r="G200" s="42">
        <f>G197-G198+G199</f>
        <v>1710.12</v>
      </c>
      <c r="H200" s="42"/>
      <c r="I200" s="42"/>
      <c r="J200" s="42"/>
      <c r="K200" s="42"/>
      <c r="L200" s="42"/>
    </row>
    <row r="201" spans="1:12" s="14" customFormat="1" ht="16.5" customHeight="1" x14ac:dyDescent="0.2">
      <c r="A201" s="43"/>
      <c r="B201" s="30"/>
      <c r="C201" s="48" t="s">
        <v>64</v>
      </c>
      <c r="D201" s="177" t="s">
        <v>66</v>
      </c>
      <c r="E201" s="33" t="s">
        <v>39</v>
      </c>
      <c r="F201" s="37">
        <f>G201+J201</f>
        <v>0</v>
      </c>
      <c r="G201" s="37">
        <v>0</v>
      </c>
      <c r="H201" s="37"/>
      <c r="I201" s="37"/>
      <c r="J201" s="37"/>
      <c r="K201" s="37"/>
      <c r="L201" s="37"/>
    </row>
    <row r="202" spans="1:12" s="3" customFormat="1" ht="16.5" customHeight="1" x14ac:dyDescent="0.2">
      <c r="A202" s="43"/>
      <c r="B202" s="44"/>
      <c r="C202" s="45"/>
      <c r="D202" s="178"/>
      <c r="E202" s="36" t="s">
        <v>40</v>
      </c>
      <c r="F202" s="37"/>
      <c r="G202" s="37"/>
      <c r="H202" s="37"/>
      <c r="I202" s="37"/>
      <c r="J202" s="37"/>
      <c r="K202" s="37"/>
      <c r="L202" s="37"/>
    </row>
    <row r="203" spans="1:12" s="3" customFormat="1" ht="16.5" customHeight="1" x14ac:dyDescent="0.2">
      <c r="A203" s="43"/>
      <c r="B203" s="44"/>
      <c r="C203" s="45"/>
      <c r="D203" s="178"/>
      <c r="E203" s="36" t="s">
        <v>41</v>
      </c>
      <c r="F203" s="37">
        <f>G203+J203</f>
        <v>100</v>
      </c>
      <c r="G203" s="37">
        <v>100</v>
      </c>
      <c r="H203" s="37"/>
      <c r="I203" s="37"/>
      <c r="J203" s="37"/>
      <c r="K203" s="37"/>
      <c r="L203" s="37"/>
    </row>
    <row r="204" spans="1:12" s="7" customFormat="1" ht="16.5" customHeight="1" x14ac:dyDescent="0.2">
      <c r="A204" s="56"/>
      <c r="B204" s="56"/>
      <c r="C204" s="152"/>
      <c r="D204" s="179"/>
      <c r="E204" s="47" t="s">
        <v>42</v>
      </c>
      <c r="F204" s="42">
        <f>F201-F202+F203</f>
        <v>100</v>
      </c>
      <c r="G204" s="42">
        <f>G201-G202+G203</f>
        <v>100</v>
      </c>
      <c r="H204" s="42"/>
      <c r="I204" s="42"/>
      <c r="J204" s="42"/>
      <c r="K204" s="42"/>
      <c r="L204" s="42"/>
    </row>
    <row r="205" spans="1:12" s="61" customFormat="1" ht="17.25" customHeight="1" x14ac:dyDescent="0.2">
      <c r="A205" s="81"/>
      <c r="B205" s="82"/>
      <c r="C205" s="192" t="s">
        <v>47</v>
      </c>
      <c r="D205" s="192"/>
      <c r="E205" s="192"/>
      <c r="F205" s="192"/>
      <c r="G205" s="192"/>
      <c r="H205" s="192"/>
      <c r="I205" s="192"/>
      <c r="J205" s="192"/>
      <c r="K205" s="192"/>
      <c r="L205" s="193"/>
    </row>
    <row r="206" spans="1:12" s="80" customFormat="1" ht="15.75" customHeight="1" x14ac:dyDescent="0.2">
      <c r="A206" s="81"/>
      <c r="B206" s="82"/>
      <c r="C206" s="194" t="s">
        <v>130</v>
      </c>
      <c r="D206" s="194"/>
      <c r="E206" s="194"/>
      <c r="F206" s="194"/>
      <c r="G206" s="194"/>
      <c r="H206" s="194"/>
      <c r="I206" s="194"/>
      <c r="J206" s="194"/>
      <c r="K206" s="194"/>
      <c r="L206" s="195"/>
    </row>
    <row r="207" spans="1:12" s="74" customFormat="1" ht="16.5" customHeight="1" x14ac:dyDescent="0.2">
      <c r="A207" s="81"/>
      <c r="B207" s="83"/>
      <c r="C207" s="196" t="s">
        <v>131</v>
      </c>
      <c r="D207" s="196"/>
      <c r="E207" s="196"/>
      <c r="F207" s="196"/>
      <c r="G207" s="196"/>
      <c r="H207" s="196"/>
      <c r="I207" s="196"/>
      <c r="J207" s="196"/>
      <c r="K207" s="196"/>
      <c r="L207" s="197"/>
    </row>
    <row r="208" spans="1:12" s="7" customFormat="1" ht="18" customHeight="1" x14ac:dyDescent="0.2">
      <c r="A208" s="43"/>
      <c r="B208" s="30">
        <v>80153</v>
      </c>
      <c r="C208" s="56"/>
      <c r="D208" s="184" t="s">
        <v>70</v>
      </c>
      <c r="E208" s="33" t="s">
        <v>39</v>
      </c>
      <c r="F208" s="34">
        <f>G208+J208</f>
        <v>265209.67</v>
      </c>
      <c r="G208" s="37">
        <f t="shared" ref="G208:H210" si="7">G212</f>
        <v>265209.67</v>
      </c>
      <c r="H208" s="37">
        <f t="shared" si="7"/>
        <v>265209.67</v>
      </c>
      <c r="I208" s="38"/>
      <c r="J208" s="38"/>
      <c r="K208" s="38"/>
      <c r="L208" s="38"/>
    </row>
    <row r="209" spans="1:12" s="7" customFormat="1" ht="18" customHeight="1" x14ac:dyDescent="0.2">
      <c r="A209" s="43"/>
      <c r="B209" s="44"/>
      <c r="C209" s="45"/>
      <c r="D209" s="184"/>
      <c r="E209" s="36" t="s">
        <v>40</v>
      </c>
      <c r="F209" s="37"/>
      <c r="G209" s="37"/>
      <c r="H209" s="37"/>
      <c r="I209" s="37"/>
      <c r="J209" s="37"/>
      <c r="K209" s="37"/>
      <c r="L209" s="37"/>
    </row>
    <row r="210" spans="1:12" s="7" customFormat="1" ht="18" customHeight="1" x14ac:dyDescent="0.2">
      <c r="A210" s="43"/>
      <c r="B210" s="44"/>
      <c r="C210" s="45"/>
      <c r="D210" s="184"/>
      <c r="E210" s="36" t="s">
        <v>41</v>
      </c>
      <c r="F210" s="37">
        <f>G210+J210</f>
        <v>82292.56</v>
      </c>
      <c r="G210" s="37">
        <f t="shared" si="7"/>
        <v>82292.56</v>
      </c>
      <c r="H210" s="37">
        <f t="shared" si="7"/>
        <v>82292.56</v>
      </c>
      <c r="I210" s="37"/>
      <c r="J210" s="37"/>
      <c r="K210" s="37"/>
      <c r="L210" s="37"/>
    </row>
    <row r="211" spans="1:12" s="7" customFormat="1" ht="18" customHeight="1" x14ac:dyDescent="0.2">
      <c r="A211" s="56"/>
      <c r="B211" s="56"/>
      <c r="C211" s="49"/>
      <c r="D211" s="185"/>
      <c r="E211" s="47" t="s">
        <v>42</v>
      </c>
      <c r="F211" s="42">
        <f>F208-F209+F210</f>
        <v>347502.23</v>
      </c>
      <c r="G211" s="42">
        <f>G208-G209+G210</f>
        <v>347502.23</v>
      </c>
      <c r="H211" s="42">
        <f>H208-H209+H210</f>
        <v>347502.23</v>
      </c>
      <c r="I211" s="42"/>
      <c r="J211" s="42"/>
      <c r="K211" s="42"/>
      <c r="L211" s="42"/>
    </row>
    <row r="212" spans="1:12" s="7" customFormat="1" ht="18" customHeight="1" x14ac:dyDescent="0.2">
      <c r="A212" s="43"/>
      <c r="B212" s="44"/>
      <c r="C212" s="48">
        <v>2010</v>
      </c>
      <c r="D212" s="180" t="s">
        <v>60</v>
      </c>
      <c r="E212" s="33" t="s">
        <v>39</v>
      </c>
      <c r="F212" s="37">
        <f>G212+J212</f>
        <v>265209.67</v>
      </c>
      <c r="G212" s="37">
        <f>H212</f>
        <v>265209.67</v>
      </c>
      <c r="H212" s="37">
        <v>265209.67</v>
      </c>
      <c r="I212" s="37"/>
      <c r="J212" s="37"/>
      <c r="K212" s="37"/>
      <c r="L212" s="37"/>
    </row>
    <row r="213" spans="1:12" s="7" customFormat="1" ht="18" customHeight="1" x14ac:dyDescent="0.2">
      <c r="A213" s="43"/>
      <c r="B213" s="44"/>
      <c r="C213" s="45"/>
      <c r="D213" s="181"/>
      <c r="E213" s="36" t="s">
        <v>40</v>
      </c>
      <c r="F213" s="37"/>
      <c r="G213" s="37"/>
      <c r="H213" s="37"/>
      <c r="I213" s="37"/>
      <c r="J213" s="37"/>
      <c r="K213" s="37"/>
      <c r="L213" s="37"/>
    </row>
    <row r="214" spans="1:12" s="7" customFormat="1" ht="18" customHeight="1" x14ac:dyDescent="0.2">
      <c r="A214" s="43"/>
      <c r="B214" s="44"/>
      <c r="C214" s="45"/>
      <c r="D214" s="181"/>
      <c r="E214" s="36" t="s">
        <v>41</v>
      </c>
      <c r="F214" s="37">
        <f>G214+J214</f>
        <v>82292.56</v>
      </c>
      <c r="G214" s="37">
        <f>H214</f>
        <v>82292.56</v>
      </c>
      <c r="H214" s="37">
        <v>82292.56</v>
      </c>
      <c r="I214" s="37"/>
      <c r="J214" s="37"/>
      <c r="K214" s="37"/>
      <c r="L214" s="37"/>
    </row>
    <row r="215" spans="1:12" s="7" customFormat="1" ht="18" customHeight="1" x14ac:dyDescent="0.2">
      <c r="A215" s="56"/>
      <c r="B215" s="30"/>
      <c r="C215" s="49"/>
      <c r="D215" s="182"/>
      <c r="E215" s="47" t="s">
        <v>42</v>
      </c>
      <c r="F215" s="42">
        <f>F212-F213+F214</f>
        <v>347502.23</v>
      </c>
      <c r="G215" s="42">
        <f>G212-G213+G214</f>
        <v>347502.23</v>
      </c>
      <c r="H215" s="42">
        <f>H212-H213+H214</f>
        <v>347502.23</v>
      </c>
      <c r="I215" s="42"/>
      <c r="J215" s="42"/>
      <c r="K215" s="42"/>
      <c r="L215" s="42"/>
    </row>
    <row r="216" spans="1:12" s="61" customFormat="1" ht="18" customHeight="1" x14ac:dyDescent="0.2">
      <c r="A216" s="81"/>
      <c r="B216" s="44"/>
      <c r="C216" s="192" t="s">
        <v>47</v>
      </c>
      <c r="D216" s="192"/>
      <c r="E216" s="192"/>
      <c r="F216" s="192"/>
      <c r="G216" s="192"/>
      <c r="H216" s="192"/>
      <c r="I216" s="192"/>
      <c r="J216" s="192"/>
      <c r="K216" s="192"/>
      <c r="L216" s="193"/>
    </row>
    <row r="217" spans="1:12" s="80" customFormat="1" ht="18" customHeight="1" x14ac:dyDescent="0.2">
      <c r="A217" s="81"/>
      <c r="B217" s="44"/>
      <c r="C217" s="194" t="s">
        <v>90</v>
      </c>
      <c r="D217" s="194"/>
      <c r="E217" s="194"/>
      <c r="F217" s="194"/>
      <c r="G217" s="194"/>
      <c r="H217" s="194"/>
      <c r="I217" s="194"/>
      <c r="J217" s="194"/>
      <c r="K217" s="194"/>
      <c r="L217" s="195"/>
    </row>
    <row r="218" spans="1:12" s="80" customFormat="1" ht="69" customHeight="1" x14ac:dyDescent="0.2">
      <c r="A218" s="81"/>
      <c r="B218" s="44"/>
      <c r="C218" s="194" t="s">
        <v>91</v>
      </c>
      <c r="D218" s="194"/>
      <c r="E218" s="194"/>
      <c r="F218" s="194"/>
      <c r="G218" s="194"/>
      <c r="H218" s="194"/>
      <c r="I218" s="194"/>
      <c r="J218" s="194"/>
      <c r="K218" s="194"/>
      <c r="L218" s="195"/>
    </row>
    <row r="219" spans="1:12" s="74" customFormat="1" ht="69" customHeight="1" x14ac:dyDescent="0.2">
      <c r="A219" s="154"/>
      <c r="B219" s="151"/>
      <c r="C219" s="196" t="s">
        <v>92</v>
      </c>
      <c r="D219" s="196"/>
      <c r="E219" s="196"/>
      <c r="F219" s="196"/>
      <c r="G219" s="196"/>
      <c r="H219" s="196"/>
      <c r="I219" s="196"/>
      <c r="J219" s="196"/>
      <c r="K219" s="196"/>
      <c r="L219" s="197"/>
    </row>
    <row r="220" spans="1:12" s="7" customFormat="1" ht="18" customHeight="1" x14ac:dyDescent="0.2">
      <c r="A220" s="22">
        <v>851</v>
      </c>
      <c r="B220" s="23"/>
      <c r="C220" s="23"/>
      <c r="D220" s="24" t="s">
        <v>49</v>
      </c>
      <c r="E220" s="25" t="s">
        <v>39</v>
      </c>
      <c r="F220" s="26">
        <f>G220+J220</f>
        <v>14769.01</v>
      </c>
      <c r="G220" s="26">
        <v>14769.01</v>
      </c>
      <c r="H220" s="26">
        <v>3600</v>
      </c>
      <c r="I220" s="78"/>
      <c r="J220" s="78"/>
      <c r="K220" s="78"/>
      <c r="L220" s="78"/>
    </row>
    <row r="221" spans="1:12" s="7" customFormat="1" ht="18" customHeight="1" x14ac:dyDescent="0.2">
      <c r="A221" s="22"/>
      <c r="B221" s="22"/>
      <c r="C221" s="22"/>
      <c r="D221" s="27"/>
      <c r="E221" s="19" t="s">
        <v>40</v>
      </c>
      <c r="F221" s="28">
        <f>G221+J221</f>
        <v>144</v>
      </c>
      <c r="G221" s="28">
        <f>G225</f>
        <v>144</v>
      </c>
      <c r="H221" s="28"/>
      <c r="I221" s="79"/>
      <c r="J221" s="79"/>
      <c r="K221" s="79"/>
      <c r="L221" s="79"/>
    </row>
    <row r="222" spans="1:12" s="7" customFormat="1" ht="18" customHeight="1" x14ac:dyDescent="0.2">
      <c r="A222" s="91"/>
      <c r="B222" s="91"/>
      <c r="C222" s="91"/>
      <c r="D222" s="27"/>
      <c r="E222" s="19" t="s">
        <v>41</v>
      </c>
      <c r="F222" s="28">
        <f>G222+J222</f>
        <v>22520</v>
      </c>
      <c r="G222" s="28">
        <f>G226</f>
        <v>22520</v>
      </c>
      <c r="H222" s="28"/>
      <c r="I222" s="79"/>
      <c r="J222" s="79"/>
      <c r="K222" s="79"/>
      <c r="L222" s="79"/>
    </row>
    <row r="223" spans="1:12" s="7" customFormat="1" ht="18" customHeight="1" x14ac:dyDescent="0.2">
      <c r="A223" s="91"/>
      <c r="B223" s="156"/>
      <c r="C223" s="95"/>
      <c r="D223" s="29"/>
      <c r="E223" s="20" t="s">
        <v>42</v>
      </c>
      <c r="F223" s="21">
        <f>F220-F221+F222</f>
        <v>37145.01</v>
      </c>
      <c r="G223" s="21">
        <f>G220-G221+G222</f>
        <v>37145.01</v>
      </c>
      <c r="H223" s="21">
        <f>H220-H221+H222</f>
        <v>3600</v>
      </c>
      <c r="I223" s="21"/>
      <c r="J223" s="21"/>
      <c r="K223" s="21"/>
      <c r="L223" s="21"/>
    </row>
    <row r="224" spans="1:12" s="14" customFormat="1" ht="18" customHeight="1" x14ac:dyDescent="0.2">
      <c r="A224" s="30"/>
      <c r="B224" s="30">
        <v>85195</v>
      </c>
      <c r="C224" s="56"/>
      <c r="D224" s="183" t="s">
        <v>2</v>
      </c>
      <c r="E224" s="33" t="s">
        <v>39</v>
      </c>
      <c r="F224" s="37">
        <f>G224+J224</f>
        <v>3744</v>
      </c>
      <c r="G224" s="37">
        <v>3744</v>
      </c>
      <c r="H224" s="37">
        <v>3600</v>
      </c>
      <c r="I224" s="38"/>
      <c r="J224" s="38"/>
      <c r="K224" s="38"/>
      <c r="L224" s="38"/>
    </row>
    <row r="225" spans="1:12" s="3" customFormat="1" ht="18" customHeight="1" x14ac:dyDescent="0.2">
      <c r="A225" s="43"/>
      <c r="B225" s="44"/>
      <c r="C225" s="45"/>
      <c r="D225" s="184"/>
      <c r="E225" s="36" t="s">
        <v>40</v>
      </c>
      <c r="F225" s="37">
        <f>G225+J225</f>
        <v>144</v>
      </c>
      <c r="G225" s="37">
        <f>G229+G233</f>
        <v>144</v>
      </c>
      <c r="H225" s="37"/>
      <c r="I225" s="37"/>
      <c r="J225" s="37"/>
      <c r="K225" s="37"/>
      <c r="L225" s="37"/>
    </row>
    <row r="226" spans="1:12" s="3" customFormat="1" ht="18" customHeight="1" x14ac:dyDescent="0.2">
      <c r="A226" s="43"/>
      <c r="B226" s="44"/>
      <c r="C226" s="45"/>
      <c r="D226" s="184"/>
      <c r="E226" s="36" t="s">
        <v>41</v>
      </c>
      <c r="F226" s="37">
        <f>G226+J226</f>
        <v>22520</v>
      </c>
      <c r="G226" s="37">
        <f>G230+G234</f>
        <v>22520</v>
      </c>
      <c r="H226" s="37"/>
      <c r="I226" s="37"/>
      <c r="J226" s="37"/>
      <c r="K226" s="37"/>
      <c r="L226" s="37"/>
    </row>
    <row r="227" spans="1:12" s="7" customFormat="1" ht="18" customHeight="1" x14ac:dyDescent="0.2">
      <c r="A227" s="56"/>
      <c r="B227" s="56"/>
      <c r="C227" s="49"/>
      <c r="D227" s="185"/>
      <c r="E227" s="47" t="s">
        <v>42</v>
      </c>
      <c r="F227" s="42">
        <f>F224-F225+F226</f>
        <v>26120</v>
      </c>
      <c r="G227" s="42">
        <f>G224-G225+G226</f>
        <v>26120</v>
      </c>
      <c r="H227" s="42">
        <f>H224-H225+H226</f>
        <v>3600</v>
      </c>
      <c r="I227" s="42"/>
      <c r="J227" s="42"/>
      <c r="K227" s="42"/>
      <c r="L227" s="42"/>
    </row>
    <row r="228" spans="1:12" s="7" customFormat="1" ht="18" customHeight="1" x14ac:dyDescent="0.2">
      <c r="A228" s="43"/>
      <c r="B228" s="44"/>
      <c r="C228" s="48" t="s">
        <v>22</v>
      </c>
      <c r="D228" s="177" t="s">
        <v>13</v>
      </c>
      <c r="E228" s="36" t="s">
        <v>39</v>
      </c>
      <c r="F228" s="37">
        <f>G228+J228</f>
        <v>144</v>
      </c>
      <c r="G228" s="37">
        <v>144</v>
      </c>
      <c r="H228" s="37"/>
      <c r="I228" s="37"/>
      <c r="J228" s="37"/>
      <c r="K228" s="37"/>
      <c r="L228" s="37"/>
    </row>
    <row r="229" spans="1:12" s="7" customFormat="1" ht="18" customHeight="1" x14ac:dyDescent="0.2">
      <c r="A229" s="43"/>
      <c r="B229" s="44"/>
      <c r="C229" s="45"/>
      <c r="D229" s="178"/>
      <c r="E229" s="36" t="s">
        <v>40</v>
      </c>
      <c r="F229" s="37">
        <f>G229+J229</f>
        <v>144</v>
      </c>
      <c r="G229" s="37">
        <v>144</v>
      </c>
      <c r="H229" s="37"/>
      <c r="I229" s="37"/>
      <c r="J229" s="37"/>
      <c r="K229" s="37"/>
      <c r="L229" s="37"/>
    </row>
    <row r="230" spans="1:12" s="7" customFormat="1" ht="18" customHeight="1" x14ac:dyDescent="0.2">
      <c r="A230" s="43"/>
      <c r="B230" s="44"/>
      <c r="C230" s="45"/>
      <c r="D230" s="178"/>
      <c r="E230" s="36" t="s">
        <v>41</v>
      </c>
      <c r="F230" s="37"/>
      <c r="G230" s="37"/>
      <c r="H230" s="37"/>
      <c r="I230" s="37"/>
      <c r="J230" s="37"/>
      <c r="K230" s="37"/>
      <c r="L230" s="37"/>
    </row>
    <row r="231" spans="1:12" s="7" customFormat="1" ht="18" customHeight="1" x14ac:dyDescent="0.2">
      <c r="A231" s="56"/>
      <c r="B231" s="56"/>
      <c r="C231" s="49"/>
      <c r="D231" s="179"/>
      <c r="E231" s="47" t="s">
        <v>42</v>
      </c>
      <c r="F231" s="42">
        <f>F228-F229+F230</f>
        <v>0</v>
      </c>
      <c r="G231" s="42">
        <f>G228-G229+G230</f>
        <v>0</v>
      </c>
      <c r="H231" s="42"/>
      <c r="I231" s="42"/>
      <c r="J231" s="42"/>
      <c r="K231" s="42"/>
      <c r="L231" s="42"/>
    </row>
    <row r="232" spans="1:12" s="7" customFormat="1" ht="18" customHeight="1" x14ac:dyDescent="0.2">
      <c r="A232" s="157"/>
      <c r="B232" s="99"/>
      <c r="C232" s="100">
        <v>2180</v>
      </c>
      <c r="D232" s="186" t="s">
        <v>77</v>
      </c>
      <c r="E232" s="33" t="s">
        <v>39</v>
      </c>
      <c r="F232" s="37">
        <f>G232+J232</f>
        <v>0</v>
      </c>
      <c r="G232" s="37">
        <v>0</v>
      </c>
      <c r="H232" s="37"/>
      <c r="I232" s="37"/>
      <c r="J232" s="37"/>
      <c r="K232" s="37"/>
      <c r="L232" s="37"/>
    </row>
    <row r="233" spans="1:12" s="7" customFormat="1" ht="18" customHeight="1" x14ac:dyDescent="0.2">
      <c r="A233" s="157"/>
      <c r="B233" s="99"/>
      <c r="C233" s="100"/>
      <c r="D233" s="187"/>
      <c r="E233" s="36" t="s">
        <v>40</v>
      </c>
      <c r="F233" s="37"/>
      <c r="G233" s="37"/>
      <c r="H233" s="37"/>
      <c r="I233" s="37"/>
      <c r="J233" s="37"/>
      <c r="K233" s="37"/>
      <c r="L233" s="37"/>
    </row>
    <row r="234" spans="1:12" s="7" customFormat="1" ht="18" customHeight="1" x14ac:dyDescent="0.2">
      <c r="A234" s="157"/>
      <c r="B234" s="99"/>
      <c r="C234" s="100"/>
      <c r="D234" s="187"/>
      <c r="E234" s="36" t="s">
        <v>41</v>
      </c>
      <c r="F234" s="37">
        <f>G234+J234</f>
        <v>22520</v>
      </c>
      <c r="G234" s="37">
        <f>12520+10000</f>
        <v>22520</v>
      </c>
      <c r="H234" s="37"/>
      <c r="I234" s="37"/>
      <c r="J234" s="37"/>
      <c r="K234" s="37"/>
      <c r="L234" s="37"/>
    </row>
    <row r="235" spans="1:12" s="7" customFormat="1" ht="18" customHeight="1" x14ac:dyDescent="0.2">
      <c r="A235" s="158"/>
      <c r="B235" s="101"/>
      <c r="C235" s="102"/>
      <c r="D235" s="188"/>
      <c r="E235" s="47" t="s">
        <v>42</v>
      </c>
      <c r="F235" s="42">
        <f>F232-F233+F234</f>
        <v>22520</v>
      </c>
      <c r="G235" s="42">
        <f>G232-G233+G234</f>
        <v>22520</v>
      </c>
      <c r="H235" s="42"/>
      <c r="I235" s="42"/>
      <c r="J235" s="42"/>
      <c r="K235" s="42"/>
      <c r="L235" s="42"/>
    </row>
    <row r="236" spans="1:12" s="61" customFormat="1" ht="18" customHeight="1" x14ac:dyDescent="0.2">
      <c r="A236" s="81"/>
      <c r="B236" s="44"/>
      <c r="C236" s="192" t="s">
        <v>47</v>
      </c>
      <c r="D236" s="192"/>
      <c r="E236" s="192"/>
      <c r="F236" s="192"/>
      <c r="G236" s="192"/>
      <c r="H236" s="192"/>
      <c r="I236" s="192"/>
      <c r="J236" s="192"/>
      <c r="K236" s="192"/>
      <c r="L236" s="193"/>
    </row>
    <row r="237" spans="1:12" s="80" customFormat="1" ht="33.75" customHeight="1" x14ac:dyDescent="0.2">
      <c r="A237" s="81"/>
      <c r="B237" s="44"/>
      <c r="C237" s="194" t="s">
        <v>88</v>
      </c>
      <c r="D237" s="194"/>
      <c r="E237" s="194"/>
      <c r="F237" s="194"/>
      <c r="G237" s="194"/>
      <c r="H237" s="194"/>
      <c r="I237" s="194"/>
      <c r="J237" s="194"/>
      <c r="K237" s="194"/>
      <c r="L237" s="195"/>
    </row>
    <row r="238" spans="1:12" s="80" customFormat="1" ht="18" customHeight="1" x14ac:dyDescent="0.2">
      <c r="A238" s="81"/>
      <c r="B238" s="44"/>
      <c r="C238" s="194" t="s">
        <v>78</v>
      </c>
      <c r="D238" s="194"/>
      <c r="E238" s="194"/>
      <c r="F238" s="194"/>
      <c r="G238" s="194"/>
      <c r="H238" s="194"/>
      <c r="I238" s="194"/>
      <c r="J238" s="194"/>
      <c r="K238" s="194"/>
      <c r="L238" s="195"/>
    </row>
    <row r="239" spans="1:12" s="80" customFormat="1" ht="18" customHeight="1" x14ac:dyDescent="0.2">
      <c r="A239" s="81"/>
      <c r="B239" s="44"/>
      <c r="C239" s="194" t="s">
        <v>79</v>
      </c>
      <c r="D239" s="194"/>
      <c r="E239" s="194"/>
      <c r="F239" s="194"/>
      <c r="G239" s="194"/>
      <c r="H239" s="194"/>
      <c r="I239" s="194"/>
      <c r="J239" s="194"/>
      <c r="K239" s="194"/>
      <c r="L239" s="195"/>
    </row>
    <row r="240" spans="1:12" s="80" customFormat="1" ht="9" customHeight="1" x14ac:dyDescent="0.2">
      <c r="A240" s="81"/>
      <c r="B240" s="44"/>
      <c r="C240" s="194"/>
      <c r="D240" s="194"/>
      <c r="E240" s="194"/>
      <c r="F240" s="194"/>
      <c r="G240" s="194"/>
      <c r="H240" s="194"/>
      <c r="I240" s="194"/>
      <c r="J240" s="194"/>
      <c r="K240" s="194"/>
      <c r="L240" s="195"/>
    </row>
    <row r="241" spans="1:13" s="80" customFormat="1" ht="18" customHeight="1" x14ac:dyDescent="0.2">
      <c r="A241" s="81"/>
      <c r="B241" s="44"/>
      <c r="C241" s="194" t="s">
        <v>80</v>
      </c>
      <c r="D241" s="194"/>
      <c r="E241" s="194"/>
      <c r="F241" s="194"/>
      <c r="G241" s="194"/>
      <c r="H241" s="194"/>
      <c r="I241" s="194"/>
      <c r="J241" s="194"/>
      <c r="K241" s="194"/>
      <c r="L241" s="195"/>
    </row>
    <row r="242" spans="1:13" s="80" customFormat="1" ht="18" customHeight="1" x14ac:dyDescent="0.2">
      <c r="A242" s="81"/>
      <c r="B242" s="44"/>
      <c r="C242" s="194" t="s">
        <v>81</v>
      </c>
      <c r="D242" s="194"/>
      <c r="E242" s="194"/>
      <c r="F242" s="194"/>
      <c r="G242" s="194"/>
      <c r="H242" s="194"/>
      <c r="I242" s="194"/>
      <c r="J242" s="194"/>
      <c r="K242" s="194"/>
      <c r="L242" s="195"/>
    </row>
    <row r="243" spans="1:13" s="80" customFormat="1" ht="30.75" customHeight="1" x14ac:dyDescent="0.2">
      <c r="A243" s="81"/>
      <c r="B243" s="44"/>
      <c r="C243" s="194" t="s">
        <v>82</v>
      </c>
      <c r="D243" s="194"/>
      <c r="E243" s="194"/>
      <c r="F243" s="194"/>
      <c r="G243" s="194"/>
      <c r="H243" s="194"/>
      <c r="I243" s="194"/>
      <c r="J243" s="194"/>
      <c r="K243" s="194"/>
      <c r="L243" s="195"/>
    </row>
    <row r="244" spans="1:13" s="74" customFormat="1" ht="18.75" customHeight="1" x14ac:dyDescent="0.2">
      <c r="A244" s="154"/>
      <c r="B244" s="151"/>
      <c r="C244" s="196" t="s">
        <v>83</v>
      </c>
      <c r="D244" s="196"/>
      <c r="E244" s="196"/>
      <c r="F244" s="196"/>
      <c r="G244" s="196"/>
      <c r="H244" s="196"/>
      <c r="I244" s="196"/>
      <c r="J244" s="196"/>
      <c r="K244" s="196"/>
      <c r="L244" s="197"/>
    </row>
    <row r="245" spans="1:13" s="4" customFormat="1" ht="18" customHeight="1" x14ac:dyDescent="0.2">
      <c r="A245" s="22">
        <v>852</v>
      </c>
      <c r="B245" s="23"/>
      <c r="C245" s="23"/>
      <c r="D245" s="24" t="s">
        <v>18</v>
      </c>
      <c r="E245" s="25" t="s">
        <v>39</v>
      </c>
      <c r="F245" s="28">
        <f>G245+J245</f>
        <v>1873001.04</v>
      </c>
      <c r="G245" s="28">
        <v>1873001.04</v>
      </c>
      <c r="H245" s="28">
        <v>1750920</v>
      </c>
      <c r="I245" s="26"/>
      <c r="J245" s="26"/>
      <c r="K245" s="26"/>
      <c r="L245" s="26"/>
    </row>
    <row r="246" spans="1:13" s="3" customFormat="1" ht="18" customHeight="1" x14ac:dyDescent="0.2">
      <c r="A246" s="57"/>
      <c r="B246" s="58"/>
      <c r="C246" s="59"/>
      <c r="D246" s="27"/>
      <c r="E246" s="19" t="s">
        <v>40</v>
      </c>
      <c r="F246" s="28">
        <f>G246+J246</f>
        <v>73338.350000000006</v>
      </c>
      <c r="G246" s="28">
        <f>G250+G261+G284+G295+G311</f>
        <v>73338.350000000006</v>
      </c>
      <c r="H246" s="28"/>
      <c r="I246" s="28"/>
      <c r="J246" s="28"/>
      <c r="K246" s="28"/>
      <c r="L246" s="28"/>
    </row>
    <row r="247" spans="1:13" s="3" customFormat="1" ht="18" customHeight="1" x14ac:dyDescent="0.2">
      <c r="A247" s="92"/>
      <c r="B247" s="93"/>
      <c r="C247" s="94"/>
      <c r="D247" s="105"/>
      <c r="E247" s="19" t="s">
        <v>41</v>
      </c>
      <c r="F247" s="28">
        <f>G247+J247</f>
        <v>103232.70999999999</v>
      </c>
      <c r="G247" s="28">
        <f>G251+G262+G285+G296+G312</f>
        <v>103232.70999999999</v>
      </c>
      <c r="H247" s="28"/>
      <c r="I247" s="28"/>
      <c r="J247" s="28"/>
      <c r="K247" s="28"/>
      <c r="L247" s="28"/>
    </row>
    <row r="248" spans="1:13" s="7" customFormat="1" ht="18" customHeight="1" x14ac:dyDescent="0.2">
      <c r="A248" s="91"/>
      <c r="B248" s="95"/>
      <c r="C248" s="95"/>
      <c r="D248" s="106"/>
      <c r="E248" s="20" t="s">
        <v>42</v>
      </c>
      <c r="F248" s="21">
        <f t="shared" ref="F248:H248" si="8">F245-F246+F247</f>
        <v>1902895.4</v>
      </c>
      <c r="G248" s="21">
        <f t="shared" si="8"/>
        <v>1902895.4</v>
      </c>
      <c r="H248" s="21">
        <f t="shared" si="8"/>
        <v>1750920</v>
      </c>
      <c r="I248" s="21"/>
      <c r="J248" s="21"/>
      <c r="K248" s="21"/>
      <c r="L248" s="21"/>
    </row>
    <row r="249" spans="1:13" s="7" customFormat="1" ht="17.25" customHeight="1" x14ac:dyDescent="0.2">
      <c r="A249" s="30"/>
      <c r="B249" s="31">
        <v>85202</v>
      </c>
      <c r="C249" s="138"/>
      <c r="D249" s="160" t="s">
        <v>68</v>
      </c>
      <c r="E249" s="141" t="s">
        <v>39</v>
      </c>
      <c r="F249" s="142">
        <f>G249+J249</f>
        <v>1200</v>
      </c>
      <c r="G249" s="142">
        <v>1200</v>
      </c>
      <c r="H249" s="37"/>
      <c r="I249" s="38"/>
      <c r="J249" s="38"/>
      <c r="K249" s="38"/>
      <c r="L249" s="38"/>
      <c r="M249" s="2"/>
    </row>
    <row r="250" spans="1:13" s="7" customFormat="1" ht="17.25" customHeight="1" x14ac:dyDescent="0.2">
      <c r="A250" s="43"/>
      <c r="B250" s="44"/>
      <c r="C250" s="45"/>
      <c r="D250" s="54"/>
      <c r="E250" s="144" t="s">
        <v>40</v>
      </c>
      <c r="F250" s="142"/>
      <c r="G250" s="142"/>
      <c r="H250" s="37"/>
      <c r="I250" s="38"/>
      <c r="J250" s="38"/>
      <c r="K250" s="38"/>
      <c r="L250" s="38"/>
      <c r="M250" s="6"/>
    </row>
    <row r="251" spans="1:13" s="7" customFormat="1" ht="17.25" customHeight="1" x14ac:dyDescent="0.2">
      <c r="A251" s="43"/>
      <c r="B251" s="44"/>
      <c r="C251" s="45"/>
      <c r="D251" s="54"/>
      <c r="E251" s="144" t="s">
        <v>41</v>
      </c>
      <c r="F251" s="142">
        <f>F255</f>
        <v>5000</v>
      </c>
      <c r="G251" s="142">
        <f>G255</f>
        <v>5000</v>
      </c>
      <c r="H251" s="37"/>
      <c r="I251" s="38"/>
      <c r="J251" s="38"/>
      <c r="K251" s="38"/>
      <c r="L251" s="38"/>
      <c r="M251" s="6"/>
    </row>
    <row r="252" spans="1:13" s="7" customFormat="1" ht="17.25" customHeight="1" x14ac:dyDescent="0.2">
      <c r="A252" s="43"/>
      <c r="B252" s="138"/>
      <c r="C252" s="159"/>
      <c r="D252" s="153"/>
      <c r="E252" s="145" t="s">
        <v>42</v>
      </c>
      <c r="F252" s="146">
        <f>F249-F250+F251</f>
        <v>6200</v>
      </c>
      <c r="G252" s="146">
        <f>G249-G250+G251</f>
        <v>6200</v>
      </c>
      <c r="H252" s="42"/>
      <c r="I252" s="42"/>
      <c r="J252" s="42"/>
      <c r="K252" s="42"/>
      <c r="L252" s="42"/>
      <c r="M252" s="6"/>
    </row>
    <row r="253" spans="1:13" s="7" customFormat="1" ht="17.25" customHeight="1" x14ac:dyDescent="0.2">
      <c r="A253" s="43"/>
      <c r="B253" s="45"/>
      <c r="C253" s="138" t="s">
        <v>19</v>
      </c>
      <c r="D253" s="186" t="s">
        <v>5</v>
      </c>
      <c r="E253" s="141" t="s">
        <v>39</v>
      </c>
      <c r="F253" s="142">
        <f>G253+J253</f>
        <v>1200</v>
      </c>
      <c r="G253" s="142">
        <v>1200</v>
      </c>
      <c r="H253" s="37"/>
      <c r="I253" s="37"/>
      <c r="J253" s="37"/>
      <c r="K253" s="37"/>
      <c r="L253" s="37"/>
      <c r="M253" s="4"/>
    </row>
    <row r="254" spans="1:13" s="7" customFormat="1" ht="17.25" customHeight="1" x14ac:dyDescent="0.2">
      <c r="A254" s="43"/>
      <c r="B254" s="44"/>
      <c r="C254" s="45"/>
      <c r="D254" s="187"/>
      <c r="E254" s="144" t="s">
        <v>40</v>
      </c>
      <c r="F254" s="142"/>
      <c r="G254" s="142"/>
      <c r="H254" s="37"/>
      <c r="I254" s="37"/>
      <c r="J254" s="37"/>
      <c r="K254" s="37"/>
      <c r="L254" s="37"/>
      <c r="M254" s="3"/>
    </row>
    <row r="255" spans="1:13" s="7" customFormat="1" ht="17.25" customHeight="1" x14ac:dyDescent="0.2">
      <c r="A255" s="43"/>
      <c r="B255" s="44"/>
      <c r="C255" s="45"/>
      <c r="D255" s="187"/>
      <c r="E255" s="144" t="s">
        <v>41</v>
      </c>
      <c r="F255" s="142">
        <f>G255+J255</f>
        <v>5000</v>
      </c>
      <c r="G255" s="142">
        <v>5000</v>
      </c>
      <c r="H255" s="37"/>
      <c r="I255" s="37"/>
      <c r="J255" s="37"/>
      <c r="K255" s="37"/>
      <c r="L255" s="37"/>
      <c r="M255" s="3"/>
    </row>
    <row r="256" spans="1:13" s="7" customFormat="1" ht="17.25" customHeight="1" x14ac:dyDescent="0.2">
      <c r="A256" s="43"/>
      <c r="B256" s="138"/>
      <c r="C256" s="159"/>
      <c r="D256" s="188"/>
      <c r="E256" s="145" t="s">
        <v>42</v>
      </c>
      <c r="F256" s="146">
        <f>F253-F254+F255</f>
        <v>6200</v>
      </c>
      <c r="G256" s="146">
        <f>G253-G254+G255</f>
        <v>6200</v>
      </c>
      <c r="H256" s="42"/>
      <c r="I256" s="42"/>
      <c r="J256" s="42"/>
      <c r="K256" s="42"/>
      <c r="L256" s="42"/>
    </row>
    <row r="257" spans="1:12" s="61" customFormat="1" ht="17.25" customHeight="1" x14ac:dyDescent="0.2">
      <c r="A257" s="81"/>
      <c r="B257" s="82"/>
      <c r="C257" s="192" t="s">
        <v>47</v>
      </c>
      <c r="D257" s="192"/>
      <c r="E257" s="192"/>
      <c r="F257" s="192"/>
      <c r="G257" s="192"/>
      <c r="H257" s="192"/>
      <c r="I257" s="192"/>
      <c r="J257" s="192"/>
      <c r="K257" s="192"/>
      <c r="L257" s="193"/>
    </row>
    <row r="258" spans="1:12" s="80" customFormat="1" ht="17.25" customHeight="1" x14ac:dyDescent="0.2">
      <c r="A258" s="81"/>
      <c r="B258" s="82"/>
      <c r="C258" s="194" t="s">
        <v>132</v>
      </c>
      <c r="D258" s="194"/>
      <c r="E258" s="194"/>
      <c r="F258" s="194"/>
      <c r="G258" s="194"/>
      <c r="H258" s="194"/>
      <c r="I258" s="194"/>
      <c r="J258" s="194"/>
      <c r="K258" s="194"/>
      <c r="L258" s="195"/>
    </row>
    <row r="259" spans="1:12" s="74" customFormat="1" ht="17.25" customHeight="1" x14ac:dyDescent="0.2">
      <c r="A259" s="81"/>
      <c r="B259" s="83"/>
      <c r="C259" s="196" t="s">
        <v>133</v>
      </c>
      <c r="D259" s="196"/>
      <c r="E259" s="196"/>
      <c r="F259" s="196"/>
      <c r="G259" s="196"/>
      <c r="H259" s="196"/>
      <c r="I259" s="196"/>
      <c r="J259" s="196"/>
      <c r="K259" s="196"/>
      <c r="L259" s="197"/>
    </row>
    <row r="260" spans="1:12" s="14" customFormat="1" ht="17.25" customHeight="1" x14ac:dyDescent="0.2">
      <c r="A260" s="30"/>
      <c r="B260" s="30">
        <v>85215</v>
      </c>
      <c r="C260" s="56"/>
      <c r="D260" s="183" t="s">
        <v>52</v>
      </c>
      <c r="E260" s="33" t="s">
        <v>39</v>
      </c>
      <c r="F260" s="37">
        <f>G260+J260</f>
        <v>11918.35</v>
      </c>
      <c r="G260" s="37">
        <v>11918.35</v>
      </c>
      <c r="H260" s="37">
        <v>7550</v>
      </c>
      <c r="I260" s="38"/>
      <c r="J260" s="38"/>
      <c r="K260" s="38"/>
      <c r="L260" s="38"/>
    </row>
    <row r="261" spans="1:12" s="3" customFormat="1" ht="17.25" customHeight="1" x14ac:dyDescent="0.2">
      <c r="A261" s="43"/>
      <c r="B261" s="44"/>
      <c r="C261" s="45"/>
      <c r="D261" s="184"/>
      <c r="E261" s="36" t="s">
        <v>40</v>
      </c>
      <c r="F261" s="37">
        <f>G261+J261</f>
        <v>4368.3500000000004</v>
      </c>
      <c r="G261" s="37">
        <f>G265+G269+G273</f>
        <v>4368.3500000000004</v>
      </c>
      <c r="H261" s="37"/>
      <c r="I261" s="37"/>
      <c r="J261" s="37"/>
      <c r="K261" s="37"/>
      <c r="L261" s="37"/>
    </row>
    <row r="262" spans="1:12" s="3" customFormat="1" ht="17.25" customHeight="1" x14ac:dyDescent="0.2">
      <c r="A262" s="43"/>
      <c r="B262" s="44"/>
      <c r="C262" s="45"/>
      <c r="D262" s="184"/>
      <c r="E262" s="36" t="s">
        <v>41</v>
      </c>
      <c r="F262" s="37">
        <f>G262+J262</f>
        <v>8228.9600000000009</v>
      </c>
      <c r="G262" s="37">
        <f>G266+G270+G274</f>
        <v>8228.9600000000009</v>
      </c>
      <c r="H262" s="37"/>
      <c r="I262" s="37"/>
      <c r="J262" s="37"/>
      <c r="K262" s="37"/>
      <c r="L262" s="37"/>
    </row>
    <row r="263" spans="1:12" s="7" customFormat="1" ht="17.25" customHeight="1" x14ac:dyDescent="0.2">
      <c r="A263" s="56"/>
      <c r="B263" s="56"/>
      <c r="C263" s="49"/>
      <c r="D263" s="185"/>
      <c r="E263" s="47" t="s">
        <v>42</v>
      </c>
      <c r="F263" s="42">
        <f>F260-F261+F262</f>
        <v>15778.960000000001</v>
      </c>
      <c r="G263" s="42">
        <f>G260-G261+G262</f>
        <v>15778.960000000001</v>
      </c>
      <c r="H263" s="42">
        <f>H260-H261+H262</f>
        <v>7550</v>
      </c>
      <c r="I263" s="42"/>
      <c r="J263" s="42"/>
      <c r="K263" s="42"/>
      <c r="L263" s="42"/>
    </row>
    <row r="264" spans="1:12" s="7" customFormat="1" ht="17.25" customHeight="1" x14ac:dyDescent="0.2">
      <c r="A264" s="43"/>
      <c r="B264" s="44"/>
      <c r="C264" s="48" t="s">
        <v>64</v>
      </c>
      <c r="D264" s="177" t="s">
        <v>66</v>
      </c>
      <c r="E264" s="36" t="s">
        <v>39</v>
      </c>
      <c r="F264" s="37">
        <f>G264+J264</f>
        <v>0</v>
      </c>
      <c r="G264" s="37">
        <v>0</v>
      </c>
      <c r="H264" s="37"/>
      <c r="I264" s="37"/>
      <c r="J264" s="37"/>
      <c r="K264" s="37"/>
      <c r="L264" s="37"/>
    </row>
    <row r="265" spans="1:12" s="7" customFormat="1" ht="17.25" customHeight="1" x14ac:dyDescent="0.2">
      <c r="A265" s="43"/>
      <c r="B265" s="44"/>
      <c r="C265" s="45"/>
      <c r="D265" s="178"/>
      <c r="E265" s="36" t="s">
        <v>40</v>
      </c>
      <c r="F265" s="37"/>
      <c r="G265" s="37"/>
      <c r="H265" s="37"/>
      <c r="I265" s="37"/>
      <c r="J265" s="37"/>
      <c r="K265" s="37"/>
      <c r="L265" s="37"/>
    </row>
    <row r="266" spans="1:12" s="7" customFormat="1" ht="17.25" customHeight="1" x14ac:dyDescent="0.2">
      <c r="A266" s="43"/>
      <c r="B266" s="44"/>
      <c r="C266" s="45"/>
      <c r="D266" s="178"/>
      <c r="E266" s="36" t="s">
        <v>41</v>
      </c>
      <c r="F266" s="37">
        <f>G266+J266</f>
        <v>3860.61</v>
      </c>
      <c r="G266" s="37">
        <v>3860.61</v>
      </c>
      <c r="H266" s="37"/>
      <c r="I266" s="37"/>
      <c r="J266" s="37"/>
      <c r="K266" s="37"/>
      <c r="L266" s="37"/>
    </row>
    <row r="267" spans="1:12" s="7" customFormat="1" ht="17.25" customHeight="1" x14ac:dyDescent="0.2">
      <c r="A267" s="119"/>
      <c r="B267" s="119"/>
      <c r="C267" s="120"/>
      <c r="D267" s="179"/>
      <c r="E267" s="47" t="s">
        <v>42</v>
      </c>
      <c r="F267" s="42">
        <f>F264-F265+F266</f>
        <v>3860.61</v>
      </c>
      <c r="G267" s="42">
        <f>G264-G265+G266</f>
        <v>3860.61</v>
      </c>
      <c r="H267" s="42"/>
      <c r="I267" s="42"/>
      <c r="J267" s="42"/>
      <c r="K267" s="42"/>
      <c r="L267" s="42"/>
    </row>
    <row r="268" spans="1:12" s="7" customFormat="1" ht="16.5" customHeight="1" x14ac:dyDescent="0.2">
      <c r="A268" s="157"/>
      <c r="B268" s="99"/>
      <c r="C268" s="100">
        <v>2180</v>
      </c>
      <c r="D268" s="186" t="s">
        <v>77</v>
      </c>
      <c r="E268" s="33" t="s">
        <v>39</v>
      </c>
      <c r="F268" s="37">
        <f>G268+J268</f>
        <v>0</v>
      </c>
      <c r="G268" s="37">
        <v>0</v>
      </c>
      <c r="H268" s="37"/>
      <c r="I268" s="37"/>
      <c r="J268" s="37"/>
      <c r="K268" s="37"/>
      <c r="L268" s="37"/>
    </row>
    <row r="269" spans="1:12" s="7" customFormat="1" ht="16.5" customHeight="1" x14ac:dyDescent="0.2">
      <c r="A269" s="157"/>
      <c r="B269" s="99"/>
      <c r="C269" s="100"/>
      <c r="D269" s="187"/>
      <c r="E269" s="36" t="s">
        <v>40</v>
      </c>
      <c r="F269" s="37"/>
      <c r="G269" s="37"/>
      <c r="H269" s="37"/>
      <c r="I269" s="37"/>
      <c r="J269" s="37"/>
      <c r="K269" s="37"/>
      <c r="L269" s="37"/>
    </row>
    <row r="270" spans="1:12" s="7" customFormat="1" ht="16.5" customHeight="1" x14ac:dyDescent="0.2">
      <c r="A270" s="157"/>
      <c r="B270" s="99"/>
      <c r="C270" s="100"/>
      <c r="D270" s="187"/>
      <c r="E270" s="36" t="s">
        <v>41</v>
      </c>
      <c r="F270" s="37">
        <f>G270+J270</f>
        <v>4368.3500000000004</v>
      </c>
      <c r="G270" s="37">
        <v>4368.3500000000004</v>
      </c>
      <c r="H270" s="37"/>
      <c r="I270" s="37"/>
      <c r="J270" s="37"/>
      <c r="K270" s="37"/>
      <c r="L270" s="37"/>
    </row>
    <row r="271" spans="1:12" s="7" customFormat="1" ht="16.5" customHeight="1" x14ac:dyDescent="0.2">
      <c r="A271" s="158"/>
      <c r="B271" s="101"/>
      <c r="C271" s="102"/>
      <c r="D271" s="188"/>
      <c r="E271" s="47" t="s">
        <v>42</v>
      </c>
      <c r="F271" s="42">
        <f>F268-F269+F270</f>
        <v>4368.3500000000004</v>
      </c>
      <c r="G271" s="42">
        <f>G268-G269+G270</f>
        <v>4368.3500000000004</v>
      </c>
      <c r="H271" s="42"/>
      <c r="I271" s="42"/>
      <c r="J271" s="42"/>
      <c r="K271" s="42"/>
      <c r="L271" s="42"/>
    </row>
    <row r="272" spans="1:12" s="7" customFormat="1" ht="18" customHeight="1" x14ac:dyDescent="0.2">
      <c r="A272" s="43"/>
      <c r="B272" s="30"/>
      <c r="C272" s="48">
        <v>2700</v>
      </c>
      <c r="D272" s="180" t="s">
        <v>61</v>
      </c>
      <c r="E272" s="33" t="s">
        <v>39</v>
      </c>
      <c r="F272" s="37">
        <f>G272+J272</f>
        <v>4368.3500000000004</v>
      </c>
      <c r="G272" s="37">
        <v>4368.3500000000004</v>
      </c>
      <c r="H272" s="37"/>
      <c r="I272" s="37"/>
      <c r="J272" s="37"/>
      <c r="K272" s="37"/>
      <c r="L272" s="37"/>
    </row>
    <row r="273" spans="1:12" s="7" customFormat="1" ht="18" customHeight="1" x14ac:dyDescent="0.2">
      <c r="A273" s="43"/>
      <c r="B273" s="44"/>
      <c r="C273" s="45"/>
      <c r="D273" s="181"/>
      <c r="E273" s="36" t="s">
        <v>40</v>
      </c>
      <c r="F273" s="37">
        <f>G273</f>
        <v>4368.3500000000004</v>
      </c>
      <c r="G273" s="37">
        <v>4368.3500000000004</v>
      </c>
      <c r="H273" s="37"/>
      <c r="I273" s="37"/>
      <c r="J273" s="37"/>
      <c r="K273" s="37"/>
      <c r="L273" s="37"/>
    </row>
    <row r="274" spans="1:12" s="7" customFormat="1" ht="18" customHeight="1" x14ac:dyDescent="0.2">
      <c r="A274" s="43"/>
      <c r="B274" s="147"/>
      <c r="C274" s="45"/>
      <c r="D274" s="181"/>
      <c r="E274" s="36" t="s">
        <v>41</v>
      </c>
      <c r="F274" s="37"/>
      <c r="G274" s="37"/>
      <c r="H274" s="37"/>
      <c r="I274" s="37"/>
      <c r="J274" s="37"/>
      <c r="K274" s="37"/>
      <c r="L274" s="37"/>
    </row>
    <row r="275" spans="1:12" s="7" customFormat="1" ht="18" customHeight="1" x14ac:dyDescent="0.2">
      <c r="A275" s="147"/>
      <c r="B275" s="30"/>
      <c r="C275" s="148"/>
      <c r="D275" s="182"/>
      <c r="E275" s="47" t="s">
        <v>42</v>
      </c>
      <c r="F275" s="42">
        <f>F272-F273+F274</f>
        <v>0</v>
      </c>
      <c r="G275" s="42">
        <f>G272-G273+G274</f>
        <v>0</v>
      </c>
      <c r="H275" s="42"/>
      <c r="I275" s="42"/>
      <c r="J275" s="42"/>
      <c r="K275" s="42"/>
      <c r="L275" s="42"/>
    </row>
    <row r="276" spans="1:12" s="61" customFormat="1" ht="18" customHeight="1" x14ac:dyDescent="0.2">
      <c r="A276" s="81"/>
      <c r="B276" s="44"/>
      <c r="C276" s="192" t="s">
        <v>47</v>
      </c>
      <c r="D276" s="192"/>
      <c r="E276" s="192"/>
      <c r="F276" s="192"/>
      <c r="G276" s="192"/>
      <c r="H276" s="192"/>
      <c r="I276" s="192"/>
      <c r="J276" s="192"/>
      <c r="K276" s="192"/>
      <c r="L276" s="193"/>
    </row>
    <row r="277" spans="1:12" s="80" customFormat="1" ht="18" customHeight="1" x14ac:dyDescent="0.2">
      <c r="A277" s="81"/>
      <c r="B277" s="44"/>
      <c r="C277" s="194" t="s">
        <v>134</v>
      </c>
      <c r="D277" s="194"/>
      <c r="E277" s="194"/>
      <c r="F277" s="194"/>
      <c r="G277" s="194"/>
      <c r="H277" s="194"/>
      <c r="I277" s="194"/>
      <c r="J277" s="194"/>
      <c r="K277" s="194"/>
      <c r="L277" s="195"/>
    </row>
    <row r="278" spans="1:12" s="80" customFormat="1" ht="18" customHeight="1" x14ac:dyDescent="0.2">
      <c r="A278" s="81"/>
      <c r="B278" s="44"/>
      <c r="C278" s="194" t="s">
        <v>135</v>
      </c>
      <c r="D278" s="194"/>
      <c r="E278" s="194"/>
      <c r="F278" s="194"/>
      <c r="G278" s="194"/>
      <c r="H278" s="194"/>
      <c r="I278" s="194"/>
      <c r="J278" s="194"/>
      <c r="K278" s="194"/>
      <c r="L278" s="195"/>
    </row>
    <row r="279" spans="1:12" s="80" customFormat="1" ht="5.25" customHeight="1" x14ac:dyDescent="0.2">
      <c r="A279" s="81"/>
      <c r="B279" s="44"/>
      <c r="C279" s="194"/>
      <c r="D279" s="194"/>
      <c r="E279" s="194"/>
      <c r="F279" s="194"/>
      <c r="G279" s="194"/>
      <c r="H279" s="194"/>
      <c r="I279" s="194"/>
      <c r="J279" s="194"/>
      <c r="K279" s="194"/>
      <c r="L279" s="195"/>
    </row>
    <row r="280" spans="1:12" s="80" customFormat="1" ht="30" customHeight="1" x14ac:dyDescent="0.2">
      <c r="A280" s="81"/>
      <c r="B280" s="44"/>
      <c r="C280" s="194" t="s">
        <v>87</v>
      </c>
      <c r="D280" s="194"/>
      <c r="E280" s="194"/>
      <c r="F280" s="194"/>
      <c r="G280" s="194"/>
      <c r="H280" s="194"/>
      <c r="I280" s="194"/>
      <c r="J280" s="194"/>
      <c r="K280" s="194"/>
      <c r="L280" s="195"/>
    </row>
    <row r="281" spans="1:12" s="80" customFormat="1" ht="18" customHeight="1" x14ac:dyDescent="0.2">
      <c r="A281" s="81"/>
      <c r="B281" s="44"/>
      <c r="C281" s="223" t="s">
        <v>139</v>
      </c>
      <c r="D281" s="223"/>
      <c r="E281" s="223"/>
      <c r="F281" s="223"/>
      <c r="G281" s="223"/>
      <c r="H281" s="223"/>
      <c r="I281" s="223"/>
      <c r="J281" s="223"/>
      <c r="K281" s="223"/>
      <c r="L281" s="224"/>
    </row>
    <row r="282" spans="1:12" s="74" customFormat="1" ht="18" customHeight="1" x14ac:dyDescent="0.2">
      <c r="A282" s="81"/>
      <c r="B282" s="151"/>
      <c r="C282" s="230" t="s">
        <v>140</v>
      </c>
      <c r="D282" s="230"/>
      <c r="E282" s="230"/>
      <c r="F282" s="230"/>
      <c r="G282" s="230"/>
      <c r="H282" s="230"/>
      <c r="I282" s="230"/>
      <c r="J282" s="230"/>
      <c r="K282" s="230"/>
      <c r="L282" s="231"/>
    </row>
    <row r="283" spans="1:12" s="4" customFormat="1" ht="18" customHeight="1" x14ac:dyDescent="0.15">
      <c r="A283" s="81"/>
      <c r="B283" s="31">
        <v>85228</v>
      </c>
      <c r="C283" s="56"/>
      <c r="D283" s="183" t="s">
        <v>14</v>
      </c>
      <c r="E283" s="33" t="s">
        <v>39</v>
      </c>
      <c r="F283" s="142">
        <f>G283+J283</f>
        <v>201243</v>
      </c>
      <c r="G283" s="142">
        <v>201243</v>
      </c>
      <c r="H283" s="142">
        <v>178190</v>
      </c>
      <c r="I283" s="38"/>
      <c r="J283" s="38"/>
      <c r="K283" s="38"/>
      <c r="L283" s="38"/>
    </row>
    <row r="284" spans="1:12" s="3" customFormat="1" ht="18" customHeight="1" x14ac:dyDescent="0.2">
      <c r="A284" s="43"/>
      <c r="B284" s="44"/>
      <c r="C284" s="45"/>
      <c r="D284" s="184"/>
      <c r="E284" s="36" t="s">
        <v>40</v>
      </c>
      <c r="F284" s="37"/>
      <c r="G284" s="37"/>
      <c r="H284" s="37"/>
      <c r="I284" s="37"/>
      <c r="J284" s="37"/>
      <c r="K284" s="37"/>
      <c r="L284" s="37"/>
    </row>
    <row r="285" spans="1:12" s="3" customFormat="1" ht="18" customHeight="1" x14ac:dyDescent="0.2">
      <c r="A285" s="43"/>
      <c r="B285" s="44"/>
      <c r="C285" s="45"/>
      <c r="D285" s="184"/>
      <c r="E285" s="36" t="s">
        <v>41</v>
      </c>
      <c r="F285" s="37">
        <f>G285+J285</f>
        <v>17000</v>
      </c>
      <c r="G285" s="37">
        <f>G289</f>
        <v>17000</v>
      </c>
      <c r="H285" s="37"/>
      <c r="I285" s="37"/>
      <c r="J285" s="37"/>
      <c r="K285" s="37"/>
      <c r="L285" s="37"/>
    </row>
    <row r="286" spans="1:12" s="7" customFormat="1" ht="18" customHeight="1" x14ac:dyDescent="0.2">
      <c r="A286" s="56"/>
      <c r="B286" s="56"/>
      <c r="C286" s="49"/>
      <c r="D286" s="185"/>
      <c r="E286" s="47" t="s">
        <v>42</v>
      </c>
      <c r="F286" s="42">
        <f>F283-F284+F285</f>
        <v>218243</v>
      </c>
      <c r="G286" s="42">
        <f>G283-G284+G285</f>
        <v>218243</v>
      </c>
      <c r="H286" s="42">
        <f>H283-H284+H285</f>
        <v>178190</v>
      </c>
      <c r="I286" s="42"/>
      <c r="J286" s="42"/>
      <c r="K286" s="42"/>
      <c r="L286" s="42"/>
    </row>
    <row r="287" spans="1:12" s="7" customFormat="1" ht="18" customHeight="1" x14ac:dyDescent="0.2">
      <c r="A287" s="43"/>
      <c r="B287" s="44"/>
      <c r="C287" s="48" t="s">
        <v>19</v>
      </c>
      <c r="D287" s="54" t="s">
        <v>5</v>
      </c>
      <c r="E287" s="33" t="s">
        <v>39</v>
      </c>
      <c r="F287" s="37">
        <f>G287+J287</f>
        <v>23000</v>
      </c>
      <c r="G287" s="37">
        <v>23000</v>
      </c>
      <c r="H287" s="37"/>
      <c r="I287" s="37"/>
      <c r="J287" s="37"/>
      <c r="K287" s="37"/>
      <c r="L287" s="37"/>
    </row>
    <row r="288" spans="1:12" s="7" customFormat="1" ht="18" customHeight="1" x14ac:dyDescent="0.2">
      <c r="A288" s="43"/>
      <c r="B288" s="44"/>
      <c r="C288" s="45"/>
      <c r="D288" s="35"/>
      <c r="E288" s="36" t="s">
        <v>40</v>
      </c>
      <c r="F288" s="37"/>
      <c r="G288" s="37"/>
      <c r="H288" s="37"/>
      <c r="I288" s="37"/>
      <c r="J288" s="37"/>
      <c r="K288" s="37"/>
      <c r="L288" s="37"/>
    </row>
    <row r="289" spans="1:12" s="7" customFormat="1" ht="18" customHeight="1" x14ac:dyDescent="0.2">
      <c r="A289" s="43"/>
      <c r="B289" s="44"/>
      <c r="C289" s="45"/>
      <c r="D289" s="35"/>
      <c r="E289" s="36" t="s">
        <v>41</v>
      </c>
      <c r="F289" s="37">
        <f>G289+J289</f>
        <v>17000</v>
      </c>
      <c r="G289" s="37">
        <v>17000</v>
      </c>
      <c r="H289" s="37"/>
      <c r="I289" s="37"/>
      <c r="J289" s="37"/>
      <c r="K289" s="37"/>
      <c r="L289" s="37"/>
    </row>
    <row r="290" spans="1:12" s="7" customFormat="1" ht="18" customHeight="1" x14ac:dyDescent="0.2">
      <c r="A290" s="56"/>
      <c r="B290" s="56"/>
      <c r="C290" s="49"/>
      <c r="D290" s="50"/>
      <c r="E290" s="47" t="s">
        <v>42</v>
      </c>
      <c r="F290" s="42">
        <f>F287-F288+F289</f>
        <v>40000</v>
      </c>
      <c r="G290" s="42">
        <f>G287-G288+G289</f>
        <v>40000</v>
      </c>
      <c r="H290" s="42"/>
      <c r="I290" s="42"/>
      <c r="J290" s="42"/>
      <c r="K290" s="42"/>
      <c r="L290" s="42"/>
    </row>
    <row r="291" spans="1:12" s="61" customFormat="1" ht="18" customHeight="1" x14ac:dyDescent="0.2">
      <c r="A291" s="81"/>
      <c r="B291" s="82"/>
      <c r="C291" s="192" t="s">
        <v>47</v>
      </c>
      <c r="D291" s="192"/>
      <c r="E291" s="192"/>
      <c r="F291" s="192"/>
      <c r="G291" s="192"/>
      <c r="H291" s="192"/>
      <c r="I291" s="192"/>
      <c r="J291" s="192"/>
      <c r="K291" s="192"/>
      <c r="L291" s="193"/>
    </row>
    <row r="292" spans="1:12" s="80" customFormat="1" ht="18" customHeight="1" x14ac:dyDescent="0.2">
      <c r="A292" s="81"/>
      <c r="B292" s="82"/>
      <c r="C292" s="194" t="s">
        <v>132</v>
      </c>
      <c r="D292" s="194"/>
      <c r="E292" s="194"/>
      <c r="F292" s="194"/>
      <c r="G292" s="194"/>
      <c r="H292" s="194"/>
      <c r="I292" s="194"/>
      <c r="J292" s="194"/>
      <c r="K292" s="194"/>
      <c r="L292" s="195"/>
    </row>
    <row r="293" spans="1:12" s="74" customFormat="1" ht="18" customHeight="1" x14ac:dyDescent="0.2">
      <c r="A293" s="81"/>
      <c r="B293" s="83"/>
      <c r="C293" s="196" t="s">
        <v>136</v>
      </c>
      <c r="D293" s="196"/>
      <c r="E293" s="196"/>
      <c r="F293" s="196"/>
      <c r="G293" s="196"/>
      <c r="H293" s="196"/>
      <c r="I293" s="196"/>
      <c r="J293" s="196"/>
      <c r="K293" s="196"/>
      <c r="L293" s="197"/>
    </row>
    <row r="294" spans="1:12" s="4" customFormat="1" ht="17.25" customHeight="1" x14ac:dyDescent="0.2">
      <c r="A294" s="30"/>
      <c r="B294" s="30">
        <v>85230</v>
      </c>
      <c r="C294" s="56"/>
      <c r="D294" s="183" t="s">
        <v>63</v>
      </c>
      <c r="E294" s="33" t="s">
        <v>39</v>
      </c>
      <c r="F294" s="142">
        <f>G294+J294</f>
        <v>83500</v>
      </c>
      <c r="G294" s="142">
        <v>83500</v>
      </c>
      <c r="H294" s="142">
        <v>70000</v>
      </c>
      <c r="I294" s="38"/>
      <c r="J294" s="38"/>
      <c r="K294" s="38"/>
      <c r="L294" s="38"/>
    </row>
    <row r="295" spans="1:12" s="3" customFormat="1" ht="17.25" customHeight="1" x14ac:dyDescent="0.2">
      <c r="A295" s="43"/>
      <c r="B295" s="44"/>
      <c r="C295" s="45"/>
      <c r="D295" s="184"/>
      <c r="E295" s="36" t="s">
        <v>40</v>
      </c>
      <c r="F295" s="37"/>
      <c r="G295" s="37"/>
      <c r="H295" s="37"/>
      <c r="I295" s="37"/>
      <c r="J295" s="37"/>
      <c r="K295" s="37"/>
      <c r="L295" s="37"/>
    </row>
    <row r="296" spans="1:12" s="3" customFormat="1" ht="17.25" customHeight="1" x14ac:dyDescent="0.2">
      <c r="A296" s="43"/>
      <c r="B296" s="44"/>
      <c r="C296" s="45"/>
      <c r="D296" s="184"/>
      <c r="E296" s="36" t="s">
        <v>41</v>
      </c>
      <c r="F296" s="37">
        <f>G296+J296</f>
        <v>4033.75</v>
      </c>
      <c r="G296" s="37">
        <f t="shared" ref="G296" si="9">G300+G304</f>
        <v>4033.75</v>
      </c>
      <c r="H296" s="37"/>
      <c r="I296" s="37"/>
      <c r="J296" s="37"/>
      <c r="K296" s="37"/>
      <c r="L296" s="37"/>
    </row>
    <row r="297" spans="1:12" s="7" customFormat="1" ht="17.25" customHeight="1" x14ac:dyDescent="0.2">
      <c r="A297" s="56"/>
      <c r="B297" s="56"/>
      <c r="C297" s="49"/>
      <c r="D297" s="185"/>
      <c r="E297" s="47" t="s">
        <v>42</v>
      </c>
      <c r="F297" s="42">
        <f>F294-F295+F296</f>
        <v>87533.75</v>
      </c>
      <c r="G297" s="42">
        <f>G294-G295+G296</f>
        <v>87533.75</v>
      </c>
      <c r="H297" s="42">
        <f>H294-H295+H296</f>
        <v>70000</v>
      </c>
      <c r="I297" s="42"/>
      <c r="J297" s="42"/>
      <c r="K297" s="42"/>
      <c r="L297" s="42"/>
    </row>
    <row r="298" spans="1:12" s="7" customFormat="1" ht="15.95" customHeight="1" x14ac:dyDescent="0.2">
      <c r="A298" s="43"/>
      <c r="B298" s="44"/>
      <c r="C298" s="48" t="s">
        <v>19</v>
      </c>
      <c r="D298" s="54" t="s">
        <v>5</v>
      </c>
      <c r="E298" s="33" t="s">
        <v>39</v>
      </c>
      <c r="F298" s="37">
        <f>G298+J298</f>
        <v>13500</v>
      </c>
      <c r="G298" s="37">
        <v>13500</v>
      </c>
      <c r="H298" s="37"/>
      <c r="I298" s="37"/>
      <c r="J298" s="37"/>
      <c r="K298" s="37"/>
      <c r="L298" s="37"/>
    </row>
    <row r="299" spans="1:12" s="7" customFormat="1" ht="15.95" customHeight="1" x14ac:dyDescent="0.2">
      <c r="A299" s="43"/>
      <c r="B299" s="44"/>
      <c r="C299" s="45"/>
      <c r="D299" s="35"/>
      <c r="E299" s="36" t="s">
        <v>40</v>
      </c>
      <c r="F299" s="37"/>
      <c r="G299" s="37"/>
      <c r="H299" s="37"/>
      <c r="I299" s="37"/>
      <c r="J299" s="37"/>
      <c r="K299" s="37"/>
      <c r="L299" s="37"/>
    </row>
    <row r="300" spans="1:12" s="7" customFormat="1" ht="15.95" customHeight="1" x14ac:dyDescent="0.2">
      <c r="A300" s="43"/>
      <c r="B300" s="44"/>
      <c r="C300" s="45"/>
      <c r="D300" s="35"/>
      <c r="E300" s="36" t="s">
        <v>41</v>
      </c>
      <c r="F300" s="37">
        <f>G300+J300</f>
        <v>4000</v>
      </c>
      <c r="G300" s="37">
        <v>4000</v>
      </c>
      <c r="H300" s="37"/>
      <c r="I300" s="37"/>
      <c r="J300" s="37"/>
      <c r="K300" s="37"/>
      <c r="L300" s="37"/>
    </row>
    <row r="301" spans="1:12" s="7" customFormat="1" ht="15.95" customHeight="1" x14ac:dyDescent="0.2">
      <c r="A301" s="56"/>
      <c r="B301" s="56"/>
      <c r="C301" s="49"/>
      <c r="D301" s="50"/>
      <c r="E301" s="47" t="s">
        <v>42</v>
      </c>
      <c r="F301" s="42">
        <f>F298-F299+F300</f>
        <v>17500</v>
      </c>
      <c r="G301" s="42">
        <f>G298-G299+G300</f>
        <v>17500</v>
      </c>
      <c r="H301" s="42"/>
      <c r="I301" s="42"/>
      <c r="J301" s="42"/>
      <c r="K301" s="42"/>
      <c r="L301" s="42"/>
    </row>
    <row r="302" spans="1:12" s="7" customFormat="1" ht="15.95" customHeight="1" x14ac:dyDescent="0.2">
      <c r="A302" s="43"/>
      <c r="B302" s="44"/>
      <c r="C302" s="48" t="s">
        <v>64</v>
      </c>
      <c r="D302" s="177" t="s">
        <v>66</v>
      </c>
      <c r="E302" s="36" t="s">
        <v>39</v>
      </c>
      <c r="F302" s="37">
        <f>G302+J302</f>
        <v>0</v>
      </c>
      <c r="G302" s="37">
        <v>0</v>
      </c>
      <c r="H302" s="37"/>
      <c r="I302" s="37"/>
      <c r="J302" s="37"/>
      <c r="K302" s="37"/>
      <c r="L302" s="37"/>
    </row>
    <row r="303" spans="1:12" s="7" customFormat="1" ht="15.95" customHeight="1" x14ac:dyDescent="0.2">
      <c r="A303" s="43"/>
      <c r="B303" s="44"/>
      <c r="C303" s="45"/>
      <c r="D303" s="178"/>
      <c r="E303" s="36" t="s">
        <v>40</v>
      </c>
      <c r="F303" s="37"/>
      <c r="G303" s="37"/>
      <c r="H303" s="37"/>
      <c r="I303" s="37"/>
      <c r="J303" s="37"/>
      <c r="K303" s="37"/>
      <c r="L303" s="37"/>
    </row>
    <row r="304" spans="1:12" s="7" customFormat="1" ht="15.95" customHeight="1" x14ac:dyDescent="0.2">
      <c r="A304" s="43"/>
      <c r="B304" s="44"/>
      <c r="C304" s="45"/>
      <c r="D304" s="178"/>
      <c r="E304" s="36" t="s">
        <v>41</v>
      </c>
      <c r="F304" s="37">
        <f>G304+J304</f>
        <v>33.75</v>
      </c>
      <c r="G304" s="37">
        <v>33.75</v>
      </c>
      <c r="H304" s="37"/>
      <c r="I304" s="37"/>
      <c r="J304" s="37"/>
      <c r="K304" s="37"/>
      <c r="L304" s="37"/>
    </row>
    <row r="305" spans="1:12" s="7" customFormat="1" ht="15.95" customHeight="1" x14ac:dyDescent="0.2">
      <c r="A305" s="151"/>
      <c r="B305" s="151"/>
      <c r="C305" s="152"/>
      <c r="D305" s="179"/>
      <c r="E305" s="47" t="s">
        <v>42</v>
      </c>
      <c r="F305" s="42">
        <f>F302-F303+F304</f>
        <v>33.75</v>
      </c>
      <c r="G305" s="42">
        <f>G302-G303+G304</f>
        <v>33.75</v>
      </c>
      <c r="H305" s="42"/>
      <c r="I305" s="42"/>
      <c r="J305" s="42"/>
      <c r="K305" s="42"/>
      <c r="L305" s="42"/>
    </row>
    <row r="306" spans="1:12" s="61" customFormat="1" ht="15.95" customHeight="1" x14ac:dyDescent="0.2">
      <c r="A306" s="81"/>
      <c r="B306" s="82"/>
      <c r="C306" s="192" t="s">
        <v>47</v>
      </c>
      <c r="D306" s="192"/>
      <c r="E306" s="192"/>
      <c r="F306" s="192"/>
      <c r="G306" s="192"/>
      <c r="H306" s="192"/>
      <c r="I306" s="192"/>
      <c r="J306" s="192"/>
      <c r="K306" s="192"/>
      <c r="L306" s="193"/>
    </row>
    <row r="307" spans="1:12" s="80" customFormat="1" ht="15.95" customHeight="1" x14ac:dyDescent="0.2">
      <c r="A307" s="81"/>
      <c r="B307" s="82"/>
      <c r="C307" s="194" t="s">
        <v>132</v>
      </c>
      <c r="D307" s="194"/>
      <c r="E307" s="194"/>
      <c r="F307" s="194"/>
      <c r="G307" s="194"/>
      <c r="H307" s="194"/>
      <c r="I307" s="194"/>
      <c r="J307" s="194"/>
      <c r="K307" s="194"/>
      <c r="L307" s="195"/>
    </row>
    <row r="308" spans="1:12" s="80" customFormat="1" ht="15.95" customHeight="1" x14ac:dyDescent="0.2">
      <c r="A308" s="81"/>
      <c r="B308" s="82"/>
      <c r="C308" s="194" t="s">
        <v>137</v>
      </c>
      <c r="D308" s="194"/>
      <c r="E308" s="194"/>
      <c r="F308" s="194"/>
      <c r="G308" s="194"/>
      <c r="H308" s="194"/>
      <c r="I308" s="194"/>
      <c r="J308" s="194"/>
      <c r="K308" s="194"/>
      <c r="L308" s="195"/>
    </row>
    <row r="309" spans="1:12" s="74" customFormat="1" ht="15.95" customHeight="1" x14ac:dyDescent="0.2">
      <c r="A309" s="81"/>
      <c r="B309" s="83"/>
      <c r="C309" s="196" t="s">
        <v>138</v>
      </c>
      <c r="D309" s="196"/>
      <c r="E309" s="196"/>
      <c r="F309" s="196"/>
      <c r="G309" s="196"/>
      <c r="H309" s="196"/>
      <c r="I309" s="196"/>
      <c r="J309" s="196"/>
      <c r="K309" s="196"/>
      <c r="L309" s="197"/>
    </row>
    <row r="310" spans="1:12" s="4" customFormat="1" ht="18" customHeight="1" x14ac:dyDescent="0.2">
      <c r="A310" s="30"/>
      <c r="B310" s="30">
        <v>85295</v>
      </c>
      <c r="C310" s="56"/>
      <c r="D310" s="35" t="s">
        <v>2</v>
      </c>
      <c r="E310" s="33" t="s">
        <v>39</v>
      </c>
      <c r="F310" s="142">
        <f>G310</f>
        <v>133050</v>
      </c>
      <c r="G310" s="142">
        <v>133050</v>
      </c>
      <c r="H310" s="142">
        <v>64080</v>
      </c>
      <c r="I310" s="37"/>
      <c r="J310" s="37"/>
      <c r="K310" s="37"/>
      <c r="L310" s="37"/>
    </row>
    <row r="311" spans="1:12" s="3" customFormat="1" ht="18" customHeight="1" x14ac:dyDescent="0.2">
      <c r="A311" s="43"/>
      <c r="B311" s="44"/>
      <c r="C311" s="45"/>
      <c r="D311" s="35"/>
      <c r="E311" s="36" t="s">
        <v>40</v>
      </c>
      <c r="F311" s="37">
        <f>G311+J311</f>
        <v>68970</v>
      </c>
      <c r="G311" s="37">
        <f>G315+G319</f>
        <v>68970</v>
      </c>
      <c r="H311" s="37"/>
      <c r="I311" s="37"/>
      <c r="J311" s="37"/>
      <c r="K311" s="37"/>
      <c r="L311" s="37"/>
    </row>
    <row r="312" spans="1:12" s="3" customFormat="1" ht="18" customHeight="1" x14ac:dyDescent="0.2">
      <c r="A312" s="43"/>
      <c r="B312" s="44"/>
      <c r="C312" s="45"/>
      <c r="D312" s="35"/>
      <c r="E312" s="36" t="s">
        <v>41</v>
      </c>
      <c r="F312" s="37">
        <f>G312+J312</f>
        <v>68970</v>
      </c>
      <c r="G312" s="37">
        <f>G316+G320</f>
        <v>68970</v>
      </c>
      <c r="H312" s="37"/>
      <c r="I312" s="37"/>
      <c r="J312" s="37"/>
      <c r="K312" s="37"/>
      <c r="L312" s="37"/>
    </row>
    <row r="313" spans="1:12" s="7" customFormat="1" ht="18" customHeight="1" x14ac:dyDescent="0.2">
      <c r="A313" s="30"/>
      <c r="B313" s="56"/>
      <c r="C313" s="49"/>
      <c r="D313" s="50"/>
      <c r="E313" s="47" t="s">
        <v>42</v>
      </c>
      <c r="F313" s="42">
        <f t="shared" ref="F313:G313" si="10">F310-F311+F312</f>
        <v>133050</v>
      </c>
      <c r="G313" s="42">
        <f t="shared" si="10"/>
        <v>133050</v>
      </c>
      <c r="H313" s="42">
        <f t="shared" ref="H313" si="11">H310-H311+H312</f>
        <v>64080</v>
      </c>
      <c r="I313" s="42"/>
      <c r="J313" s="42"/>
      <c r="K313" s="42"/>
      <c r="L313" s="42"/>
    </row>
    <row r="314" spans="1:12" s="7" customFormat="1" ht="18" customHeight="1" x14ac:dyDescent="0.2">
      <c r="A314" s="30"/>
      <c r="B314" s="44"/>
      <c r="C314" s="100">
        <v>2180</v>
      </c>
      <c r="D314" s="186" t="s">
        <v>77</v>
      </c>
      <c r="E314" s="33" t="s">
        <v>39</v>
      </c>
      <c r="F314" s="37">
        <f>G314+J314</f>
        <v>0</v>
      </c>
      <c r="G314" s="37">
        <f>I314</f>
        <v>0</v>
      </c>
      <c r="H314" s="37"/>
      <c r="I314" s="37"/>
      <c r="J314" s="37"/>
      <c r="K314" s="37"/>
      <c r="L314" s="37"/>
    </row>
    <row r="315" spans="1:12" s="7" customFormat="1" ht="18" customHeight="1" x14ac:dyDescent="0.2">
      <c r="A315" s="30"/>
      <c r="B315" s="44"/>
      <c r="C315" s="100"/>
      <c r="D315" s="187"/>
      <c r="E315" s="36" t="s">
        <v>40</v>
      </c>
      <c r="F315" s="37"/>
      <c r="G315" s="37"/>
      <c r="H315" s="37"/>
      <c r="I315" s="37"/>
      <c r="J315" s="37"/>
      <c r="K315" s="37"/>
      <c r="L315" s="37"/>
    </row>
    <row r="316" spans="1:12" s="7" customFormat="1" ht="18" customHeight="1" x14ac:dyDescent="0.2">
      <c r="A316" s="30"/>
      <c r="B316" s="44"/>
      <c r="C316" s="100"/>
      <c r="D316" s="187"/>
      <c r="E316" s="36" t="s">
        <v>41</v>
      </c>
      <c r="F316" s="37">
        <f>G316+J316</f>
        <v>68970</v>
      </c>
      <c r="G316" s="37">
        <v>68970</v>
      </c>
      <c r="H316" s="37"/>
      <c r="I316" s="37"/>
      <c r="J316" s="37"/>
      <c r="K316" s="37"/>
      <c r="L316" s="37"/>
    </row>
    <row r="317" spans="1:12" s="7" customFormat="1" ht="18" customHeight="1" x14ac:dyDescent="0.2">
      <c r="A317" s="30"/>
      <c r="B317" s="56"/>
      <c r="C317" s="102"/>
      <c r="D317" s="188"/>
      <c r="E317" s="47" t="s">
        <v>42</v>
      </c>
      <c r="F317" s="42">
        <f>F314-F315+F316</f>
        <v>68970</v>
      </c>
      <c r="G317" s="42">
        <f>G314-G315+G316</f>
        <v>68970</v>
      </c>
      <c r="H317" s="42"/>
      <c r="I317" s="42"/>
      <c r="J317" s="42"/>
      <c r="K317" s="42"/>
      <c r="L317" s="42"/>
    </row>
    <row r="318" spans="1:12" s="7" customFormat="1" ht="18" customHeight="1" x14ac:dyDescent="0.2">
      <c r="A318" s="43"/>
      <c r="B318" s="30"/>
      <c r="C318" s="48">
        <v>2700</v>
      </c>
      <c r="D318" s="180" t="s">
        <v>61</v>
      </c>
      <c r="E318" s="33" t="s">
        <v>39</v>
      </c>
      <c r="F318" s="37">
        <f>G318+J318</f>
        <v>68970</v>
      </c>
      <c r="G318" s="142">
        <v>68970</v>
      </c>
      <c r="H318" s="37"/>
      <c r="I318" s="37"/>
      <c r="J318" s="37"/>
      <c r="K318" s="37"/>
      <c r="L318" s="37"/>
    </row>
    <row r="319" spans="1:12" s="7" customFormat="1" ht="18" customHeight="1" x14ac:dyDescent="0.2">
      <c r="A319" s="43"/>
      <c r="B319" s="44"/>
      <c r="C319" s="45"/>
      <c r="D319" s="181"/>
      <c r="E319" s="36" t="s">
        <v>40</v>
      </c>
      <c r="F319" s="37">
        <f>G319</f>
        <v>68970</v>
      </c>
      <c r="G319" s="37">
        <v>68970</v>
      </c>
      <c r="H319" s="37"/>
      <c r="I319" s="37"/>
      <c r="J319" s="37"/>
      <c r="K319" s="37"/>
      <c r="L319" s="37"/>
    </row>
    <row r="320" spans="1:12" s="7" customFormat="1" ht="18" customHeight="1" x14ac:dyDescent="0.2">
      <c r="A320" s="43"/>
      <c r="B320" s="149"/>
      <c r="C320" s="45"/>
      <c r="D320" s="181"/>
      <c r="E320" s="36" t="s">
        <v>41</v>
      </c>
      <c r="F320" s="37"/>
      <c r="G320" s="37"/>
      <c r="H320" s="37"/>
      <c r="I320" s="37"/>
      <c r="J320" s="37"/>
      <c r="K320" s="37"/>
      <c r="L320" s="37"/>
    </row>
    <row r="321" spans="1:13" s="7" customFormat="1" ht="18" customHeight="1" x14ac:dyDescent="0.2">
      <c r="A321" s="149"/>
      <c r="B321" s="30"/>
      <c r="C321" s="150"/>
      <c r="D321" s="182"/>
      <c r="E321" s="47" t="s">
        <v>42</v>
      </c>
      <c r="F321" s="42">
        <f>F318-F319+F320</f>
        <v>0</v>
      </c>
      <c r="G321" s="42">
        <f>G318-G319+G320</f>
        <v>0</v>
      </c>
      <c r="H321" s="42"/>
      <c r="I321" s="42"/>
      <c r="J321" s="42"/>
      <c r="K321" s="42"/>
      <c r="L321" s="42"/>
    </row>
    <row r="322" spans="1:13" s="61" customFormat="1" ht="18.75" customHeight="1" x14ac:dyDescent="0.2">
      <c r="A322" s="81"/>
      <c r="B322" s="82"/>
      <c r="C322" s="192" t="s">
        <v>47</v>
      </c>
      <c r="D322" s="192"/>
      <c r="E322" s="192"/>
      <c r="F322" s="192"/>
      <c r="G322" s="192"/>
      <c r="H322" s="192"/>
      <c r="I322" s="192"/>
      <c r="J322" s="192"/>
      <c r="K322" s="192"/>
      <c r="L322" s="193"/>
    </row>
    <row r="323" spans="1:13" s="80" customFormat="1" ht="29.25" customHeight="1" x14ac:dyDescent="0.2">
      <c r="A323" s="81"/>
      <c r="B323" s="82"/>
      <c r="C323" s="194" t="s">
        <v>86</v>
      </c>
      <c r="D323" s="194"/>
      <c r="E323" s="194"/>
      <c r="F323" s="194"/>
      <c r="G323" s="194"/>
      <c r="H323" s="194"/>
      <c r="I323" s="194"/>
      <c r="J323" s="194"/>
      <c r="K323" s="194"/>
      <c r="L323" s="195"/>
    </row>
    <row r="324" spans="1:13" s="80" customFormat="1" ht="29.1" customHeight="1" x14ac:dyDescent="0.2">
      <c r="A324" s="81"/>
      <c r="B324" s="82"/>
      <c r="C324" s="194" t="s">
        <v>84</v>
      </c>
      <c r="D324" s="194"/>
      <c r="E324" s="194"/>
      <c r="F324" s="194"/>
      <c r="G324" s="194"/>
      <c r="H324" s="194"/>
      <c r="I324" s="194"/>
      <c r="J324" s="194"/>
      <c r="K324" s="194"/>
      <c r="L324" s="195"/>
    </row>
    <row r="325" spans="1:13" s="80" customFormat="1" ht="29.1" customHeight="1" x14ac:dyDescent="0.2">
      <c r="A325" s="81"/>
      <c r="B325" s="82"/>
      <c r="C325" s="225" t="s">
        <v>85</v>
      </c>
      <c r="D325" s="196"/>
      <c r="E325" s="196"/>
      <c r="F325" s="196"/>
      <c r="G325" s="196"/>
      <c r="H325" s="196"/>
      <c r="I325" s="196"/>
      <c r="J325" s="196"/>
      <c r="K325" s="196"/>
      <c r="L325" s="197"/>
    </row>
    <row r="326" spans="1:13" s="4" customFormat="1" ht="18" customHeight="1" x14ac:dyDescent="0.2">
      <c r="A326" s="23">
        <v>855</v>
      </c>
      <c r="B326" s="23"/>
      <c r="C326" s="22"/>
      <c r="D326" s="27" t="s">
        <v>62</v>
      </c>
      <c r="E326" s="19" t="s">
        <v>39</v>
      </c>
      <c r="F326" s="28">
        <f>G326+J326</f>
        <v>41536477.07</v>
      </c>
      <c r="G326" s="28">
        <v>41536477.07</v>
      </c>
      <c r="H326" s="28">
        <v>41166451</v>
      </c>
      <c r="I326" s="28"/>
      <c r="J326" s="28"/>
      <c r="K326" s="28"/>
      <c r="L326" s="28"/>
    </row>
    <row r="327" spans="1:13" s="3" customFormat="1" ht="18" customHeight="1" x14ac:dyDescent="0.2">
      <c r="A327" s="57"/>
      <c r="B327" s="58"/>
      <c r="C327" s="59"/>
      <c r="D327" s="27"/>
      <c r="E327" s="19" t="s">
        <v>40</v>
      </c>
      <c r="F327" s="28"/>
      <c r="G327" s="28"/>
      <c r="H327" s="28"/>
      <c r="I327" s="28"/>
      <c r="J327" s="28"/>
      <c r="K327" s="28"/>
      <c r="L327" s="28"/>
    </row>
    <row r="328" spans="1:13" s="3" customFormat="1" ht="18" customHeight="1" x14ac:dyDescent="0.2">
      <c r="A328" s="57"/>
      <c r="B328" s="58"/>
      <c r="C328" s="59"/>
      <c r="D328" s="27"/>
      <c r="E328" s="19" t="s">
        <v>41</v>
      </c>
      <c r="F328" s="28">
        <f>G328+J328</f>
        <v>4395.1600000000008</v>
      </c>
      <c r="G328" s="28">
        <f>G332+G348+G364</f>
        <v>4395.1600000000008</v>
      </c>
      <c r="H328" s="28"/>
      <c r="I328" s="28"/>
      <c r="J328" s="28"/>
      <c r="K328" s="28"/>
      <c r="L328" s="28"/>
    </row>
    <row r="329" spans="1:13" s="7" customFormat="1" ht="18" customHeight="1" x14ac:dyDescent="0.2">
      <c r="A329" s="22"/>
      <c r="B329" s="55"/>
      <c r="C329" s="55"/>
      <c r="D329" s="60"/>
      <c r="E329" s="20" t="s">
        <v>42</v>
      </c>
      <c r="F329" s="21">
        <f t="shared" ref="F329:H329" si="12">F326-F327+F328</f>
        <v>41540872.229999997</v>
      </c>
      <c r="G329" s="21">
        <f t="shared" si="12"/>
        <v>41540872.229999997</v>
      </c>
      <c r="H329" s="21">
        <f t="shared" si="12"/>
        <v>41166451</v>
      </c>
      <c r="I329" s="21"/>
      <c r="J329" s="21"/>
      <c r="K329" s="21"/>
      <c r="L329" s="21"/>
    </row>
    <row r="330" spans="1:13" s="14" customFormat="1" ht="18" customHeight="1" x14ac:dyDescent="0.2">
      <c r="A330" s="30"/>
      <c r="B330" s="30">
        <v>85501</v>
      </c>
      <c r="C330" s="56"/>
      <c r="D330" s="183" t="s">
        <v>58</v>
      </c>
      <c r="E330" s="33" t="s">
        <v>39</v>
      </c>
      <c r="F330" s="37">
        <f>G330+J330</f>
        <v>32227575.239999998</v>
      </c>
      <c r="G330" s="142">
        <v>32227575.239999998</v>
      </c>
      <c r="H330" s="142">
        <v>32210000</v>
      </c>
      <c r="I330" s="38"/>
      <c r="J330" s="38"/>
      <c r="K330" s="38"/>
      <c r="L330" s="38"/>
    </row>
    <row r="331" spans="1:13" s="3" customFormat="1" ht="18" customHeight="1" x14ac:dyDescent="0.2">
      <c r="A331" s="43"/>
      <c r="B331" s="44"/>
      <c r="C331" s="45"/>
      <c r="D331" s="184"/>
      <c r="E331" s="36" t="s">
        <v>40</v>
      </c>
      <c r="F331" s="37"/>
      <c r="G331" s="37"/>
      <c r="H331" s="37"/>
      <c r="I331" s="37"/>
      <c r="J331" s="37"/>
      <c r="K331" s="37"/>
      <c r="L331" s="37"/>
    </row>
    <row r="332" spans="1:13" s="3" customFormat="1" ht="18" customHeight="1" x14ac:dyDescent="0.2">
      <c r="A332" s="43"/>
      <c r="B332" s="44"/>
      <c r="C332" s="45"/>
      <c r="D332" s="184"/>
      <c r="E332" s="36" t="s">
        <v>41</v>
      </c>
      <c r="F332" s="37">
        <f>G332+J332</f>
        <v>243.58</v>
      </c>
      <c r="G332" s="37">
        <f>G336++G340</f>
        <v>243.58</v>
      </c>
      <c r="H332" s="37"/>
      <c r="I332" s="37"/>
      <c r="J332" s="37"/>
      <c r="K332" s="37"/>
      <c r="L332" s="37"/>
    </row>
    <row r="333" spans="1:13" s="7" customFormat="1" ht="18" customHeight="1" x14ac:dyDescent="0.2">
      <c r="A333" s="56"/>
      <c r="B333" s="56"/>
      <c r="C333" s="49"/>
      <c r="D333" s="185"/>
      <c r="E333" s="47" t="s">
        <v>42</v>
      </c>
      <c r="F333" s="42">
        <f>F330-F331+F332</f>
        <v>32227818.819999997</v>
      </c>
      <c r="G333" s="42">
        <f>G330-G331+G332</f>
        <v>32227818.819999997</v>
      </c>
      <c r="H333" s="42">
        <f>H330-H331+H332</f>
        <v>32210000</v>
      </c>
      <c r="I333" s="42"/>
      <c r="J333" s="42"/>
      <c r="K333" s="42"/>
      <c r="L333" s="42"/>
    </row>
    <row r="334" spans="1:13" s="7" customFormat="1" ht="18" customHeight="1" x14ac:dyDescent="0.2">
      <c r="A334" s="30"/>
      <c r="B334" s="30"/>
      <c r="C334" s="48" t="s">
        <v>21</v>
      </c>
      <c r="D334" s="51" t="s">
        <v>55</v>
      </c>
      <c r="E334" s="33" t="s">
        <v>39</v>
      </c>
      <c r="F334" s="37">
        <f>G334+J334</f>
        <v>1260.46</v>
      </c>
      <c r="G334" s="37">
        <v>1260.46</v>
      </c>
      <c r="H334" s="37"/>
      <c r="I334" s="37"/>
      <c r="J334" s="37"/>
      <c r="K334" s="37"/>
      <c r="L334" s="37"/>
      <c r="M334" s="12"/>
    </row>
    <row r="335" spans="1:13" s="7" customFormat="1" ht="18" customHeight="1" x14ac:dyDescent="0.2">
      <c r="A335" s="43"/>
      <c r="B335" s="44"/>
      <c r="C335" s="45"/>
      <c r="D335" s="35"/>
      <c r="E335" s="36" t="s">
        <v>40</v>
      </c>
      <c r="F335" s="37"/>
      <c r="G335" s="37"/>
      <c r="H335" s="37"/>
      <c r="I335" s="37"/>
      <c r="J335" s="37"/>
      <c r="K335" s="37"/>
      <c r="L335" s="37"/>
      <c r="M335" s="3"/>
    </row>
    <row r="336" spans="1:13" s="7" customFormat="1" ht="18" customHeight="1" x14ac:dyDescent="0.2">
      <c r="A336" s="43"/>
      <c r="B336" s="44"/>
      <c r="C336" s="45"/>
      <c r="D336" s="35"/>
      <c r="E336" s="36" t="s">
        <v>41</v>
      </c>
      <c r="F336" s="37">
        <f>G336+J336</f>
        <v>87.72</v>
      </c>
      <c r="G336" s="37">
        <v>87.72</v>
      </c>
      <c r="H336" s="37"/>
      <c r="I336" s="37"/>
      <c r="J336" s="37"/>
      <c r="K336" s="37"/>
      <c r="L336" s="37"/>
      <c r="M336" s="3"/>
    </row>
    <row r="337" spans="1:13" s="7" customFormat="1" ht="16.5" customHeight="1" x14ac:dyDescent="0.2">
      <c r="A337" s="56"/>
      <c r="B337" s="56"/>
      <c r="C337" s="49"/>
      <c r="D337" s="50"/>
      <c r="E337" s="47" t="s">
        <v>42</v>
      </c>
      <c r="F337" s="42">
        <f>F334-F335+F336</f>
        <v>1348.18</v>
      </c>
      <c r="G337" s="42">
        <f>G334-G335+G336</f>
        <v>1348.18</v>
      </c>
      <c r="H337" s="42"/>
      <c r="I337" s="42"/>
      <c r="J337" s="42"/>
      <c r="K337" s="42"/>
      <c r="L337" s="42"/>
    </row>
    <row r="338" spans="1:13" s="4" customFormat="1" ht="19.5" customHeight="1" x14ac:dyDescent="0.2">
      <c r="A338" s="70"/>
      <c r="B338" s="71"/>
      <c r="C338" s="138">
        <v>2910</v>
      </c>
      <c r="D338" s="189" t="s">
        <v>75</v>
      </c>
      <c r="E338" s="33" t="s">
        <v>39</v>
      </c>
      <c r="F338" s="37">
        <f>G338+J338</f>
        <v>16314.78</v>
      </c>
      <c r="G338" s="37">
        <v>16314.78</v>
      </c>
      <c r="H338" s="37"/>
      <c r="I338" s="37"/>
      <c r="J338" s="37"/>
      <c r="K338" s="37"/>
      <c r="L338" s="37"/>
    </row>
    <row r="339" spans="1:13" s="3" customFormat="1" ht="19.5" customHeight="1" x14ac:dyDescent="0.2">
      <c r="A339" s="70"/>
      <c r="B339" s="71"/>
      <c r="C339" s="45"/>
      <c r="D339" s="190"/>
      <c r="E339" s="36" t="s">
        <v>40</v>
      </c>
      <c r="F339" s="37"/>
      <c r="G339" s="37"/>
      <c r="H339" s="37"/>
      <c r="I339" s="37"/>
      <c r="J339" s="37"/>
      <c r="K339" s="37"/>
      <c r="L339" s="37"/>
    </row>
    <row r="340" spans="1:13" s="3" customFormat="1" ht="19.5" customHeight="1" x14ac:dyDescent="0.2">
      <c r="A340" s="70"/>
      <c r="B340" s="71"/>
      <c r="C340" s="45"/>
      <c r="D340" s="190"/>
      <c r="E340" s="36" t="s">
        <v>41</v>
      </c>
      <c r="F340" s="37">
        <f>G340+J340</f>
        <v>155.86000000000001</v>
      </c>
      <c r="G340" s="37">
        <v>155.86000000000001</v>
      </c>
      <c r="H340" s="37"/>
      <c r="I340" s="37"/>
      <c r="J340" s="37"/>
      <c r="K340" s="37"/>
      <c r="L340" s="37"/>
    </row>
    <row r="341" spans="1:13" s="7" customFormat="1" ht="19.5" customHeight="1" x14ac:dyDescent="0.2">
      <c r="A341" s="139"/>
      <c r="B341" s="71"/>
      <c r="C341" s="140"/>
      <c r="D341" s="191"/>
      <c r="E341" s="47" t="s">
        <v>42</v>
      </c>
      <c r="F341" s="42">
        <f>F338-F339+F340</f>
        <v>16470.64</v>
      </c>
      <c r="G341" s="42">
        <f>G338-G339+G340</f>
        <v>16470.64</v>
      </c>
      <c r="H341" s="42"/>
      <c r="I341" s="42"/>
      <c r="J341" s="42"/>
      <c r="K341" s="42"/>
      <c r="L341" s="42"/>
    </row>
    <row r="342" spans="1:13" s="61" customFormat="1" ht="18" customHeight="1" x14ac:dyDescent="0.2">
      <c r="A342" s="81"/>
      <c r="B342" s="82"/>
      <c r="C342" s="192" t="s">
        <v>47</v>
      </c>
      <c r="D342" s="192"/>
      <c r="E342" s="192"/>
      <c r="F342" s="192"/>
      <c r="G342" s="192"/>
      <c r="H342" s="192"/>
      <c r="I342" s="192"/>
      <c r="J342" s="192"/>
      <c r="K342" s="192"/>
      <c r="L342" s="193"/>
    </row>
    <row r="343" spans="1:13" s="80" customFormat="1" ht="18" customHeight="1" x14ac:dyDescent="0.2">
      <c r="A343" s="81"/>
      <c r="B343" s="82"/>
      <c r="C343" s="194" t="s">
        <v>96</v>
      </c>
      <c r="D343" s="194"/>
      <c r="E343" s="194"/>
      <c r="F343" s="194"/>
      <c r="G343" s="194"/>
      <c r="H343" s="194"/>
      <c r="I343" s="194"/>
      <c r="J343" s="194"/>
      <c r="K343" s="194"/>
      <c r="L343" s="195"/>
    </row>
    <row r="344" spans="1:13" s="80" customFormat="1" ht="18" customHeight="1" x14ac:dyDescent="0.2">
      <c r="A344" s="81"/>
      <c r="B344" s="82"/>
      <c r="C344" s="226" t="s">
        <v>141</v>
      </c>
      <c r="D344" s="226"/>
      <c r="E344" s="226"/>
      <c r="F344" s="226"/>
      <c r="G344" s="226"/>
      <c r="H344" s="226"/>
      <c r="I344" s="226"/>
      <c r="J344" s="226"/>
      <c r="K344" s="226"/>
      <c r="L344" s="227"/>
    </row>
    <row r="345" spans="1:13" s="74" customFormat="1" ht="18" customHeight="1" x14ac:dyDescent="0.2">
      <c r="A345" s="81"/>
      <c r="B345" s="83"/>
      <c r="C345" s="228" t="s">
        <v>97</v>
      </c>
      <c r="D345" s="228"/>
      <c r="E345" s="228"/>
      <c r="F345" s="228"/>
      <c r="G345" s="228"/>
      <c r="H345" s="228"/>
      <c r="I345" s="228"/>
      <c r="J345" s="228"/>
      <c r="K345" s="228"/>
      <c r="L345" s="229"/>
    </row>
    <row r="346" spans="1:13" s="13" customFormat="1" ht="16.5" customHeight="1" x14ac:dyDescent="0.2">
      <c r="A346" s="30"/>
      <c r="B346" s="31">
        <v>85502</v>
      </c>
      <c r="C346" s="56"/>
      <c r="D346" s="183" t="s">
        <v>71</v>
      </c>
      <c r="E346" s="33" t="s">
        <v>39</v>
      </c>
      <c r="F346" s="37">
        <f>G346+J346</f>
        <v>9004890.8300000001</v>
      </c>
      <c r="G346" s="142">
        <v>9004890.8300000001</v>
      </c>
      <c r="H346" s="37">
        <v>8848000</v>
      </c>
      <c r="I346" s="38"/>
      <c r="J346" s="38"/>
      <c r="K346" s="38"/>
      <c r="L346" s="38"/>
    </row>
    <row r="347" spans="1:13" s="3" customFormat="1" ht="16.5" customHeight="1" x14ac:dyDescent="0.2">
      <c r="A347" s="43"/>
      <c r="B347" s="44"/>
      <c r="C347" s="45"/>
      <c r="D347" s="184"/>
      <c r="E347" s="36" t="s">
        <v>40</v>
      </c>
      <c r="F347" s="37"/>
      <c r="G347" s="37"/>
      <c r="H347" s="37"/>
      <c r="I347" s="37"/>
      <c r="J347" s="37"/>
      <c r="K347" s="37"/>
      <c r="L347" s="37"/>
    </row>
    <row r="348" spans="1:13" s="3" customFormat="1" ht="16.5" customHeight="1" x14ac:dyDescent="0.2">
      <c r="A348" s="43"/>
      <c r="B348" s="44"/>
      <c r="C348" s="45"/>
      <c r="D348" s="184"/>
      <c r="E348" s="36" t="s">
        <v>41</v>
      </c>
      <c r="F348" s="37">
        <f>G348+J348</f>
        <v>4085.77</v>
      </c>
      <c r="G348" s="37">
        <f>G352++G356</f>
        <v>4085.77</v>
      </c>
      <c r="H348" s="37"/>
      <c r="I348" s="37"/>
      <c r="J348" s="37"/>
      <c r="K348" s="37"/>
      <c r="L348" s="37"/>
    </row>
    <row r="349" spans="1:13" s="7" customFormat="1" ht="16.5" customHeight="1" x14ac:dyDescent="0.2">
      <c r="A349" s="56"/>
      <c r="B349" s="56"/>
      <c r="C349" s="49"/>
      <c r="D349" s="185"/>
      <c r="E349" s="47" t="s">
        <v>42</v>
      </c>
      <c r="F349" s="42">
        <f>F346-F347+F348</f>
        <v>9008976.5999999996</v>
      </c>
      <c r="G349" s="42">
        <f>G346-G347+G348</f>
        <v>9008976.5999999996</v>
      </c>
      <c r="H349" s="42">
        <f>H346-H347+H348</f>
        <v>8848000</v>
      </c>
      <c r="I349" s="42"/>
      <c r="J349" s="42"/>
      <c r="K349" s="42"/>
      <c r="L349" s="42"/>
    </row>
    <row r="350" spans="1:13" s="7" customFormat="1" ht="16.5" customHeight="1" x14ac:dyDescent="0.2">
      <c r="A350" s="30"/>
      <c r="B350" s="30"/>
      <c r="C350" s="48" t="s">
        <v>21</v>
      </c>
      <c r="D350" s="51" t="s">
        <v>55</v>
      </c>
      <c r="E350" s="33" t="s">
        <v>39</v>
      </c>
      <c r="F350" s="37">
        <f>G350+J350</f>
        <v>5205.79</v>
      </c>
      <c r="G350" s="37">
        <v>5205.79</v>
      </c>
      <c r="H350" s="37"/>
      <c r="I350" s="37"/>
      <c r="J350" s="37"/>
      <c r="K350" s="37"/>
      <c r="L350" s="37"/>
      <c r="M350" s="12"/>
    </row>
    <row r="351" spans="1:13" s="7" customFormat="1" ht="16.5" customHeight="1" x14ac:dyDescent="0.2">
      <c r="A351" s="43"/>
      <c r="B351" s="44"/>
      <c r="C351" s="45"/>
      <c r="D351" s="35"/>
      <c r="E351" s="36" t="s">
        <v>40</v>
      </c>
      <c r="F351" s="37"/>
      <c r="G351" s="37"/>
      <c r="H351" s="37"/>
      <c r="I351" s="37"/>
      <c r="J351" s="37"/>
      <c r="K351" s="37"/>
      <c r="L351" s="37"/>
      <c r="M351" s="3"/>
    </row>
    <row r="352" spans="1:13" s="7" customFormat="1" ht="16.5" customHeight="1" x14ac:dyDescent="0.2">
      <c r="A352" s="43"/>
      <c r="B352" s="44"/>
      <c r="C352" s="45"/>
      <c r="D352" s="35"/>
      <c r="E352" s="36" t="s">
        <v>41</v>
      </c>
      <c r="F352" s="37">
        <f>G352+J352</f>
        <v>777.46</v>
      </c>
      <c r="G352" s="37">
        <v>777.46</v>
      </c>
      <c r="H352" s="37"/>
      <c r="I352" s="37"/>
      <c r="J352" s="37"/>
      <c r="K352" s="37"/>
      <c r="L352" s="37"/>
      <c r="M352" s="3"/>
    </row>
    <row r="353" spans="1:13" s="7" customFormat="1" ht="16.5" customHeight="1" x14ac:dyDescent="0.2">
      <c r="A353" s="56"/>
      <c r="B353" s="56"/>
      <c r="C353" s="49"/>
      <c r="D353" s="50"/>
      <c r="E353" s="47" t="s">
        <v>42</v>
      </c>
      <c r="F353" s="42">
        <f>F350-F351+F352</f>
        <v>5983.25</v>
      </c>
      <c r="G353" s="42">
        <f>G350-G351+G352</f>
        <v>5983.25</v>
      </c>
      <c r="H353" s="42"/>
      <c r="I353" s="42"/>
      <c r="J353" s="42"/>
      <c r="K353" s="42"/>
      <c r="L353" s="42"/>
    </row>
    <row r="354" spans="1:13" s="4" customFormat="1" ht="18" customHeight="1" x14ac:dyDescent="0.2">
      <c r="A354" s="70"/>
      <c r="B354" s="71"/>
      <c r="C354" s="138">
        <v>2910</v>
      </c>
      <c r="D354" s="189" t="s">
        <v>75</v>
      </c>
      <c r="E354" s="33" t="s">
        <v>39</v>
      </c>
      <c r="F354" s="37">
        <f>G354+J354</f>
        <v>51685.04</v>
      </c>
      <c r="G354" s="37">
        <v>51685.04</v>
      </c>
      <c r="H354" s="37"/>
      <c r="I354" s="37"/>
      <c r="J354" s="37"/>
      <c r="K354" s="37"/>
      <c r="L354" s="37"/>
    </row>
    <row r="355" spans="1:13" s="3" customFormat="1" ht="18" customHeight="1" x14ac:dyDescent="0.2">
      <c r="A355" s="70"/>
      <c r="B355" s="71"/>
      <c r="C355" s="45"/>
      <c r="D355" s="190"/>
      <c r="E355" s="36" t="s">
        <v>40</v>
      </c>
      <c r="F355" s="37"/>
      <c r="G355" s="37"/>
      <c r="H355" s="37"/>
      <c r="I355" s="37"/>
      <c r="J355" s="37"/>
      <c r="K355" s="37"/>
      <c r="L355" s="37"/>
    </row>
    <row r="356" spans="1:13" s="3" customFormat="1" ht="18" customHeight="1" x14ac:dyDescent="0.2">
      <c r="A356" s="70"/>
      <c r="B356" s="71"/>
      <c r="C356" s="45"/>
      <c r="D356" s="190"/>
      <c r="E356" s="36" t="s">
        <v>41</v>
      </c>
      <c r="F356" s="37">
        <f>G356+J356</f>
        <v>3308.31</v>
      </c>
      <c r="G356" s="37">
        <v>3308.31</v>
      </c>
      <c r="H356" s="37"/>
      <c r="I356" s="37"/>
      <c r="J356" s="37"/>
      <c r="K356" s="37"/>
      <c r="L356" s="37"/>
    </row>
    <row r="357" spans="1:13" s="7" customFormat="1" ht="18" customHeight="1" x14ac:dyDescent="0.2">
      <c r="A357" s="139"/>
      <c r="B357" s="71"/>
      <c r="C357" s="140"/>
      <c r="D357" s="191"/>
      <c r="E357" s="47" t="s">
        <v>42</v>
      </c>
      <c r="F357" s="42">
        <f>F354-F355+F356</f>
        <v>54993.35</v>
      </c>
      <c r="G357" s="42">
        <f>G354-G355+G356</f>
        <v>54993.35</v>
      </c>
      <c r="H357" s="42"/>
      <c r="I357" s="42"/>
      <c r="J357" s="42"/>
      <c r="K357" s="42"/>
      <c r="L357" s="42"/>
    </row>
    <row r="358" spans="1:13" s="61" customFormat="1" ht="17.25" customHeight="1" x14ac:dyDescent="0.2">
      <c r="A358" s="81"/>
      <c r="B358" s="82"/>
      <c r="C358" s="192" t="s">
        <v>47</v>
      </c>
      <c r="D358" s="192"/>
      <c r="E358" s="192"/>
      <c r="F358" s="192"/>
      <c r="G358" s="192"/>
      <c r="H358" s="192"/>
      <c r="I358" s="192"/>
      <c r="J358" s="192"/>
      <c r="K358" s="192"/>
      <c r="L358" s="193"/>
    </row>
    <row r="359" spans="1:13" s="80" customFormat="1" ht="15.75" customHeight="1" x14ac:dyDescent="0.2">
      <c r="A359" s="81"/>
      <c r="B359" s="82"/>
      <c r="C359" s="194" t="s">
        <v>96</v>
      </c>
      <c r="D359" s="194"/>
      <c r="E359" s="194"/>
      <c r="F359" s="194"/>
      <c r="G359" s="194"/>
      <c r="H359" s="194"/>
      <c r="I359" s="194"/>
      <c r="J359" s="194"/>
      <c r="K359" s="194"/>
      <c r="L359" s="195"/>
    </row>
    <row r="360" spans="1:13" s="80" customFormat="1" ht="15.75" customHeight="1" x14ac:dyDescent="0.2">
      <c r="A360" s="81"/>
      <c r="B360" s="82"/>
      <c r="C360" s="194" t="s">
        <v>95</v>
      </c>
      <c r="D360" s="194"/>
      <c r="E360" s="194"/>
      <c r="F360" s="194"/>
      <c r="G360" s="194"/>
      <c r="H360" s="194"/>
      <c r="I360" s="194"/>
      <c r="J360" s="194"/>
      <c r="K360" s="194"/>
      <c r="L360" s="195"/>
    </row>
    <row r="361" spans="1:13" s="74" customFormat="1" ht="29.25" customHeight="1" x14ac:dyDescent="0.2">
      <c r="A361" s="81"/>
      <c r="B361" s="83"/>
      <c r="C361" s="196" t="s">
        <v>98</v>
      </c>
      <c r="D361" s="196"/>
      <c r="E361" s="196"/>
      <c r="F361" s="196"/>
      <c r="G361" s="196"/>
      <c r="H361" s="196"/>
      <c r="I361" s="196"/>
      <c r="J361" s="196"/>
      <c r="K361" s="196"/>
      <c r="L361" s="197"/>
    </row>
    <row r="362" spans="1:13" s="7" customFormat="1" ht="16.5" customHeight="1" x14ac:dyDescent="0.2">
      <c r="A362" s="30"/>
      <c r="B362" s="31">
        <v>85504</v>
      </c>
      <c r="C362" s="56"/>
      <c r="D362" s="183" t="s">
        <v>51</v>
      </c>
      <c r="E362" s="33" t="s">
        <v>39</v>
      </c>
      <c r="F362" s="37">
        <f>G362+J362</f>
        <v>3900</v>
      </c>
      <c r="G362" s="37">
        <v>3900</v>
      </c>
      <c r="H362" s="37">
        <v>2400</v>
      </c>
      <c r="I362" s="38"/>
      <c r="J362" s="38"/>
      <c r="K362" s="38"/>
      <c r="L362" s="38"/>
    </row>
    <row r="363" spans="1:13" s="7" customFormat="1" ht="16.5" customHeight="1" x14ac:dyDescent="0.2">
      <c r="A363" s="43"/>
      <c r="B363" s="44"/>
      <c r="C363" s="45"/>
      <c r="D363" s="184"/>
      <c r="E363" s="36" t="s">
        <v>40</v>
      </c>
      <c r="F363" s="37"/>
      <c r="G363" s="37"/>
      <c r="H363" s="37"/>
      <c r="I363" s="37"/>
      <c r="J363" s="37"/>
      <c r="K363" s="37"/>
      <c r="L363" s="37"/>
    </row>
    <row r="364" spans="1:13" s="7" customFormat="1" ht="16.5" customHeight="1" x14ac:dyDescent="0.2">
      <c r="A364" s="43"/>
      <c r="B364" s="44"/>
      <c r="C364" s="45"/>
      <c r="D364" s="184"/>
      <c r="E364" s="36" t="s">
        <v>41</v>
      </c>
      <c r="F364" s="37">
        <f>G364+J364</f>
        <v>65.81</v>
      </c>
      <c r="G364" s="37">
        <f>G368</f>
        <v>65.81</v>
      </c>
      <c r="H364" s="37"/>
      <c r="I364" s="37"/>
      <c r="J364" s="37"/>
      <c r="K364" s="37"/>
      <c r="L364" s="37"/>
    </row>
    <row r="365" spans="1:13" s="7" customFormat="1" ht="16.5" customHeight="1" x14ac:dyDescent="0.2">
      <c r="A365" s="56"/>
      <c r="B365" s="56"/>
      <c r="C365" s="49"/>
      <c r="D365" s="185"/>
      <c r="E365" s="47" t="s">
        <v>42</v>
      </c>
      <c r="F365" s="42">
        <f>F362-F363+F364</f>
        <v>3965.81</v>
      </c>
      <c r="G365" s="42">
        <f>G362-G363+G364</f>
        <v>3965.81</v>
      </c>
      <c r="H365" s="42">
        <f>H362-H363+H364</f>
        <v>2400</v>
      </c>
      <c r="I365" s="42"/>
      <c r="J365" s="42"/>
      <c r="K365" s="42"/>
      <c r="L365" s="42"/>
    </row>
    <row r="366" spans="1:13" s="7" customFormat="1" ht="16.5" customHeight="1" x14ac:dyDescent="0.2">
      <c r="A366" s="30"/>
      <c r="B366" s="30"/>
      <c r="C366" s="48" t="s">
        <v>21</v>
      </c>
      <c r="D366" s="51" t="s">
        <v>55</v>
      </c>
      <c r="E366" s="33" t="s">
        <v>39</v>
      </c>
      <c r="F366" s="37">
        <f>G366+J366</f>
        <v>0</v>
      </c>
      <c r="G366" s="37">
        <v>0</v>
      </c>
      <c r="H366" s="37"/>
      <c r="I366" s="37"/>
      <c r="J366" s="37"/>
      <c r="K366" s="37"/>
      <c r="L366" s="37"/>
      <c r="M366" s="12"/>
    </row>
    <row r="367" spans="1:13" s="7" customFormat="1" ht="16.5" customHeight="1" x14ac:dyDescent="0.2">
      <c r="A367" s="43"/>
      <c r="B367" s="44"/>
      <c r="C367" s="45"/>
      <c r="D367" s="35"/>
      <c r="E367" s="36" t="s">
        <v>40</v>
      </c>
      <c r="F367" s="37"/>
      <c r="G367" s="37"/>
      <c r="H367" s="37"/>
      <c r="I367" s="37"/>
      <c r="J367" s="37"/>
      <c r="K367" s="37"/>
      <c r="L367" s="37"/>
      <c r="M367" s="3"/>
    </row>
    <row r="368" spans="1:13" s="7" customFormat="1" ht="16.5" customHeight="1" x14ac:dyDescent="0.2">
      <c r="A368" s="43"/>
      <c r="B368" s="44"/>
      <c r="C368" s="45"/>
      <c r="D368" s="35"/>
      <c r="E368" s="36" t="s">
        <v>41</v>
      </c>
      <c r="F368" s="37">
        <f>G368+J368</f>
        <v>65.81</v>
      </c>
      <c r="G368" s="37">
        <v>65.81</v>
      </c>
      <c r="H368" s="37"/>
      <c r="I368" s="37"/>
      <c r="J368" s="37"/>
      <c r="K368" s="37"/>
      <c r="L368" s="37"/>
      <c r="M368" s="3"/>
    </row>
    <row r="369" spans="1:12" s="7" customFormat="1" ht="16.5" customHeight="1" x14ac:dyDescent="0.2">
      <c r="A369" s="56"/>
      <c r="B369" s="56"/>
      <c r="C369" s="49"/>
      <c r="D369" s="50"/>
      <c r="E369" s="47" t="s">
        <v>42</v>
      </c>
      <c r="F369" s="42">
        <f>F366-F367+F368</f>
        <v>65.81</v>
      </c>
      <c r="G369" s="42">
        <f>G366-G367+G368</f>
        <v>65.81</v>
      </c>
      <c r="H369" s="42"/>
      <c r="I369" s="42"/>
      <c r="J369" s="42"/>
      <c r="K369" s="42"/>
      <c r="L369" s="42"/>
    </row>
    <row r="370" spans="1:12" s="61" customFormat="1" ht="17.25" customHeight="1" x14ac:dyDescent="0.2">
      <c r="A370" s="81"/>
      <c r="B370" s="82"/>
      <c r="C370" s="192" t="s">
        <v>47</v>
      </c>
      <c r="D370" s="192"/>
      <c r="E370" s="192"/>
      <c r="F370" s="192"/>
      <c r="G370" s="192"/>
      <c r="H370" s="192"/>
      <c r="I370" s="192"/>
      <c r="J370" s="192"/>
      <c r="K370" s="192"/>
      <c r="L370" s="193"/>
    </row>
    <row r="371" spans="1:12" s="80" customFormat="1" ht="15.75" customHeight="1" x14ac:dyDescent="0.2">
      <c r="A371" s="81"/>
      <c r="B371" s="82"/>
      <c r="C371" s="194" t="s">
        <v>94</v>
      </c>
      <c r="D371" s="194"/>
      <c r="E371" s="194"/>
      <c r="F371" s="194"/>
      <c r="G371" s="194"/>
      <c r="H371" s="194"/>
      <c r="I371" s="194"/>
      <c r="J371" s="194"/>
      <c r="K371" s="194"/>
      <c r="L371" s="195"/>
    </row>
    <row r="372" spans="1:12" s="74" customFormat="1" ht="16.5" customHeight="1" x14ac:dyDescent="0.2">
      <c r="A372" s="81"/>
      <c r="B372" s="83"/>
      <c r="C372" s="196" t="s">
        <v>142</v>
      </c>
      <c r="D372" s="196"/>
      <c r="E372" s="196"/>
      <c r="F372" s="196"/>
      <c r="G372" s="196"/>
      <c r="H372" s="196"/>
      <c r="I372" s="196"/>
      <c r="J372" s="196"/>
      <c r="K372" s="196"/>
      <c r="L372" s="197"/>
    </row>
    <row r="373" spans="1:12" s="72" customFormat="1" ht="18" customHeight="1" x14ac:dyDescent="0.2">
      <c r="A373" s="23">
        <v>900</v>
      </c>
      <c r="B373" s="23"/>
      <c r="C373" s="22"/>
      <c r="D373" s="174" t="s">
        <v>11</v>
      </c>
      <c r="E373" s="25" t="s">
        <v>39</v>
      </c>
      <c r="F373" s="28">
        <f>G373+J373</f>
        <v>18477683.259999998</v>
      </c>
      <c r="G373" s="28">
        <v>11175076.26</v>
      </c>
      <c r="H373" s="28">
        <v>128862.52</v>
      </c>
      <c r="I373" s="28">
        <v>27658.880000000001</v>
      </c>
      <c r="J373" s="28">
        <v>7302607</v>
      </c>
      <c r="K373" s="28">
        <v>2445869.9700000002</v>
      </c>
      <c r="L373" s="28">
        <v>4845129.28</v>
      </c>
    </row>
    <row r="374" spans="1:12" s="3" customFormat="1" ht="18" customHeight="1" x14ac:dyDescent="0.2">
      <c r="A374" s="57"/>
      <c r="B374" s="58"/>
      <c r="C374" s="59"/>
      <c r="D374" s="175"/>
      <c r="E374" s="19" t="s">
        <v>40</v>
      </c>
      <c r="F374" s="28">
        <f>G374+J374</f>
        <v>119920.37</v>
      </c>
      <c r="G374" s="28">
        <f t="shared" ref="G374:L375" si="13">G378+G391</f>
        <v>0</v>
      </c>
      <c r="H374" s="28">
        <f t="shared" si="13"/>
        <v>0</v>
      </c>
      <c r="I374" s="28">
        <f t="shared" si="13"/>
        <v>0</v>
      </c>
      <c r="J374" s="28">
        <f t="shared" si="13"/>
        <v>119920.37</v>
      </c>
      <c r="K374" s="28">
        <f t="shared" si="13"/>
        <v>119920.37</v>
      </c>
      <c r="L374" s="28">
        <f t="shared" si="13"/>
        <v>0</v>
      </c>
    </row>
    <row r="375" spans="1:12" s="3" customFormat="1" ht="18" customHeight="1" x14ac:dyDescent="0.2">
      <c r="A375" s="57"/>
      <c r="B375" s="58"/>
      <c r="C375" s="59"/>
      <c r="D375" s="175"/>
      <c r="E375" s="19" t="s">
        <v>41</v>
      </c>
      <c r="F375" s="28">
        <f>G375+J375</f>
        <v>2000</v>
      </c>
      <c r="G375" s="28">
        <f t="shared" si="13"/>
        <v>2000</v>
      </c>
      <c r="H375" s="28">
        <f t="shared" si="13"/>
        <v>0</v>
      </c>
      <c r="I375" s="28">
        <f t="shared" si="13"/>
        <v>0</v>
      </c>
      <c r="J375" s="28">
        <f t="shared" si="13"/>
        <v>0</v>
      </c>
      <c r="K375" s="28">
        <f t="shared" si="13"/>
        <v>0</v>
      </c>
      <c r="L375" s="28">
        <f t="shared" si="13"/>
        <v>0</v>
      </c>
    </row>
    <row r="376" spans="1:12" s="7" customFormat="1" ht="18" customHeight="1" x14ac:dyDescent="0.2">
      <c r="A376" s="22"/>
      <c r="B376" s="55"/>
      <c r="C376" s="55"/>
      <c r="D376" s="176"/>
      <c r="E376" s="20" t="s">
        <v>42</v>
      </c>
      <c r="F376" s="21">
        <f t="shared" ref="F376:L376" si="14">F373-F374+F375</f>
        <v>18359762.889999997</v>
      </c>
      <c r="G376" s="21">
        <f t="shared" si="14"/>
        <v>11177076.26</v>
      </c>
      <c r="H376" s="21">
        <f t="shared" si="14"/>
        <v>128862.52</v>
      </c>
      <c r="I376" s="21">
        <f t="shared" si="14"/>
        <v>27658.880000000001</v>
      </c>
      <c r="J376" s="21">
        <f t="shared" si="14"/>
        <v>7182686.6299999999</v>
      </c>
      <c r="K376" s="21">
        <f t="shared" si="14"/>
        <v>2325949.6</v>
      </c>
      <c r="L376" s="21">
        <f t="shared" si="14"/>
        <v>4845129.28</v>
      </c>
    </row>
    <row r="377" spans="1:12" s="15" customFormat="1" ht="18" customHeight="1" x14ac:dyDescent="0.2">
      <c r="A377" s="30"/>
      <c r="B377" s="31">
        <v>90026</v>
      </c>
      <c r="C377" s="56"/>
      <c r="D377" s="183" t="s">
        <v>72</v>
      </c>
      <c r="E377" s="33" t="s">
        <v>39</v>
      </c>
      <c r="F377" s="37">
        <f>G377+J377</f>
        <v>10550</v>
      </c>
      <c r="G377" s="37">
        <v>10550</v>
      </c>
      <c r="H377" s="37"/>
      <c r="I377" s="38"/>
      <c r="J377" s="38"/>
      <c r="K377" s="38"/>
      <c r="L377" s="38"/>
    </row>
    <row r="378" spans="1:12" s="3" customFormat="1" ht="18" customHeight="1" x14ac:dyDescent="0.2">
      <c r="A378" s="43"/>
      <c r="B378" s="44"/>
      <c r="C378" s="45"/>
      <c r="D378" s="184"/>
      <c r="E378" s="36" t="s">
        <v>40</v>
      </c>
      <c r="F378" s="37"/>
      <c r="G378" s="37"/>
      <c r="H378" s="37"/>
      <c r="I378" s="37"/>
      <c r="J378" s="37"/>
      <c r="K378" s="37"/>
      <c r="L378" s="37"/>
    </row>
    <row r="379" spans="1:12" s="3" customFormat="1" ht="18" customHeight="1" x14ac:dyDescent="0.2">
      <c r="A379" s="43"/>
      <c r="B379" s="44"/>
      <c r="C379" s="45"/>
      <c r="D379" s="184"/>
      <c r="E379" s="36" t="s">
        <v>41</v>
      </c>
      <c r="F379" s="37">
        <f>G379+J379</f>
        <v>2000</v>
      </c>
      <c r="G379" s="37">
        <f>G383</f>
        <v>2000</v>
      </c>
      <c r="H379" s="37"/>
      <c r="I379" s="37"/>
      <c r="J379" s="37"/>
      <c r="K379" s="37"/>
      <c r="L379" s="37"/>
    </row>
    <row r="380" spans="1:12" s="7" customFormat="1" ht="18" customHeight="1" x14ac:dyDescent="0.2">
      <c r="A380" s="56"/>
      <c r="B380" s="56"/>
      <c r="C380" s="49"/>
      <c r="D380" s="185"/>
      <c r="E380" s="47" t="s">
        <v>42</v>
      </c>
      <c r="F380" s="42">
        <f>F377-F378+F379</f>
        <v>12550</v>
      </c>
      <c r="G380" s="42">
        <f>G377-G378+G379</f>
        <v>12550</v>
      </c>
      <c r="H380" s="42"/>
      <c r="I380" s="42"/>
      <c r="J380" s="42"/>
      <c r="K380" s="42"/>
      <c r="L380" s="42"/>
    </row>
    <row r="381" spans="1:12" s="69" customFormat="1" ht="18" customHeight="1" x14ac:dyDescent="0.2">
      <c r="A381" s="43"/>
      <c r="B381" s="44"/>
      <c r="C381" s="48" t="s">
        <v>24</v>
      </c>
      <c r="D381" s="180" t="s">
        <v>57</v>
      </c>
      <c r="E381" s="33" t="s">
        <v>39</v>
      </c>
      <c r="F381" s="37">
        <f>G381+J381</f>
        <v>50</v>
      </c>
      <c r="G381" s="37">
        <v>50</v>
      </c>
      <c r="H381" s="37"/>
      <c r="I381" s="37"/>
      <c r="J381" s="37"/>
      <c r="K381" s="37"/>
      <c r="L381" s="37"/>
    </row>
    <row r="382" spans="1:12" s="3" customFormat="1" ht="18" customHeight="1" x14ac:dyDescent="0.2">
      <c r="A382" s="43"/>
      <c r="B382" s="44"/>
      <c r="C382" s="45"/>
      <c r="D382" s="181"/>
      <c r="E382" s="36" t="s">
        <v>40</v>
      </c>
      <c r="F382" s="37"/>
      <c r="G382" s="37"/>
      <c r="H382" s="37"/>
      <c r="I382" s="37"/>
      <c r="J382" s="37"/>
      <c r="K382" s="37"/>
      <c r="L382" s="37"/>
    </row>
    <row r="383" spans="1:12" s="3" customFormat="1" ht="18" customHeight="1" x14ac:dyDescent="0.2">
      <c r="A383" s="43"/>
      <c r="B383" s="44"/>
      <c r="C383" s="45"/>
      <c r="D383" s="181"/>
      <c r="E383" s="36" t="s">
        <v>41</v>
      </c>
      <c r="F383" s="37">
        <f>G383+J383</f>
        <v>2000</v>
      </c>
      <c r="G383" s="37">
        <v>2000</v>
      </c>
      <c r="H383" s="37"/>
      <c r="I383" s="37"/>
      <c r="J383" s="37"/>
      <c r="K383" s="37"/>
      <c r="L383" s="37"/>
    </row>
    <row r="384" spans="1:12" s="7" customFormat="1" ht="18" customHeight="1" x14ac:dyDescent="0.2">
      <c r="A384" s="56"/>
      <c r="B384" s="56"/>
      <c r="C384" s="49"/>
      <c r="D384" s="182"/>
      <c r="E384" s="47" t="s">
        <v>42</v>
      </c>
      <c r="F384" s="42">
        <f>F381-F382+F383</f>
        <v>2050</v>
      </c>
      <c r="G384" s="42">
        <f>G381-G382+G383</f>
        <v>2050</v>
      </c>
      <c r="H384" s="42"/>
      <c r="I384" s="42"/>
      <c r="J384" s="42"/>
      <c r="K384" s="42"/>
      <c r="L384" s="42"/>
    </row>
    <row r="385" spans="1:12" s="61" customFormat="1" ht="18" customHeight="1" x14ac:dyDescent="0.2">
      <c r="A385" s="81"/>
      <c r="B385" s="82"/>
      <c r="C385" s="192" t="s">
        <v>47</v>
      </c>
      <c r="D385" s="192"/>
      <c r="E385" s="192"/>
      <c r="F385" s="192"/>
      <c r="G385" s="192"/>
      <c r="H385" s="192"/>
      <c r="I385" s="192"/>
      <c r="J385" s="192"/>
      <c r="K385" s="192"/>
      <c r="L385" s="193"/>
    </row>
    <row r="386" spans="1:12" s="80" customFormat="1" ht="18" customHeight="1" x14ac:dyDescent="0.2">
      <c r="A386" s="81"/>
      <c r="B386" s="82"/>
      <c r="C386" s="194" t="s">
        <v>108</v>
      </c>
      <c r="D386" s="194"/>
      <c r="E386" s="194"/>
      <c r="F386" s="194"/>
      <c r="G386" s="194"/>
      <c r="H386" s="194"/>
      <c r="I386" s="194"/>
      <c r="J386" s="194"/>
      <c r="K386" s="194"/>
      <c r="L386" s="195"/>
    </row>
    <row r="387" spans="1:12" s="80" customFormat="1" ht="18" customHeight="1" x14ac:dyDescent="0.2">
      <c r="A387" s="81"/>
      <c r="B387" s="82"/>
      <c r="C387" s="194" t="s">
        <v>122</v>
      </c>
      <c r="D387" s="194"/>
      <c r="E387" s="194"/>
      <c r="F387" s="194"/>
      <c r="G387" s="194"/>
      <c r="H387" s="194"/>
      <c r="I387" s="194"/>
      <c r="J387" s="194"/>
      <c r="K387" s="194"/>
      <c r="L387" s="195"/>
    </row>
    <row r="388" spans="1:12" s="80" customFormat="1" ht="18" customHeight="1" x14ac:dyDescent="0.2">
      <c r="A388" s="81"/>
      <c r="B388" s="82"/>
      <c r="C388" s="194" t="s">
        <v>123</v>
      </c>
      <c r="D388" s="194"/>
      <c r="E388" s="194"/>
      <c r="F388" s="194"/>
      <c r="G388" s="194"/>
      <c r="H388" s="194"/>
      <c r="I388" s="194"/>
      <c r="J388" s="194"/>
      <c r="K388" s="194"/>
      <c r="L388" s="195"/>
    </row>
    <row r="389" spans="1:12" s="74" customFormat="1" ht="18" customHeight="1" x14ac:dyDescent="0.2">
      <c r="A389" s="81"/>
      <c r="B389" s="83"/>
      <c r="C389" s="196" t="s">
        <v>124</v>
      </c>
      <c r="D389" s="196"/>
      <c r="E389" s="196"/>
      <c r="F389" s="196"/>
      <c r="G389" s="196"/>
      <c r="H389" s="196"/>
      <c r="I389" s="196"/>
      <c r="J389" s="196"/>
      <c r="K389" s="196"/>
      <c r="L389" s="197"/>
    </row>
    <row r="390" spans="1:12" s="14" customFormat="1" ht="18" customHeight="1" x14ac:dyDescent="0.2">
      <c r="A390" s="43"/>
      <c r="B390" s="31">
        <v>90095</v>
      </c>
      <c r="C390" s="56"/>
      <c r="D390" s="35" t="s">
        <v>2</v>
      </c>
      <c r="E390" s="33" t="s">
        <v>39</v>
      </c>
      <c r="F390" s="142">
        <f>G390+J390</f>
        <v>2412072.4900000002</v>
      </c>
      <c r="G390" s="142">
        <v>134952.51999999999</v>
      </c>
      <c r="H390" s="142">
        <v>128862.52</v>
      </c>
      <c r="I390" s="143"/>
      <c r="J390" s="142">
        <f>K390</f>
        <v>2277119.9700000002</v>
      </c>
      <c r="K390" s="142">
        <v>2277119.9700000002</v>
      </c>
      <c r="L390" s="37"/>
    </row>
    <row r="391" spans="1:12" s="3" customFormat="1" ht="18" customHeight="1" x14ac:dyDescent="0.2">
      <c r="A391" s="43"/>
      <c r="B391" s="44"/>
      <c r="C391" s="45"/>
      <c r="D391" s="35"/>
      <c r="E391" s="36" t="s">
        <v>40</v>
      </c>
      <c r="F391" s="37">
        <f>G391+J391</f>
        <v>119920.37</v>
      </c>
      <c r="G391" s="37"/>
      <c r="H391" s="37"/>
      <c r="I391" s="37"/>
      <c r="J391" s="37">
        <f>J395</f>
        <v>119920.37</v>
      </c>
      <c r="K391" s="37">
        <f>K395</f>
        <v>119920.37</v>
      </c>
      <c r="L391" s="37"/>
    </row>
    <row r="392" spans="1:12" s="3" customFormat="1" ht="18" customHeight="1" x14ac:dyDescent="0.2">
      <c r="A392" s="43"/>
      <c r="B392" s="44"/>
      <c r="C392" s="45"/>
      <c r="D392" s="35"/>
      <c r="E392" s="36" t="s">
        <v>41</v>
      </c>
      <c r="F392" s="37"/>
      <c r="G392" s="37"/>
      <c r="H392" s="37"/>
      <c r="I392" s="37"/>
      <c r="J392" s="37"/>
      <c r="K392" s="37"/>
      <c r="L392" s="37"/>
    </row>
    <row r="393" spans="1:12" s="7" customFormat="1" ht="18" customHeight="1" x14ac:dyDescent="0.2">
      <c r="A393" s="56"/>
      <c r="B393" s="56"/>
      <c r="C393" s="49"/>
      <c r="D393" s="50"/>
      <c r="E393" s="47" t="s">
        <v>42</v>
      </c>
      <c r="F393" s="42">
        <f>F390-F391+F392</f>
        <v>2292152.12</v>
      </c>
      <c r="G393" s="42">
        <f>G390-G391+G392</f>
        <v>134952.51999999999</v>
      </c>
      <c r="H393" s="42">
        <f>H390-H391+H392</f>
        <v>128862.52</v>
      </c>
      <c r="I393" s="42"/>
      <c r="J393" s="42">
        <f t="shared" ref="J393:K393" si="15">J390-J391+J392</f>
        <v>2157199.6</v>
      </c>
      <c r="K393" s="42">
        <f t="shared" si="15"/>
        <v>2157199.6</v>
      </c>
      <c r="L393" s="42"/>
    </row>
    <row r="394" spans="1:12" s="4" customFormat="1" ht="18" customHeight="1" x14ac:dyDescent="0.2">
      <c r="A394" s="43"/>
      <c r="B394" s="44"/>
      <c r="C394" s="48">
        <v>6300</v>
      </c>
      <c r="D394" s="180" t="s">
        <v>48</v>
      </c>
      <c r="E394" s="33" t="s">
        <v>39</v>
      </c>
      <c r="F394" s="37">
        <f>G394+J394</f>
        <v>2277119.9700000002</v>
      </c>
      <c r="G394" s="37"/>
      <c r="H394" s="37"/>
      <c r="I394" s="37"/>
      <c r="J394" s="37">
        <f>K394+M394</f>
        <v>2277119.9700000002</v>
      </c>
      <c r="K394" s="37">
        <v>2277119.9700000002</v>
      </c>
      <c r="L394" s="37"/>
    </row>
    <row r="395" spans="1:12" s="3" customFormat="1" ht="18" customHeight="1" x14ac:dyDescent="0.2">
      <c r="A395" s="43"/>
      <c r="B395" s="44"/>
      <c r="C395" s="45"/>
      <c r="D395" s="181"/>
      <c r="E395" s="36" t="s">
        <v>40</v>
      </c>
      <c r="F395" s="37">
        <f>G395+J395</f>
        <v>119920.37</v>
      </c>
      <c r="G395" s="37"/>
      <c r="H395" s="37"/>
      <c r="I395" s="37"/>
      <c r="J395" s="37">
        <f>K395+M395</f>
        <v>119920.37</v>
      </c>
      <c r="K395" s="37">
        <v>119920.37</v>
      </c>
      <c r="L395" s="37"/>
    </row>
    <row r="396" spans="1:12" s="3" customFormat="1" ht="18" customHeight="1" x14ac:dyDescent="0.2">
      <c r="A396" s="43"/>
      <c r="B396" s="44"/>
      <c r="C396" s="45"/>
      <c r="D396" s="181"/>
      <c r="E396" s="36" t="s">
        <v>41</v>
      </c>
      <c r="F396" s="37"/>
      <c r="G396" s="37"/>
      <c r="H396" s="37"/>
      <c r="I396" s="37"/>
      <c r="J396" s="37"/>
      <c r="K396" s="37"/>
      <c r="L396" s="37"/>
    </row>
    <row r="397" spans="1:12" s="7" customFormat="1" ht="18" customHeight="1" x14ac:dyDescent="0.2">
      <c r="A397" s="116"/>
      <c r="B397" s="116"/>
      <c r="C397" s="117"/>
      <c r="D397" s="182"/>
      <c r="E397" s="47" t="s">
        <v>42</v>
      </c>
      <c r="F397" s="42">
        <f>F394-F395+F396</f>
        <v>2157199.6</v>
      </c>
      <c r="G397" s="42"/>
      <c r="H397" s="42"/>
      <c r="I397" s="42"/>
      <c r="J397" s="42">
        <f>J394-J395+J396</f>
        <v>2157199.6</v>
      </c>
      <c r="K397" s="42">
        <f>K394-K395+K396</f>
        <v>2157199.6</v>
      </c>
      <c r="L397" s="42"/>
    </row>
    <row r="398" spans="1:12" s="61" customFormat="1" ht="18" customHeight="1" x14ac:dyDescent="0.2">
      <c r="A398" s="81"/>
      <c r="B398" s="82"/>
      <c r="C398" s="192" t="s">
        <v>47</v>
      </c>
      <c r="D398" s="192"/>
      <c r="E398" s="192"/>
      <c r="F398" s="192"/>
      <c r="G398" s="192"/>
      <c r="H398" s="192"/>
      <c r="I398" s="192"/>
      <c r="J398" s="192"/>
      <c r="K398" s="192"/>
      <c r="L398" s="193"/>
    </row>
    <row r="399" spans="1:12" s="80" customFormat="1" ht="18" customHeight="1" x14ac:dyDescent="0.2">
      <c r="A399" s="81"/>
      <c r="B399" s="82"/>
      <c r="C399" s="194" t="s">
        <v>99</v>
      </c>
      <c r="D399" s="194"/>
      <c r="E399" s="194"/>
      <c r="F399" s="194"/>
      <c r="G399" s="194"/>
      <c r="H399" s="194"/>
      <c r="I399" s="194"/>
      <c r="J399" s="194"/>
      <c r="K399" s="194"/>
      <c r="L399" s="195"/>
    </row>
    <row r="400" spans="1:12" s="74" customFormat="1" ht="30" customHeight="1" x14ac:dyDescent="0.2">
      <c r="A400" s="81"/>
      <c r="B400" s="83"/>
      <c r="C400" s="196" t="s">
        <v>100</v>
      </c>
      <c r="D400" s="196"/>
      <c r="E400" s="196"/>
      <c r="F400" s="196"/>
      <c r="G400" s="196"/>
      <c r="H400" s="196"/>
      <c r="I400" s="196"/>
      <c r="J400" s="196"/>
      <c r="K400" s="196"/>
      <c r="L400" s="197"/>
    </row>
    <row r="401" spans="1:13" ht="16.5" customHeight="1" x14ac:dyDescent="0.2">
      <c r="A401" s="165" t="s">
        <v>4</v>
      </c>
      <c r="B401" s="166"/>
      <c r="C401" s="166"/>
      <c r="D401" s="167"/>
      <c r="E401" s="19" t="s">
        <v>39</v>
      </c>
      <c r="F401" s="73">
        <f>G401+J401</f>
        <v>208724271.92000002</v>
      </c>
      <c r="G401" s="73">
        <v>172935768.5</v>
      </c>
      <c r="H401" s="73">
        <v>45264229.439999998</v>
      </c>
      <c r="I401" s="73">
        <v>506393.35</v>
      </c>
      <c r="J401" s="73">
        <v>35788503.420000002</v>
      </c>
      <c r="K401" s="73">
        <v>3071964.97</v>
      </c>
      <c r="L401" s="73">
        <v>18054930.699999999</v>
      </c>
      <c r="M401" s="75"/>
    </row>
    <row r="402" spans="1:13" ht="16.5" customHeight="1" x14ac:dyDescent="0.2">
      <c r="A402" s="168"/>
      <c r="B402" s="169"/>
      <c r="C402" s="169"/>
      <c r="D402" s="170"/>
      <c r="E402" s="19" t="s">
        <v>40</v>
      </c>
      <c r="F402" s="73">
        <f>G402+J402</f>
        <v>973389.72</v>
      </c>
      <c r="G402" s="73">
        <f>G11+G26+G76+G98+G113+G140+G174+G194+G221+G246+G327+G374</f>
        <v>84824.35</v>
      </c>
      <c r="H402" s="73"/>
      <c r="I402" s="73"/>
      <c r="J402" s="73">
        <f>J11+J26+J76+J98+J113+J140+J174+J194+J221+J246+J327+J374</f>
        <v>888565.37</v>
      </c>
      <c r="K402" s="73">
        <f>K11+K26+K76+K98+K113+K140+K174+K194+K221+K246+K327+K374</f>
        <v>119920.37</v>
      </c>
      <c r="L402" s="73"/>
      <c r="M402" s="3"/>
    </row>
    <row r="403" spans="1:13" ht="16.5" customHeight="1" x14ac:dyDescent="0.2">
      <c r="A403" s="168"/>
      <c r="B403" s="169"/>
      <c r="C403" s="169"/>
      <c r="D403" s="170"/>
      <c r="E403" s="19" t="s">
        <v>41</v>
      </c>
      <c r="F403" s="73">
        <f>G403+J403</f>
        <v>1078106.8799999999</v>
      </c>
      <c r="G403" s="73">
        <f>G12+G27+G77+G99+G114+G141+G175+G195+G222+G247+G328+G375</f>
        <v>328106.87999999995</v>
      </c>
      <c r="H403" s="73">
        <f>H12+H27+H77+H99+H114+H141+H175+H195+H222+H247+H328+H375</f>
        <v>112292.56</v>
      </c>
      <c r="I403" s="73"/>
      <c r="J403" s="73">
        <f>J12+J27+J77+J99+J114+J141+J175+J195+J222+J247+J328+J375</f>
        <v>750000</v>
      </c>
      <c r="K403" s="73"/>
      <c r="L403" s="73"/>
      <c r="M403" s="3"/>
    </row>
    <row r="404" spans="1:13" ht="16.5" customHeight="1" x14ac:dyDescent="0.2">
      <c r="A404" s="171"/>
      <c r="B404" s="172"/>
      <c r="C404" s="172"/>
      <c r="D404" s="173"/>
      <c r="E404" s="20" t="s">
        <v>42</v>
      </c>
      <c r="F404" s="21">
        <f t="shared" ref="F404:L404" si="16">F401-F402+F403</f>
        <v>208828989.08000001</v>
      </c>
      <c r="G404" s="21">
        <f t="shared" si="16"/>
        <v>173179051.03</v>
      </c>
      <c r="H404" s="21">
        <f t="shared" si="16"/>
        <v>45376522</v>
      </c>
      <c r="I404" s="21">
        <f t="shared" si="16"/>
        <v>506393.35</v>
      </c>
      <c r="J404" s="21">
        <f t="shared" si="16"/>
        <v>35649938.050000004</v>
      </c>
      <c r="K404" s="21">
        <f t="shared" si="16"/>
        <v>2952044.6</v>
      </c>
      <c r="L404" s="21">
        <f t="shared" si="16"/>
        <v>18054930.699999999</v>
      </c>
      <c r="M404" s="7"/>
    </row>
    <row r="405" spans="1:13" x14ac:dyDescent="0.2">
      <c r="A405"/>
      <c r="B405"/>
      <c r="C405"/>
      <c r="D405"/>
      <c r="E405"/>
      <c r="F405"/>
      <c r="G405"/>
      <c r="H405"/>
      <c r="I405"/>
      <c r="J405"/>
      <c r="K405"/>
      <c r="L405"/>
    </row>
    <row r="406" spans="1:13" s="127" customFormat="1" x14ac:dyDescent="0.2">
      <c r="A406" s="121"/>
      <c r="B406" s="122"/>
      <c r="C406" s="123"/>
      <c r="D406" s="124"/>
      <c r="E406" s="129"/>
      <c r="F406" s="126"/>
      <c r="G406" s="126"/>
      <c r="H406" s="126"/>
      <c r="I406" s="126"/>
      <c r="J406" s="130"/>
      <c r="K406" s="126"/>
      <c r="L406" s="128"/>
    </row>
    <row r="407" spans="1:13" s="127" customFormat="1" x14ac:dyDescent="0.2">
      <c r="A407" s="121"/>
      <c r="B407" s="122"/>
      <c r="C407" s="123"/>
      <c r="D407" s="124"/>
      <c r="E407" s="129"/>
      <c r="F407" s="126"/>
      <c r="G407" s="126"/>
      <c r="H407" s="126"/>
      <c r="I407" s="126"/>
      <c r="J407" s="130"/>
      <c r="K407" s="126"/>
      <c r="L407" s="128"/>
    </row>
    <row r="408" spans="1:13" s="127" customFormat="1" x14ac:dyDescent="0.2">
      <c r="A408" s="121"/>
      <c r="B408" s="122"/>
      <c r="C408" s="123"/>
      <c r="D408" s="124"/>
      <c r="E408" s="125"/>
      <c r="F408" s="128"/>
      <c r="G408" s="128"/>
      <c r="H408" s="128"/>
      <c r="I408" s="128"/>
      <c r="J408" s="128"/>
      <c r="K408" s="128"/>
      <c r="L408" s="128"/>
    </row>
    <row r="409" spans="1:13" s="127" customFormat="1" x14ac:dyDescent="0.2">
      <c r="A409" s="121"/>
      <c r="B409" s="122"/>
      <c r="C409" s="123"/>
      <c r="D409" s="124"/>
      <c r="E409" s="125"/>
      <c r="F409" s="131"/>
      <c r="G409" s="131"/>
      <c r="H409" s="131"/>
      <c r="I409" s="131"/>
      <c r="J409" s="132"/>
      <c r="K409" s="131"/>
      <c r="L409" s="128"/>
    </row>
    <row r="410" spans="1:13" s="127" customFormat="1" x14ac:dyDescent="0.2">
      <c r="A410" s="121"/>
      <c r="B410" s="122"/>
      <c r="C410" s="123"/>
      <c r="D410" s="124"/>
      <c r="E410" s="125"/>
      <c r="F410" s="131"/>
      <c r="G410" s="131"/>
      <c r="H410" s="131"/>
      <c r="I410" s="131"/>
      <c r="J410" s="132"/>
      <c r="K410" s="131"/>
      <c r="L410" s="128"/>
    </row>
    <row r="411" spans="1:13" s="127" customFormat="1" x14ac:dyDescent="0.2">
      <c r="A411" s="121"/>
      <c r="B411" s="122"/>
      <c r="C411" s="123"/>
      <c r="D411" s="124"/>
      <c r="E411" s="125"/>
      <c r="F411" s="131"/>
      <c r="G411" s="131"/>
      <c r="H411" s="131"/>
      <c r="I411" s="131"/>
      <c r="J411" s="132"/>
      <c r="K411" s="131"/>
      <c r="L411" s="128"/>
    </row>
  </sheetData>
  <mergeCells count="163">
    <mergeCell ref="D33:D36"/>
    <mergeCell ref="C37:L37"/>
    <mergeCell ref="C38:L38"/>
    <mergeCell ref="C39:L39"/>
    <mergeCell ref="C345:L345"/>
    <mergeCell ref="C343:L343"/>
    <mergeCell ref="C358:L358"/>
    <mergeCell ref="C359:L359"/>
    <mergeCell ref="C360:L360"/>
    <mergeCell ref="C308:L308"/>
    <mergeCell ref="C280:L280"/>
    <mergeCell ref="C281:L281"/>
    <mergeCell ref="C282:L282"/>
    <mergeCell ref="C291:L291"/>
    <mergeCell ref="C292:L292"/>
    <mergeCell ref="C293:L293"/>
    <mergeCell ref="C306:L306"/>
    <mergeCell ref="C307:L307"/>
    <mergeCell ref="D283:D286"/>
    <mergeCell ref="D253:D256"/>
    <mergeCell ref="C257:L257"/>
    <mergeCell ref="C258:L258"/>
    <mergeCell ref="C259:L259"/>
    <mergeCell ref="C276:L276"/>
    <mergeCell ref="C361:L361"/>
    <mergeCell ref="C370:L370"/>
    <mergeCell ref="C371:L371"/>
    <mergeCell ref="C324:L324"/>
    <mergeCell ref="C325:L325"/>
    <mergeCell ref="C342:L342"/>
    <mergeCell ref="C344:L344"/>
    <mergeCell ref="D330:D333"/>
    <mergeCell ref="C309:L309"/>
    <mergeCell ref="C322:L322"/>
    <mergeCell ref="C323:L323"/>
    <mergeCell ref="C277:L277"/>
    <mergeCell ref="C278:L278"/>
    <mergeCell ref="C236:L236"/>
    <mergeCell ref="C243:L243"/>
    <mergeCell ref="C244:L244"/>
    <mergeCell ref="C240:L240"/>
    <mergeCell ref="C241:L241"/>
    <mergeCell ref="C242:L242"/>
    <mergeCell ref="C237:L237"/>
    <mergeCell ref="C238:L238"/>
    <mergeCell ref="C239:L239"/>
    <mergeCell ref="D272:D275"/>
    <mergeCell ref="D264:D267"/>
    <mergeCell ref="C192:L192"/>
    <mergeCell ref="C190:L190"/>
    <mergeCell ref="C205:L205"/>
    <mergeCell ref="C206:L206"/>
    <mergeCell ref="C207:L207"/>
    <mergeCell ref="C216:L216"/>
    <mergeCell ref="C218:L218"/>
    <mergeCell ref="C219:L219"/>
    <mergeCell ref="C217:L217"/>
    <mergeCell ref="C111:L111"/>
    <mergeCell ref="C132:L132"/>
    <mergeCell ref="C133:L133"/>
    <mergeCell ref="C137:L137"/>
    <mergeCell ref="C138:L138"/>
    <mergeCell ref="C163:L163"/>
    <mergeCell ref="C164:L164"/>
    <mergeCell ref="C136:L136"/>
    <mergeCell ref="C135:L135"/>
    <mergeCell ref="C134:L134"/>
    <mergeCell ref="D224:D227"/>
    <mergeCell ref="D143:D146"/>
    <mergeCell ref="C165:L165"/>
    <mergeCell ref="C166:L166"/>
    <mergeCell ref="C172:L172"/>
    <mergeCell ref="C167:L167"/>
    <mergeCell ref="D139:D142"/>
    <mergeCell ref="D181:D184"/>
    <mergeCell ref="C56:L56"/>
    <mergeCell ref="C57:L57"/>
    <mergeCell ref="C63:L63"/>
    <mergeCell ref="C58:L58"/>
    <mergeCell ref="C59:L59"/>
    <mergeCell ref="C60:L60"/>
    <mergeCell ref="C62:L62"/>
    <mergeCell ref="C72:L72"/>
    <mergeCell ref="C73:L73"/>
    <mergeCell ref="C61:L61"/>
    <mergeCell ref="C168:L168"/>
    <mergeCell ref="C169:L169"/>
    <mergeCell ref="C170:L170"/>
    <mergeCell ref="C171:L171"/>
    <mergeCell ref="C189:L189"/>
    <mergeCell ref="C191:L191"/>
    <mergeCell ref="A1:C1"/>
    <mergeCell ref="A4:L4"/>
    <mergeCell ref="E5:E8"/>
    <mergeCell ref="B5:B8"/>
    <mergeCell ref="A5:A8"/>
    <mergeCell ref="D381:D384"/>
    <mergeCell ref="C372:L372"/>
    <mergeCell ref="D116:D119"/>
    <mergeCell ref="D87:D90"/>
    <mergeCell ref="D124:D127"/>
    <mergeCell ref="D128:D131"/>
    <mergeCell ref="D68:D71"/>
    <mergeCell ref="C74:L74"/>
    <mergeCell ref="C91:L91"/>
    <mergeCell ref="C95:L95"/>
    <mergeCell ref="C96:L96"/>
    <mergeCell ref="C94:L94"/>
    <mergeCell ref="C93:L93"/>
    <mergeCell ref="C92:L92"/>
    <mergeCell ref="C109:L109"/>
    <mergeCell ref="C110:L110"/>
    <mergeCell ref="D314:D317"/>
    <mergeCell ref="D83:D86"/>
    <mergeCell ref="D79:D80"/>
    <mergeCell ref="C400:L400"/>
    <mergeCell ref="C387:L387"/>
    <mergeCell ref="D52:D55"/>
    <mergeCell ref="D48:D51"/>
    <mergeCell ref="D5:D8"/>
    <mergeCell ref="C22:L22"/>
    <mergeCell ref="C23:L23"/>
    <mergeCell ref="C24:L24"/>
    <mergeCell ref="C52:C55"/>
    <mergeCell ref="C48:C51"/>
    <mergeCell ref="J7:J8"/>
    <mergeCell ref="F5:L5"/>
    <mergeCell ref="D18:D21"/>
    <mergeCell ref="K7:L7"/>
    <mergeCell ref="C5:C8"/>
    <mergeCell ref="F6:F8"/>
    <mergeCell ref="H7:I7"/>
    <mergeCell ref="G6:L6"/>
    <mergeCell ref="G7:G8"/>
    <mergeCell ref="D362:D365"/>
    <mergeCell ref="D354:D357"/>
    <mergeCell ref="D377:D380"/>
    <mergeCell ref="D105:D108"/>
    <mergeCell ref="C279:L279"/>
    <mergeCell ref="A401:D404"/>
    <mergeCell ref="D373:D376"/>
    <mergeCell ref="D228:D231"/>
    <mergeCell ref="D147:D150"/>
    <mergeCell ref="D177:D180"/>
    <mergeCell ref="D185:D188"/>
    <mergeCell ref="D232:D235"/>
    <mergeCell ref="D260:D263"/>
    <mergeCell ref="D294:D297"/>
    <mergeCell ref="D302:D305"/>
    <mergeCell ref="D268:D271"/>
    <mergeCell ref="D318:D321"/>
    <mergeCell ref="D208:D211"/>
    <mergeCell ref="D212:D215"/>
    <mergeCell ref="D201:D204"/>
    <mergeCell ref="D346:D349"/>
    <mergeCell ref="D338:D341"/>
    <mergeCell ref="D394:D397"/>
    <mergeCell ref="C385:L385"/>
    <mergeCell ref="C386:L386"/>
    <mergeCell ref="C388:L388"/>
    <mergeCell ref="C389:L389"/>
    <mergeCell ref="C398:L398"/>
    <mergeCell ref="C399:L399"/>
  </mergeCells>
  <phoneticPr fontId="1" type="noConversion"/>
  <printOptions horizontalCentered="1" gridLines="1"/>
  <pageMargins left="0.35" right="0.23" top="0.8" bottom="0.83" header="0.43307086614173229" footer="0.54"/>
  <pageSetup paperSize="9" scale="78" orientation="landscape" r:id="rId1"/>
  <headerFooter alignWithMargins="0">
    <oddHeader xml:space="preserve">&amp;C
&amp;R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2021-09-14T10:54:24Z</cp:lastPrinted>
  <dcterms:created xsi:type="dcterms:W3CDTF">2000-11-02T14:08:21Z</dcterms:created>
  <dcterms:modified xsi:type="dcterms:W3CDTF">2021-09-16T09:16:30Z</dcterms:modified>
</cp:coreProperties>
</file>