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405" windowHeight="9540" tabRatio="601"/>
  </bookViews>
  <sheets>
    <sheet name="UW" sheetId="624" r:id="rId1"/>
  </sheets>
  <externalReferences>
    <externalReference r:id="rId2"/>
  </externalReferences>
  <definedNames>
    <definedName name="Drukowany">'[1]2000DOCH.UW.'!A1:XEY1</definedName>
    <definedName name="_xlnm.Print_Area" localSheetId="0">UW!$A$1:$H$64</definedName>
    <definedName name="_xlnm.Print_Titles" localSheetId="0">UW!$A:$D,UW!$5:$5</definedName>
  </definedNames>
  <calcPr calcId="152511"/>
</workbook>
</file>

<file path=xl/calcChain.xml><?xml version="1.0" encoding="utf-8"?>
<calcChain xmlns="http://schemas.openxmlformats.org/spreadsheetml/2006/main">
  <c r="G64" i="624" l="1"/>
  <c r="G52" i="624" l="1"/>
  <c r="H25" i="624" l="1"/>
  <c r="G24" i="624"/>
  <c r="G23" i="624" s="1"/>
  <c r="F24" i="624"/>
  <c r="F23" i="624" s="1"/>
  <c r="H21" i="624"/>
  <c r="H20" i="624"/>
  <c r="H19" i="624"/>
  <c r="G17" i="624"/>
  <c r="F17" i="624"/>
  <c r="H24" i="624" l="1"/>
  <c r="H23" i="624"/>
  <c r="G59" i="624" l="1"/>
  <c r="G58" i="624" s="1"/>
  <c r="G57" i="624" s="1"/>
  <c r="G55" i="624"/>
  <c r="G53" i="624"/>
  <c r="G51" i="624"/>
  <c r="G49" i="624"/>
  <c r="G47" i="624"/>
  <c r="G45" i="624"/>
  <c r="G38" i="624"/>
  <c r="G36" i="624"/>
  <c r="G33" i="624"/>
  <c r="G31" i="624"/>
  <c r="G27" i="624"/>
  <c r="G26" i="624" s="1"/>
  <c r="G22" i="624" s="1"/>
  <c r="G16" i="624"/>
  <c r="G15" i="624" s="1"/>
  <c r="G13" i="624"/>
  <c r="G11" i="624"/>
  <c r="G9" i="624"/>
  <c r="G44" i="624" l="1"/>
  <c r="G43" i="624" s="1"/>
  <c r="G61" i="624" s="1"/>
  <c r="G8" i="624"/>
  <c r="G7" i="624" s="1"/>
  <c r="G30" i="624"/>
  <c r="G35" i="624"/>
  <c r="G29" i="624" l="1"/>
  <c r="G40" i="624" s="1"/>
  <c r="F55" i="624"/>
  <c r="H55" i="624" s="1"/>
  <c r="H56" i="624"/>
  <c r="F47" i="624" l="1"/>
  <c r="H47" i="624" s="1"/>
  <c r="H48" i="624"/>
  <c r="F49" i="624"/>
  <c r="H50" i="624"/>
  <c r="F51" i="624"/>
  <c r="H52" i="624"/>
  <c r="F53" i="624"/>
  <c r="H54" i="624"/>
  <c r="F45" i="624"/>
  <c r="H46" i="624"/>
  <c r="H49" i="624" l="1"/>
  <c r="H51" i="624"/>
  <c r="H53" i="624"/>
  <c r="H45" i="624"/>
  <c r="H14" i="624" l="1"/>
  <c r="F13" i="624"/>
  <c r="H13" i="624" l="1"/>
  <c r="H39" i="624" l="1"/>
  <c r="F38" i="624"/>
  <c r="H37" i="624"/>
  <c r="F36" i="624"/>
  <c r="H34" i="624"/>
  <c r="F33" i="624"/>
  <c r="F35" i="624" l="1"/>
  <c r="H33" i="624"/>
  <c r="H38" i="624"/>
  <c r="H35" i="624"/>
  <c r="H36" i="624"/>
  <c r="H32" i="624"/>
  <c r="F31" i="624"/>
  <c r="F30" i="624" s="1"/>
  <c r="H28" i="624"/>
  <c r="F27" i="624"/>
  <c r="F26" i="624" s="1"/>
  <c r="H26" i="624" l="1"/>
  <c r="H30" i="624"/>
  <c r="H29" i="624"/>
  <c r="H31" i="624"/>
  <c r="H27" i="624"/>
  <c r="H22" i="624"/>
  <c r="F16" i="624"/>
  <c r="H12" i="624"/>
  <c r="F11" i="624"/>
  <c r="H10" i="624"/>
  <c r="F9" i="624"/>
  <c r="H16" i="624" l="1"/>
  <c r="H15" i="624"/>
  <c r="H17" i="624"/>
  <c r="H11" i="624"/>
  <c r="H9" i="624"/>
  <c r="H8" i="624" l="1"/>
  <c r="H7" i="624" l="1"/>
  <c r="H60" i="624"/>
  <c r="F59" i="624"/>
  <c r="F58" i="624" l="1"/>
  <c r="F57" i="624" s="1"/>
  <c r="H59" i="624"/>
  <c r="H58" i="624" l="1"/>
  <c r="H57" i="624"/>
  <c r="H40" i="624" l="1"/>
  <c r="H43" i="624" l="1"/>
  <c r="H64" i="624"/>
  <c r="H44" i="624"/>
  <c r="H61" i="624" l="1"/>
</calcChain>
</file>

<file path=xl/sharedStrings.xml><?xml version="1.0" encoding="utf-8"?>
<sst xmlns="http://schemas.openxmlformats.org/spreadsheetml/2006/main" count="87" uniqueCount="51">
  <si>
    <t>Nazwa</t>
  </si>
  <si>
    <t>§</t>
  </si>
  <si>
    <t>Zakup usług pozostałych</t>
  </si>
  <si>
    <t>Dz.</t>
  </si>
  <si>
    <t>Komórka organizacyjna odpowiedzialna za realizację wydatków</t>
  </si>
  <si>
    <t>Rozdz.</t>
  </si>
  <si>
    <t>WYDATKI  BUDŻETOWE URZĘDU MIEJSKIEGO</t>
  </si>
  <si>
    <t>z tego:</t>
  </si>
  <si>
    <t>Burmistrza Miasta Nowy Dwór Mazowiecki</t>
  </si>
  <si>
    <t>Plan dotychczasowy</t>
  </si>
  <si>
    <t xml:space="preserve">Plan po zmianach </t>
  </si>
  <si>
    <t>RAZEM</t>
  </si>
  <si>
    <t>OGÓŁEM WYDATKI  BUDŻETOWE URZĘDU MIEJSKIEGO</t>
  </si>
  <si>
    <t>Pozostała działalność</t>
  </si>
  <si>
    <t>Wydz. Finansowy</t>
  </si>
  <si>
    <t>RODZINA</t>
  </si>
  <si>
    <t>Zakup materiałów i wyposażenia</t>
  </si>
  <si>
    <t>I. WYDATKI NA ZADANIA WŁASNE :</t>
  </si>
  <si>
    <t>Zakup usług remontowych</t>
  </si>
  <si>
    <t>RÓŻNE ROZLICZENIA</t>
  </si>
  <si>
    <t>POMOC SPOŁECZNA</t>
  </si>
  <si>
    <t>Zasiłki stałe</t>
  </si>
  <si>
    <t>Zwrot dotacji oraz płatności, w tym wykorzystanych niezgodnie z przeznaczeniem lub wykorzystanych z naruszeniem procedur, o których mowa w art. 184 ustawy, pobranych nienależnie lub w nadmiernej wysokości</t>
  </si>
  <si>
    <t>Świadczenie wychowawcze</t>
  </si>
  <si>
    <t>Pozostałe odsetki</t>
  </si>
  <si>
    <t>Świadczenia rodzinne, świadczenie z funduszu alimentacyjnego oraz składki na ubezpieczenia emerytalne i rentowe z ubezpieczenia społecznego</t>
  </si>
  <si>
    <t>w tym:</t>
  </si>
  <si>
    <t>II. WYDATKI ZWIĄZANE Z REALIZACJĄ ZADAŃ ZLECONYCH :</t>
  </si>
  <si>
    <t>URZĘDY NACZELNYCH ORGANÓW WŁADZY PAŃSTWOWEJ, KONTROLI I OCHRONY PRAWA ORAZ SĄDOWNICTWA</t>
  </si>
  <si>
    <t>Wybory Prezydenta Rzeczypospolitej Polskiej</t>
  </si>
  <si>
    <t>Składki na ubezpieczenia społeczne</t>
  </si>
  <si>
    <t>Wydział Organizacyjny</t>
  </si>
  <si>
    <t>Składki na Fundusz Pracy oraz Solidarnościowy Fundusz Wsparcia Osób Niepełnosprawnych</t>
  </si>
  <si>
    <t>Wynagrodzenia bezosobowe</t>
  </si>
  <si>
    <t>Różne wydatki na rzecz osób fizycznych</t>
  </si>
  <si>
    <t>HANDEL</t>
  </si>
  <si>
    <t>Targowisko Miejskie</t>
  </si>
  <si>
    <t>Rezerwy ogólne i celowe</t>
  </si>
  <si>
    <t xml:space="preserve">Rezerwy </t>
  </si>
  <si>
    <t>~ REZERWA OGÓLNA</t>
  </si>
  <si>
    <t>Burmistrz Miasta / Wydział Finansowy</t>
  </si>
  <si>
    <t>~ REZERWA CELOWA (na pokrycie kosztów funkcjonowania szkół i przedszkoli)</t>
  </si>
  <si>
    <t>Burmistrz Miasta / Wieloosobowe stanowisko ds. Edukacji ET</t>
  </si>
  <si>
    <t>~ REZERWA CELOWA (na wydatki z zakresu zarządzania kryzysowego)</t>
  </si>
  <si>
    <t>Burmistrz Miasta /Stan.ds.Zarządzania Kryzysowego, OC i Obronności</t>
  </si>
  <si>
    <t>Składki na ubezpieczenie zdrowotne opłacane za osoby pobierające niektóre świadczenia z pomocy społecznej oraz za osoby uczestniczące w zajęciach w centrum integracji społecznej</t>
  </si>
  <si>
    <t>Karta Dużej Rodziny</t>
  </si>
  <si>
    <t>Wieloosobowe Stanowisko ds. Społecznych</t>
  </si>
  <si>
    <t>z dnia 6 lipca 2020 r.</t>
  </si>
  <si>
    <t>Załącznik Nr 2 do zarządzenia nr 103/2020</t>
  </si>
  <si>
    <t>Zmiany wynikające z zarządzenia Burmistrza Miasta nr 102/2020 z dnia 6.07.2020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</si>
</sst>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9"/>
      <name val="Arial CE"/>
      <family val="2"/>
      <charset val="238"/>
    </font>
    <font>
      <b/>
      <sz val="8"/>
      <name val="Verdana"/>
      <family val="2"/>
      <charset val="238"/>
    </font>
    <font>
      <b/>
      <sz val="9"/>
      <name val="Verdana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b/>
      <sz val="10"/>
      <name val="Verdana"/>
      <family val="2"/>
      <charset val="238"/>
    </font>
    <font>
      <i/>
      <sz val="9"/>
      <name val="Verdana"/>
      <family val="2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b/>
      <i/>
      <sz val="9"/>
      <name val="Verdana"/>
      <family val="2"/>
      <charset val="238"/>
    </font>
    <font>
      <sz val="9"/>
      <color indexed="12"/>
      <name val="Verdana"/>
      <family val="2"/>
      <charset val="238"/>
    </font>
    <font>
      <i/>
      <sz val="9"/>
      <color indexed="12"/>
      <name val="Verdana"/>
      <family val="2"/>
      <charset val="238"/>
    </font>
    <font>
      <b/>
      <i/>
      <sz val="9"/>
      <color indexed="12"/>
      <name val="Verdana"/>
      <family val="2"/>
      <charset val="238"/>
    </font>
    <font>
      <b/>
      <sz val="10"/>
      <color indexed="12"/>
      <name val="Arial CE"/>
      <family val="2"/>
      <charset val="238"/>
    </font>
    <font>
      <sz val="10"/>
      <color rgb="FFFF0000"/>
      <name val="Verdana"/>
      <family val="2"/>
      <charset val="238"/>
    </font>
    <font>
      <sz val="9"/>
      <color rgb="FFFF0000"/>
      <name val="Verdana"/>
      <family val="2"/>
      <charset val="238"/>
    </font>
    <font>
      <i/>
      <sz val="9"/>
      <color rgb="FF0000FF"/>
      <name val="Verdana"/>
      <family val="2"/>
      <charset val="238"/>
    </font>
    <font>
      <sz val="10"/>
      <color rgb="FFFF0000"/>
      <name val="Arial CE"/>
      <charset val="238"/>
    </font>
    <font>
      <sz val="9"/>
      <color indexed="1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0" xfId="0" applyFont="1" applyFill="1"/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justify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shrinkToFit="1"/>
    </xf>
    <xf numFmtId="0" fontId="16" fillId="0" borderId="0" xfId="0" applyFont="1"/>
    <xf numFmtId="0" fontId="6" fillId="2" borderId="0" xfId="0" applyFont="1" applyFill="1" applyAlignment="1">
      <alignment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left" vertical="center" shrinkToFit="1"/>
    </xf>
    <xf numFmtId="0" fontId="0" fillId="2" borderId="0" xfId="0" applyFont="1" applyFill="1"/>
    <xf numFmtId="0" fontId="0" fillId="0" borderId="0" xfId="0" applyFont="1"/>
    <xf numFmtId="4" fontId="10" fillId="2" borderId="0" xfId="0" applyNumberFormat="1" applyFont="1" applyFill="1" applyAlignment="1">
      <alignment horizontal="center" vertical="center" shrinkToFit="1"/>
    </xf>
    <xf numFmtId="4" fontId="10" fillId="2" borderId="0" xfId="0" applyNumberFormat="1" applyFont="1" applyFill="1" applyBorder="1" applyAlignment="1">
      <alignment horizontal="left" vertical="center" wrapText="1"/>
    </xf>
    <xf numFmtId="4" fontId="9" fillId="2" borderId="0" xfId="0" applyNumberFormat="1" applyFont="1" applyFill="1" applyBorder="1" applyAlignment="1">
      <alignment horizontal="center" vertical="center" wrapText="1"/>
    </xf>
    <xf numFmtId="4" fontId="10" fillId="2" borderId="0" xfId="0" applyNumberFormat="1" applyFont="1" applyFill="1" applyAlignment="1">
      <alignment horizontal="right" vertical="center"/>
    </xf>
    <xf numFmtId="3" fontId="18" fillId="4" borderId="0" xfId="0" applyNumberFormat="1" applyFont="1" applyFill="1" applyBorder="1" applyAlignment="1">
      <alignment horizontal="right" vertical="center" wrapText="1"/>
    </xf>
    <xf numFmtId="0" fontId="0" fillId="0" borderId="0" xfId="0"/>
    <xf numFmtId="0" fontId="5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shrinkToFit="1"/>
    </xf>
    <xf numFmtId="4" fontId="5" fillId="0" borderId="6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0" fontId="0" fillId="0" borderId="0" xfId="0" applyFont="1"/>
    <xf numFmtId="0" fontId="12" fillId="0" borderId="1" xfId="0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right" vertical="center" shrinkToFit="1"/>
    </xf>
    <xf numFmtId="4" fontId="0" fillId="0" borderId="0" xfId="0" applyNumberFormat="1" applyFont="1" applyFill="1"/>
    <xf numFmtId="3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vertical="center" shrinkToFit="1"/>
    </xf>
    <xf numFmtId="4" fontId="10" fillId="0" borderId="2" xfId="0" applyNumberFormat="1" applyFont="1" applyFill="1" applyBorder="1" applyAlignment="1">
      <alignment vertical="center" shrinkToFit="1"/>
    </xf>
    <xf numFmtId="4" fontId="19" fillId="0" borderId="2" xfId="0" applyNumberFormat="1" applyFont="1" applyFill="1" applyBorder="1" applyAlignment="1">
      <alignment vertical="center" shrinkToFit="1"/>
    </xf>
    <xf numFmtId="4" fontId="5" fillId="0" borderId="1" xfId="0" applyNumberFormat="1" applyFont="1" applyFill="1" applyBorder="1" applyAlignment="1">
      <alignment vertical="center" shrinkToFit="1"/>
    </xf>
    <xf numFmtId="3" fontId="6" fillId="4" borderId="0" xfId="0" applyNumberFormat="1" applyFont="1" applyFill="1" applyBorder="1" applyAlignment="1">
      <alignment horizontal="right"/>
    </xf>
    <xf numFmtId="4" fontId="0" fillId="4" borderId="0" xfId="0" applyNumberFormat="1" applyFont="1" applyFill="1"/>
    <xf numFmtId="3" fontId="6" fillId="4" borderId="0" xfId="0" applyNumberFormat="1" applyFont="1" applyFill="1" applyBorder="1" applyAlignment="1">
      <alignment horizontal="right" vertical="center"/>
    </xf>
    <xf numFmtId="4" fontId="17" fillId="4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shrinkToFit="1"/>
    </xf>
    <xf numFmtId="0" fontId="5" fillId="4" borderId="7" xfId="0" applyFont="1" applyFill="1" applyBorder="1" applyAlignment="1">
      <alignment horizontal="center" vertical="center" shrinkToFit="1"/>
    </xf>
    <xf numFmtId="0" fontId="5" fillId="5" borderId="1" xfId="0" applyFont="1" applyFill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center" vertical="center" shrinkToFit="1"/>
    </xf>
    <xf numFmtId="4" fontId="5" fillId="5" borderId="1" xfId="0" applyNumberFormat="1" applyFont="1" applyFill="1" applyBorder="1" applyAlignment="1">
      <alignment horizontal="right" vertical="center" shrinkToFit="1"/>
    </xf>
    <xf numFmtId="4" fontId="20" fillId="4" borderId="0" xfId="0" applyNumberFormat="1" applyFont="1" applyFill="1"/>
    <xf numFmtId="0" fontId="0" fillId="4" borderId="7" xfId="0" applyFont="1" applyFill="1" applyBorder="1"/>
    <xf numFmtId="0" fontId="12" fillId="5" borderId="1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right" vertical="center" shrinkToFit="1"/>
    </xf>
    <xf numFmtId="0" fontId="0" fillId="4" borderId="0" xfId="0" applyFont="1" applyFill="1"/>
    <xf numFmtId="0" fontId="1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shrinkToFit="1"/>
    </xf>
    <xf numFmtId="0" fontId="21" fillId="2" borderId="2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shrinkToFit="1"/>
    </xf>
    <xf numFmtId="0" fontId="10" fillId="4" borderId="0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5" fillId="4" borderId="0" xfId="0" applyNumberFormat="1" applyFont="1" applyFill="1" applyBorder="1" applyAlignment="1">
      <alignment horizontal="right" vertical="center" shrinkToFit="1"/>
    </xf>
    <xf numFmtId="0" fontId="14" fillId="0" borderId="1" xfId="0" applyFont="1" applyFill="1" applyBorder="1" applyAlignment="1">
      <alignment horizontal="center" vertical="center" wrapText="1"/>
    </xf>
    <xf numFmtId="4" fontId="20" fillId="4" borderId="7" xfId="0" applyNumberFormat="1" applyFont="1" applyFill="1" applyBorder="1"/>
    <xf numFmtId="0" fontId="5" fillId="0" borderId="6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shrinkToFit="1"/>
    </xf>
    <xf numFmtId="0" fontId="13" fillId="4" borderId="2" xfId="0" applyFont="1" applyFill="1" applyBorder="1" applyAlignment="1">
      <alignment horizontal="center" vertical="center" shrinkToFit="1"/>
    </xf>
    <xf numFmtId="0" fontId="5" fillId="5" borderId="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shrinkToFit="1"/>
    </xf>
    <xf numFmtId="0" fontId="14" fillId="0" borderId="2" xfId="0" applyFont="1" applyFill="1" applyBorder="1" applyAlignment="1">
      <alignment horizontal="left" vertical="center" shrinkToFit="1"/>
    </xf>
    <xf numFmtId="0" fontId="14" fillId="0" borderId="3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shrinkToFit="1"/>
    </xf>
    <xf numFmtId="0" fontId="14" fillId="0" borderId="10" xfId="0" applyFont="1" applyFill="1" applyBorder="1" applyAlignment="1">
      <alignment horizontal="left" vertical="center" shrinkToFit="1"/>
    </xf>
    <xf numFmtId="0" fontId="14" fillId="0" borderId="11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right" vertical="center"/>
    </xf>
    <xf numFmtId="3" fontId="7" fillId="2" borderId="8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3" fontId="8" fillId="4" borderId="0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99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109784"/>
        <c:axId val="1541090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10568"/>
        <c:axId val="154110176"/>
      </c:lineChart>
      <c:catAx>
        <c:axId val="154109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109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4109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109784"/>
        <c:crosses val="autoZero"/>
        <c:crossBetween val="between"/>
      </c:valAx>
      <c:catAx>
        <c:axId val="154110568"/>
        <c:scaling>
          <c:orientation val="minMax"/>
        </c:scaling>
        <c:delete val="1"/>
        <c:axPos val="b"/>
        <c:majorTickMark val="out"/>
        <c:minorTickMark val="none"/>
        <c:tickLblPos val="nextTo"/>
        <c:crossAx val="154110176"/>
        <c:crosses val="autoZero"/>
        <c:auto val="0"/>
        <c:lblAlgn val="ctr"/>
        <c:lblOffset val="100"/>
        <c:noMultiLvlLbl val="0"/>
      </c:catAx>
      <c:valAx>
        <c:axId val="1541101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4110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711472"/>
        <c:axId val="1547165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715392"/>
        <c:axId val="154709904"/>
      </c:lineChart>
      <c:catAx>
        <c:axId val="154711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7165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4716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711472"/>
        <c:crosses val="autoZero"/>
        <c:crossBetween val="between"/>
      </c:valAx>
      <c:catAx>
        <c:axId val="154715392"/>
        <c:scaling>
          <c:orientation val="minMax"/>
        </c:scaling>
        <c:delete val="1"/>
        <c:axPos val="b"/>
        <c:majorTickMark val="out"/>
        <c:minorTickMark val="none"/>
        <c:tickLblPos val="nextTo"/>
        <c:crossAx val="154709904"/>
        <c:crosses val="autoZero"/>
        <c:auto val="0"/>
        <c:lblAlgn val="ctr"/>
        <c:lblOffset val="100"/>
        <c:noMultiLvlLbl val="0"/>
      </c:catAx>
      <c:valAx>
        <c:axId val="154709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4715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52456"/>
        <c:axId val="189850104"/>
      </c:barChart>
      <c:catAx>
        <c:axId val="189852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501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850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52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56376"/>
        <c:axId val="189850496"/>
      </c:barChart>
      <c:catAx>
        <c:axId val="189856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504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850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56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55200"/>
        <c:axId val="1898555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853240"/>
        <c:axId val="189853632"/>
      </c:lineChart>
      <c:catAx>
        <c:axId val="189855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55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855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55200"/>
        <c:crosses val="autoZero"/>
        <c:crossBetween val="between"/>
      </c:valAx>
      <c:catAx>
        <c:axId val="189853240"/>
        <c:scaling>
          <c:orientation val="minMax"/>
        </c:scaling>
        <c:delete val="1"/>
        <c:axPos val="b"/>
        <c:majorTickMark val="out"/>
        <c:minorTickMark val="none"/>
        <c:tickLblPos val="nextTo"/>
        <c:crossAx val="189853632"/>
        <c:crosses val="autoZero"/>
        <c:auto val="0"/>
        <c:lblAlgn val="ctr"/>
        <c:lblOffset val="100"/>
        <c:noMultiLvlLbl val="0"/>
      </c:catAx>
      <c:valAx>
        <c:axId val="189853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853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52064"/>
        <c:axId val="189861472"/>
      </c:barChart>
      <c:catAx>
        <c:axId val="189852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614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861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52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59904"/>
        <c:axId val="189854808"/>
      </c:barChart>
      <c:catAx>
        <c:axId val="189859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54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854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59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54024"/>
        <c:axId val="1898497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854416"/>
        <c:axId val="189859120"/>
      </c:lineChart>
      <c:catAx>
        <c:axId val="189854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497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849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54024"/>
        <c:crosses val="autoZero"/>
        <c:crossBetween val="between"/>
      </c:valAx>
      <c:catAx>
        <c:axId val="189854416"/>
        <c:scaling>
          <c:orientation val="minMax"/>
        </c:scaling>
        <c:delete val="1"/>
        <c:axPos val="b"/>
        <c:majorTickMark val="out"/>
        <c:minorTickMark val="none"/>
        <c:tickLblPos val="nextTo"/>
        <c:crossAx val="189859120"/>
        <c:crosses val="autoZero"/>
        <c:auto val="0"/>
        <c:lblAlgn val="ctr"/>
        <c:lblOffset val="100"/>
        <c:noMultiLvlLbl val="0"/>
      </c:catAx>
      <c:valAx>
        <c:axId val="189859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854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50888"/>
        <c:axId val="189857160"/>
      </c:barChart>
      <c:catAx>
        <c:axId val="189850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571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857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50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57552"/>
        <c:axId val="189859512"/>
      </c:barChart>
      <c:catAx>
        <c:axId val="189857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59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859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57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51672"/>
        <c:axId val="1898579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858336"/>
        <c:axId val="189869704"/>
      </c:lineChart>
      <c:catAx>
        <c:axId val="189851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579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857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51672"/>
        <c:crosses val="autoZero"/>
        <c:crossBetween val="between"/>
      </c:valAx>
      <c:catAx>
        <c:axId val="189858336"/>
        <c:scaling>
          <c:orientation val="minMax"/>
        </c:scaling>
        <c:delete val="1"/>
        <c:axPos val="b"/>
        <c:majorTickMark val="out"/>
        <c:minorTickMark val="none"/>
        <c:tickLblPos val="nextTo"/>
        <c:crossAx val="189869704"/>
        <c:crosses val="autoZero"/>
        <c:auto val="0"/>
        <c:lblAlgn val="ctr"/>
        <c:lblOffset val="100"/>
        <c:noMultiLvlLbl val="0"/>
      </c:catAx>
      <c:valAx>
        <c:axId val="189869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858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72840"/>
        <c:axId val="189869312"/>
      </c:barChart>
      <c:catAx>
        <c:axId val="189872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693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869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72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713040"/>
        <c:axId val="154711864"/>
      </c:barChart>
      <c:catAx>
        <c:axId val="154713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7118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4711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713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72448"/>
        <c:axId val="189862648"/>
      </c:barChart>
      <c:catAx>
        <c:axId val="189872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626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862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72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73232"/>
        <c:axId val="1898669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871272"/>
        <c:axId val="189867744"/>
      </c:lineChart>
      <c:catAx>
        <c:axId val="189873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669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866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73232"/>
        <c:crosses val="autoZero"/>
        <c:crossBetween val="between"/>
      </c:valAx>
      <c:catAx>
        <c:axId val="189871272"/>
        <c:scaling>
          <c:orientation val="minMax"/>
        </c:scaling>
        <c:delete val="1"/>
        <c:axPos val="b"/>
        <c:majorTickMark val="out"/>
        <c:minorTickMark val="none"/>
        <c:tickLblPos val="nextTo"/>
        <c:crossAx val="189867744"/>
        <c:crosses val="autoZero"/>
        <c:auto val="0"/>
        <c:lblAlgn val="ctr"/>
        <c:lblOffset val="100"/>
        <c:noMultiLvlLbl val="0"/>
      </c:catAx>
      <c:valAx>
        <c:axId val="1898677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871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63040"/>
        <c:axId val="189873624"/>
      </c:barChart>
      <c:catAx>
        <c:axId val="189863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736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873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63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70488"/>
        <c:axId val="189868528"/>
      </c:barChart>
      <c:catAx>
        <c:axId val="189870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685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868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70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68136"/>
        <c:axId val="1898634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865784"/>
        <c:axId val="189871664"/>
      </c:lineChart>
      <c:catAx>
        <c:axId val="189868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634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863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68136"/>
        <c:crosses val="autoZero"/>
        <c:crossBetween val="between"/>
      </c:valAx>
      <c:catAx>
        <c:axId val="189865784"/>
        <c:scaling>
          <c:orientation val="minMax"/>
        </c:scaling>
        <c:delete val="1"/>
        <c:axPos val="b"/>
        <c:majorTickMark val="out"/>
        <c:minorTickMark val="none"/>
        <c:tickLblPos val="nextTo"/>
        <c:crossAx val="189871664"/>
        <c:crosses val="autoZero"/>
        <c:auto val="0"/>
        <c:lblAlgn val="ctr"/>
        <c:lblOffset val="100"/>
        <c:noMultiLvlLbl val="0"/>
      </c:catAx>
      <c:valAx>
        <c:axId val="1898716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865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68920"/>
        <c:axId val="189874408"/>
      </c:barChart>
      <c:catAx>
        <c:axId val="189868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744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874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68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63824"/>
        <c:axId val="189862256"/>
      </c:barChart>
      <c:catAx>
        <c:axId val="189863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622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862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63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64216"/>
        <c:axId val="1898653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881072"/>
        <c:axId val="189879504"/>
      </c:lineChart>
      <c:catAx>
        <c:axId val="189864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65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865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64216"/>
        <c:crosses val="autoZero"/>
        <c:crossBetween val="between"/>
      </c:valAx>
      <c:catAx>
        <c:axId val="189881072"/>
        <c:scaling>
          <c:orientation val="minMax"/>
        </c:scaling>
        <c:delete val="1"/>
        <c:axPos val="b"/>
        <c:majorTickMark val="out"/>
        <c:minorTickMark val="none"/>
        <c:tickLblPos val="nextTo"/>
        <c:crossAx val="189879504"/>
        <c:crosses val="autoZero"/>
        <c:auto val="0"/>
        <c:lblAlgn val="ctr"/>
        <c:lblOffset val="100"/>
        <c:noMultiLvlLbl val="0"/>
      </c:catAx>
      <c:valAx>
        <c:axId val="189879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881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81856"/>
        <c:axId val="189875584"/>
      </c:barChart>
      <c:catAx>
        <c:axId val="189881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75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875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81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78720"/>
        <c:axId val="189877936"/>
      </c:barChart>
      <c:catAx>
        <c:axId val="189878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77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877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78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716960"/>
        <c:axId val="154710296"/>
      </c:barChart>
      <c:catAx>
        <c:axId val="154716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7102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4710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716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81464"/>
        <c:axId val="1898791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878328"/>
        <c:axId val="189880680"/>
      </c:lineChart>
      <c:catAx>
        <c:axId val="189881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791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879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81464"/>
        <c:crosses val="autoZero"/>
        <c:crossBetween val="between"/>
      </c:valAx>
      <c:catAx>
        <c:axId val="189878328"/>
        <c:scaling>
          <c:orientation val="minMax"/>
        </c:scaling>
        <c:delete val="1"/>
        <c:axPos val="b"/>
        <c:majorTickMark val="out"/>
        <c:minorTickMark val="none"/>
        <c:tickLblPos val="nextTo"/>
        <c:crossAx val="189880680"/>
        <c:crosses val="autoZero"/>
        <c:auto val="0"/>
        <c:lblAlgn val="ctr"/>
        <c:lblOffset val="100"/>
        <c:noMultiLvlLbl val="0"/>
      </c:catAx>
      <c:valAx>
        <c:axId val="189880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878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75976"/>
        <c:axId val="189876368"/>
      </c:barChart>
      <c:catAx>
        <c:axId val="189875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7636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876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75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877152"/>
        <c:axId val="189877544"/>
      </c:barChart>
      <c:catAx>
        <c:axId val="189877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775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877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877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521304"/>
        <c:axId val="1915236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524048"/>
        <c:axId val="191531104"/>
      </c:lineChart>
      <c:catAx>
        <c:axId val="191521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23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523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21304"/>
        <c:crosses val="autoZero"/>
        <c:crossBetween val="between"/>
      </c:valAx>
      <c:catAx>
        <c:axId val="191524048"/>
        <c:scaling>
          <c:orientation val="minMax"/>
        </c:scaling>
        <c:delete val="1"/>
        <c:axPos val="b"/>
        <c:majorTickMark val="out"/>
        <c:minorTickMark val="none"/>
        <c:tickLblPos val="nextTo"/>
        <c:crossAx val="191531104"/>
        <c:crosses val="autoZero"/>
        <c:auto val="0"/>
        <c:lblAlgn val="ctr"/>
        <c:lblOffset val="100"/>
        <c:noMultiLvlLbl val="0"/>
      </c:catAx>
      <c:valAx>
        <c:axId val="191531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524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525224"/>
        <c:axId val="1915260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530712"/>
        <c:axId val="191521696"/>
      </c:lineChart>
      <c:catAx>
        <c:axId val="191525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26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526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25224"/>
        <c:crosses val="autoZero"/>
        <c:crossBetween val="between"/>
      </c:valAx>
      <c:catAx>
        <c:axId val="1915307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1521696"/>
        <c:crosses val="autoZero"/>
        <c:auto val="0"/>
        <c:lblAlgn val="ctr"/>
        <c:lblOffset val="100"/>
        <c:noMultiLvlLbl val="0"/>
      </c:catAx>
      <c:valAx>
        <c:axId val="191521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530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523264"/>
        <c:axId val="1915283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524440"/>
        <c:axId val="191531496"/>
      </c:lineChart>
      <c:catAx>
        <c:axId val="191523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28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528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23264"/>
        <c:crosses val="autoZero"/>
        <c:crossBetween val="between"/>
      </c:valAx>
      <c:catAx>
        <c:axId val="191524440"/>
        <c:scaling>
          <c:orientation val="minMax"/>
        </c:scaling>
        <c:delete val="1"/>
        <c:axPos val="b"/>
        <c:majorTickMark val="out"/>
        <c:minorTickMark val="none"/>
        <c:tickLblPos val="nextTo"/>
        <c:crossAx val="191531496"/>
        <c:crosses val="autoZero"/>
        <c:auto val="0"/>
        <c:lblAlgn val="ctr"/>
        <c:lblOffset val="100"/>
        <c:noMultiLvlLbl val="0"/>
      </c:catAx>
      <c:valAx>
        <c:axId val="191531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524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526792"/>
        <c:axId val="1915271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524832"/>
        <c:axId val="191525616"/>
      </c:lineChart>
      <c:catAx>
        <c:axId val="191526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27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527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26792"/>
        <c:crosses val="autoZero"/>
        <c:crossBetween val="between"/>
      </c:valAx>
      <c:catAx>
        <c:axId val="191524832"/>
        <c:scaling>
          <c:orientation val="minMax"/>
        </c:scaling>
        <c:delete val="1"/>
        <c:axPos val="b"/>
        <c:majorTickMark val="out"/>
        <c:minorTickMark val="none"/>
        <c:tickLblPos val="nextTo"/>
        <c:crossAx val="191525616"/>
        <c:crosses val="autoZero"/>
        <c:auto val="0"/>
        <c:lblAlgn val="ctr"/>
        <c:lblOffset val="100"/>
        <c:noMultiLvlLbl val="0"/>
      </c:catAx>
      <c:valAx>
        <c:axId val="1915256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524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526400"/>
        <c:axId val="1915275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527968"/>
        <c:axId val="191529144"/>
      </c:lineChart>
      <c:catAx>
        <c:axId val="191526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27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527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26400"/>
        <c:crosses val="autoZero"/>
        <c:crossBetween val="between"/>
      </c:valAx>
      <c:catAx>
        <c:axId val="191527968"/>
        <c:scaling>
          <c:orientation val="minMax"/>
        </c:scaling>
        <c:delete val="1"/>
        <c:axPos val="b"/>
        <c:majorTickMark val="out"/>
        <c:minorTickMark val="none"/>
        <c:tickLblPos val="nextTo"/>
        <c:crossAx val="191529144"/>
        <c:crosses val="autoZero"/>
        <c:auto val="0"/>
        <c:lblAlgn val="ctr"/>
        <c:lblOffset val="100"/>
        <c:noMultiLvlLbl val="0"/>
      </c:catAx>
      <c:valAx>
        <c:axId val="1915291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527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529928"/>
        <c:axId val="191530320"/>
      </c:barChart>
      <c:catAx>
        <c:axId val="191529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30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530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29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532672"/>
        <c:axId val="191533064"/>
      </c:barChart>
      <c:catAx>
        <c:axId val="191532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33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533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32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711080"/>
        <c:axId val="1547122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713432"/>
        <c:axId val="154714608"/>
      </c:lineChart>
      <c:catAx>
        <c:axId val="154711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7122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4712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711080"/>
        <c:crosses val="autoZero"/>
        <c:crossBetween val="between"/>
      </c:valAx>
      <c:catAx>
        <c:axId val="154713432"/>
        <c:scaling>
          <c:orientation val="minMax"/>
        </c:scaling>
        <c:delete val="1"/>
        <c:axPos val="b"/>
        <c:majorTickMark val="out"/>
        <c:minorTickMark val="none"/>
        <c:tickLblPos val="nextTo"/>
        <c:crossAx val="154714608"/>
        <c:crosses val="autoZero"/>
        <c:auto val="0"/>
        <c:lblAlgn val="ctr"/>
        <c:lblOffset val="100"/>
        <c:noMultiLvlLbl val="0"/>
      </c:catAx>
      <c:valAx>
        <c:axId val="1547146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4713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536592"/>
        <c:axId val="1915354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535808"/>
        <c:axId val="191533848"/>
      </c:lineChart>
      <c:catAx>
        <c:axId val="191536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354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1535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36592"/>
        <c:crosses val="autoZero"/>
        <c:crossBetween val="between"/>
      </c:valAx>
      <c:catAx>
        <c:axId val="191535808"/>
        <c:scaling>
          <c:orientation val="minMax"/>
        </c:scaling>
        <c:delete val="1"/>
        <c:axPos val="b"/>
        <c:majorTickMark val="out"/>
        <c:minorTickMark val="none"/>
        <c:tickLblPos val="nextTo"/>
        <c:crossAx val="191533848"/>
        <c:crosses val="autoZero"/>
        <c:auto val="0"/>
        <c:lblAlgn val="ctr"/>
        <c:lblOffset val="100"/>
        <c:noMultiLvlLbl val="0"/>
      </c:catAx>
      <c:valAx>
        <c:axId val="1915338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535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536200"/>
        <c:axId val="191534240"/>
      </c:barChart>
      <c:catAx>
        <c:axId val="191536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342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1534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36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534632"/>
        <c:axId val="192417536"/>
      </c:barChart>
      <c:catAx>
        <c:axId val="191534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4175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2417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534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424592"/>
        <c:axId val="1924202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23024"/>
        <c:axId val="192415968"/>
      </c:lineChart>
      <c:catAx>
        <c:axId val="192424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420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420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424592"/>
        <c:crosses val="autoZero"/>
        <c:crossBetween val="between"/>
      </c:valAx>
      <c:catAx>
        <c:axId val="192423024"/>
        <c:scaling>
          <c:orientation val="minMax"/>
        </c:scaling>
        <c:delete val="1"/>
        <c:axPos val="b"/>
        <c:majorTickMark val="out"/>
        <c:minorTickMark val="none"/>
        <c:tickLblPos val="nextTo"/>
        <c:crossAx val="192415968"/>
        <c:crosses val="autoZero"/>
        <c:auto val="0"/>
        <c:lblAlgn val="ctr"/>
        <c:lblOffset val="100"/>
        <c:noMultiLvlLbl val="0"/>
      </c:catAx>
      <c:valAx>
        <c:axId val="19241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423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418320"/>
        <c:axId val="192413224"/>
      </c:barChart>
      <c:catAx>
        <c:axId val="192418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413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413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418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422240"/>
        <c:axId val="192422632"/>
      </c:barChart>
      <c:catAx>
        <c:axId val="192422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422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422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422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423416"/>
        <c:axId val="1924187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19104"/>
        <c:axId val="192419496"/>
      </c:lineChart>
      <c:catAx>
        <c:axId val="192423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4187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2418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423416"/>
        <c:crosses val="autoZero"/>
        <c:crossBetween val="between"/>
      </c:valAx>
      <c:catAx>
        <c:axId val="192419104"/>
        <c:scaling>
          <c:orientation val="minMax"/>
        </c:scaling>
        <c:delete val="1"/>
        <c:axPos val="b"/>
        <c:majorTickMark val="out"/>
        <c:minorTickMark val="none"/>
        <c:tickLblPos val="nextTo"/>
        <c:crossAx val="192419496"/>
        <c:crosses val="autoZero"/>
        <c:auto val="0"/>
        <c:lblAlgn val="ctr"/>
        <c:lblOffset val="100"/>
        <c:noMultiLvlLbl val="0"/>
      </c:catAx>
      <c:valAx>
        <c:axId val="192419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419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424984"/>
        <c:axId val="192421064"/>
      </c:barChart>
      <c:catAx>
        <c:axId val="192424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4210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2421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424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412832"/>
        <c:axId val="192413616"/>
      </c:barChart>
      <c:catAx>
        <c:axId val="192412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4136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2413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412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421848"/>
        <c:axId val="1924140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24200"/>
        <c:axId val="192414792"/>
      </c:lineChart>
      <c:catAx>
        <c:axId val="192421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4140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2414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421848"/>
        <c:crosses val="autoZero"/>
        <c:crossBetween val="between"/>
      </c:valAx>
      <c:catAx>
        <c:axId val="192424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92414792"/>
        <c:crosses val="autoZero"/>
        <c:auto val="0"/>
        <c:lblAlgn val="ctr"/>
        <c:lblOffset val="100"/>
        <c:noMultiLvlLbl val="0"/>
      </c:catAx>
      <c:valAx>
        <c:axId val="192414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424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717352"/>
        <c:axId val="155320488"/>
      </c:barChart>
      <c:catAx>
        <c:axId val="154717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32048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5320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717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415576"/>
        <c:axId val="192416752"/>
      </c:barChart>
      <c:catAx>
        <c:axId val="192415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4167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2416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415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427728"/>
        <c:axId val="192425376"/>
      </c:barChart>
      <c:catAx>
        <c:axId val="192427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4253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2425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427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425768"/>
        <c:axId val="1924281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26944"/>
        <c:axId val="192426160"/>
      </c:lineChart>
      <c:catAx>
        <c:axId val="192425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428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428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425768"/>
        <c:crosses val="autoZero"/>
        <c:crossBetween val="between"/>
      </c:valAx>
      <c:catAx>
        <c:axId val="192426944"/>
        <c:scaling>
          <c:orientation val="minMax"/>
        </c:scaling>
        <c:delete val="1"/>
        <c:axPos val="b"/>
        <c:majorTickMark val="out"/>
        <c:minorTickMark val="none"/>
        <c:tickLblPos val="nextTo"/>
        <c:crossAx val="192426160"/>
        <c:crosses val="autoZero"/>
        <c:auto val="0"/>
        <c:lblAlgn val="ctr"/>
        <c:lblOffset val="100"/>
        <c:noMultiLvlLbl val="0"/>
      </c:catAx>
      <c:valAx>
        <c:axId val="1924261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426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427336"/>
        <c:axId val="192371176"/>
      </c:barChart>
      <c:catAx>
        <c:axId val="192427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71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371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427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371960"/>
        <c:axId val="192373528"/>
      </c:barChart>
      <c:catAx>
        <c:axId val="192371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73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373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71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370784"/>
        <c:axId val="1923692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373136"/>
        <c:axId val="192372352"/>
      </c:lineChart>
      <c:catAx>
        <c:axId val="192370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692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2369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70784"/>
        <c:crosses val="autoZero"/>
        <c:crossBetween val="between"/>
      </c:valAx>
      <c:catAx>
        <c:axId val="192373136"/>
        <c:scaling>
          <c:orientation val="minMax"/>
        </c:scaling>
        <c:delete val="1"/>
        <c:axPos val="b"/>
        <c:majorTickMark val="out"/>
        <c:minorTickMark val="none"/>
        <c:tickLblPos val="nextTo"/>
        <c:crossAx val="192372352"/>
        <c:crosses val="autoZero"/>
        <c:auto val="0"/>
        <c:lblAlgn val="ctr"/>
        <c:lblOffset val="100"/>
        <c:noMultiLvlLbl val="0"/>
      </c:catAx>
      <c:valAx>
        <c:axId val="192372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373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374312"/>
        <c:axId val="192371568"/>
      </c:barChart>
      <c:catAx>
        <c:axId val="192374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7156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2371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74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374704"/>
        <c:axId val="192375096"/>
      </c:barChart>
      <c:catAx>
        <c:axId val="192374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750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2375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74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370392"/>
        <c:axId val="1923700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369608"/>
        <c:axId val="192345696"/>
      </c:lineChart>
      <c:catAx>
        <c:axId val="192370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700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2370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70392"/>
        <c:crosses val="autoZero"/>
        <c:crossBetween val="between"/>
      </c:valAx>
      <c:catAx>
        <c:axId val="192369608"/>
        <c:scaling>
          <c:orientation val="minMax"/>
        </c:scaling>
        <c:delete val="1"/>
        <c:axPos val="b"/>
        <c:majorTickMark val="out"/>
        <c:minorTickMark val="none"/>
        <c:tickLblPos val="nextTo"/>
        <c:crossAx val="192345696"/>
        <c:crosses val="autoZero"/>
        <c:auto val="0"/>
        <c:lblAlgn val="ctr"/>
        <c:lblOffset val="100"/>
        <c:noMultiLvlLbl val="0"/>
      </c:catAx>
      <c:valAx>
        <c:axId val="192345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369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344520"/>
        <c:axId val="192354712"/>
      </c:barChart>
      <c:catAx>
        <c:axId val="192344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547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2354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44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316960"/>
        <c:axId val="155322840"/>
      </c:barChart>
      <c:catAx>
        <c:axId val="155316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3228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5322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316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350008"/>
        <c:axId val="192346480"/>
      </c:barChart>
      <c:catAx>
        <c:axId val="192350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464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2346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50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351184"/>
        <c:axId val="1923460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350400"/>
        <c:axId val="192350792"/>
      </c:lineChart>
      <c:catAx>
        <c:axId val="192351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4608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2346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51184"/>
        <c:crosses val="autoZero"/>
        <c:crossBetween val="between"/>
      </c:valAx>
      <c:catAx>
        <c:axId val="192350400"/>
        <c:scaling>
          <c:orientation val="minMax"/>
        </c:scaling>
        <c:delete val="1"/>
        <c:axPos val="b"/>
        <c:majorTickMark val="out"/>
        <c:minorTickMark val="none"/>
        <c:tickLblPos val="nextTo"/>
        <c:crossAx val="192350792"/>
        <c:crosses val="autoZero"/>
        <c:auto val="0"/>
        <c:lblAlgn val="ctr"/>
        <c:lblOffset val="100"/>
        <c:noMultiLvlLbl val="0"/>
      </c:catAx>
      <c:valAx>
        <c:axId val="192350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350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349616"/>
        <c:axId val="192344128"/>
      </c:barChart>
      <c:catAx>
        <c:axId val="192349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441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2344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49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351576"/>
        <c:axId val="192351968"/>
      </c:barChart>
      <c:catAx>
        <c:axId val="192351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519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2351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51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347656"/>
        <c:axId val="1923484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355496"/>
        <c:axId val="192352360"/>
      </c:lineChart>
      <c:catAx>
        <c:axId val="192347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484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2348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47656"/>
        <c:crosses val="autoZero"/>
        <c:crossBetween val="between"/>
      </c:valAx>
      <c:catAx>
        <c:axId val="192355496"/>
        <c:scaling>
          <c:orientation val="minMax"/>
        </c:scaling>
        <c:delete val="1"/>
        <c:axPos val="b"/>
        <c:majorTickMark val="out"/>
        <c:minorTickMark val="none"/>
        <c:tickLblPos val="nextTo"/>
        <c:crossAx val="192352360"/>
        <c:crosses val="autoZero"/>
        <c:auto val="0"/>
        <c:lblAlgn val="ctr"/>
        <c:lblOffset val="100"/>
        <c:noMultiLvlLbl val="0"/>
      </c:catAx>
      <c:valAx>
        <c:axId val="1923523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355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355104"/>
        <c:axId val="192348832"/>
      </c:barChart>
      <c:catAx>
        <c:axId val="192355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4883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2348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55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353144"/>
        <c:axId val="192349224"/>
      </c:barChart>
      <c:catAx>
        <c:axId val="192353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492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2349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53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347264"/>
        <c:axId val="1923480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356672"/>
        <c:axId val="192361768"/>
      </c:lineChart>
      <c:catAx>
        <c:axId val="192347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48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348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47264"/>
        <c:crosses val="autoZero"/>
        <c:crossBetween val="between"/>
      </c:valAx>
      <c:catAx>
        <c:axId val="192356672"/>
        <c:scaling>
          <c:orientation val="minMax"/>
        </c:scaling>
        <c:delete val="1"/>
        <c:axPos val="b"/>
        <c:majorTickMark val="out"/>
        <c:minorTickMark val="none"/>
        <c:tickLblPos val="nextTo"/>
        <c:crossAx val="192361768"/>
        <c:crosses val="autoZero"/>
        <c:auto val="0"/>
        <c:lblAlgn val="ctr"/>
        <c:lblOffset val="100"/>
        <c:noMultiLvlLbl val="0"/>
      </c:catAx>
      <c:valAx>
        <c:axId val="1923617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356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359024"/>
        <c:axId val="192357064"/>
      </c:barChart>
      <c:catAx>
        <c:axId val="192359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57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357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59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367648"/>
        <c:axId val="192362552"/>
      </c:barChart>
      <c:catAx>
        <c:axId val="192367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62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362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67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318136"/>
        <c:axId val="1553185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323232"/>
        <c:axId val="155319704"/>
      </c:lineChart>
      <c:catAx>
        <c:axId val="155318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318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5318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318136"/>
        <c:crosses val="autoZero"/>
        <c:crossBetween val="between"/>
      </c:valAx>
      <c:catAx>
        <c:axId val="155323232"/>
        <c:scaling>
          <c:orientation val="minMax"/>
        </c:scaling>
        <c:delete val="1"/>
        <c:axPos val="b"/>
        <c:majorTickMark val="out"/>
        <c:minorTickMark val="none"/>
        <c:tickLblPos val="nextTo"/>
        <c:crossAx val="155319704"/>
        <c:crosses val="autoZero"/>
        <c:auto val="0"/>
        <c:lblAlgn val="ctr"/>
        <c:lblOffset val="100"/>
        <c:noMultiLvlLbl val="0"/>
      </c:catAx>
      <c:valAx>
        <c:axId val="155319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5323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366472"/>
        <c:axId val="1923594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366864"/>
        <c:axId val="192368040"/>
      </c:lineChart>
      <c:catAx>
        <c:axId val="192366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594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2359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66472"/>
        <c:crosses val="autoZero"/>
        <c:crossBetween val="between"/>
      </c:valAx>
      <c:catAx>
        <c:axId val="192366864"/>
        <c:scaling>
          <c:orientation val="minMax"/>
        </c:scaling>
        <c:delete val="1"/>
        <c:axPos val="b"/>
        <c:majorTickMark val="out"/>
        <c:minorTickMark val="none"/>
        <c:tickLblPos val="nextTo"/>
        <c:crossAx val="192368040"/>
        <c:crosses val="autoZero"/>
        <c:auto val="0"/>
        <c:lblAlgn val="ctr"/>
        <c:lblOffset val="100"/>
        <c:noMultiLvlLbl val="0"/>
      </c:catAx>
      <c:valAx>
        <c:axId val="192368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366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360200"/>
        <c:axId val="192368824"/>
      </c:barChart>
      <c:catAx>
        <c:axId val="192360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688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2368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60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365296"/>
        <c:axId val="192361376"/>
      </c:barChart>
      <c:catAx>
        <c:axId val="192365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613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2361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65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363336"/>
        <c:axId val="1923582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364904"/>
        <c:axId val="192363728"/>
      </c:lineChart>
      <c:catAx>
        <c:axId val="192363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58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358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63336"/>
        <c:crosses val="autoZero"/>
        <c:crossBetween val="between"/>
      </c:valAx>
      <c:catAx>
        <c:axId val="192364904"/>
        <c:scaling>
          <c:orientation val="minMax"/>
        </c:scaling>
        <c:delete val="1"/>
        <c:axPos val="b"/>
        <c:majorTickMark val="out"/>
        <c:minorTickMark val="none"/>
        <c:tickLblPos val="nextTo"/>
        <c:crossAx val="192363728"/>
        <c:crosses val="autoZero"/>
        <c:auto val="0"/>
        <c:lblAlgn val="ctr"/>
        <c:lblOffset val="100"/>
        <c:noMultiLvlLbl val="0"/>
      </c:catAx>
      <c:valAx>
        <c:axId val="192363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364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364120"/>
        <c:axId val="1923578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358632"/>
        <c:axId val="192365688"/>
      </c:lineChart>
      <c:catAx>
        <c:axId val="192364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57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357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64120"/>
        <c:crosses val="autoZero"/>
        <c:crossBetween val="between"/>
      </c:valAx>
      <c:catAx>
        <c:axId val="192358632"/>
        <c:scaling>
          <c:orientation val="minMax"/>
        </c:scaling>
        <c:delete val="1"/>
        <c:axPos val="b"/>
        <c:majorTickMark val="out"/>
        <c:minorTickMark val="none"/>
        <c:tickLblPos val="nextTo"/>
        <c:crossAx val="192365688"/>
        <c:crosses val="autoZero"/>
        <c:auto val="0"/>
        <c:lblAlgn val="ctr"/>
        <c:lblOffset val="100"/>
        <c:noMultiLvlLbl val="0"/>
      </c:catAx>
      <c:valAx>
        <c:axId val="192365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358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360592"/>
        <c:axId val="1923609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19984"/>
        <c:axId val="202525472"/>
      </c:lineChart>
      <c:catAx>
        <c:axId val="192360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60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360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360592"/>
        <c:crosses val="autoZero"/>
        <c:crossBetween val="between"/>
      </c:valAx>
      <c:catAx>
        <c:axId val="202519984"/>
        <c:scaling>
          <c:orientation val="minMax"/>
        </c:scaling>
        <c:delete val="1"/>
        <c:axPos val="b"/>
        <c:majorTickMark val="out"/>
        <c:minorTickMark val="none"/>
        <c:tickLblPos val="nextTo"/>
        <c:crossAx val="202525472"/>
        <c:crosses val="autoZero"/>
        <c:auto val="0"/>
        <c:lblAlgn val="ctr"/>
        <c:lblOffset val="100"/>
        <c:noMultiLvlLbl val="0"/>
      </c:catAx>
      <c:valAx>
        <c:axId val="2025254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2519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2520376"/>
        <c:axId val="2025176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16456"/>
        <c:axId val="202523904"/>
      </c:lineChart>
      <c:catAx>
        <c:axId val="202520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2517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2517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2520376"/>
        <c:crosses val="autoZero"/>
        <c:crossBetween val="between"/>
      </c:valAx>
      <c:catAx>
        <c:axId val="202516456"/>
        <c:scaling>
          <c:orientation val="minMax"/>
        </c:scaling>
        <c:delete val="1"/>
        <c:axPos val="b"/>
        <c:majorTickMark val="out"/>
        <c:minorTickMark val="none"/>
        <c:tickLblPos val="nextTo"/>
        <c:crossAx val="202523904"/>
        <c:crosses val="autoZero"/>
        <c:auto val="0"/>
        <c:lblAlgn val="ctr"/>
        <c:lblOffset val="100"/>
        <c:noMultiLvlLbl val="0"/>
      </c:catAx>
      <c:valAx>
        <c:axId val="202523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2516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2524296"/>
        <c:axId val="2025207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24688"/>
        <c:axId val="202522336"/>
      </c:lineChart>
      <c:catAx>
        <c:axId val="202524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2520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2520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2524296"/>
        <c:crosses val="autoZero"/>
        <c:crossBetween val="between"/>
      </c:valAx>
      <c:catAx>
        <c:axId val="202524688"/>
        <c:scaling>
          <c:orientation val="minMax"/>
        </c:scaling>
        <c:delete val="1"/>
        <c:axPos val="b"/>
        <c:majorTickMark val="out"/>
        <c:minorTickMark val="none"/>
        <c:tickLblPos val="nextTo"/>
        <c:crossAx val="202522336"/>
        <c:crosses val="autoZero"/>
        <c:auto val="0"/>
        <c:lblAlgn val="ctr"/>
        <c:lblOffset val="100"/>
        <c:noMultiLvlLbl val="0"/>
      </c:catAx>
      <c:valAx>
        <c:axId val="202522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2524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2519200"/>
        <c:axId val="202514888"/>
      </c:barChart>
      <c:catAx>
        <c:axId val="202519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2514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2514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2519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2518416"/>
        <c:axId val="202519592"/>
      </c:barChart>
      <c:catAx>
        <c:axId val="202518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2519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2519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2518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322056"/>
        <c:axId val="155320096"/>
      </c:barChart>
      <c:catAx>
        <c:axId val="155322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320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5320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322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2518024"/>
        <c:axId val="2025156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21944"/>
        <c:axId val="202518808"/>
      </c:lineChart>
      <c:catAx>
        <c:axId val="202518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2515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2515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2518024"/>
        <c:crosses val="autoZero"/>
        <c:crossBetween val="between"/>
      </c:valAx>
      <c:catAx>
        <c:axId val="202521944"/>
        <c:scaling>
          <c:orientation val="minMax"/>
        </c:scaling>
        <c:delete val="1"/>
        <c:axPos val="b"/>
        <c:majorTickMark val="out"/>
        <c:minorTickMark val="none"/>
        <c:tickLblPos val="nextTo"/>
        <c:crossAx val="202518808"/>
        <c:crosses val="autoZero"/>
        <c:auto val="0"/>
        <c:lblAlgn val="ctr"/>
        <c:lblOffset val="100"/>
        <c:noMultiLvlLbl val="0"/>
      </c:catAx>
      <c:valAx>
        <c:axId val="2025188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2521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2523512"/>
        <c:axId val="202525080"/>
      </c:barChart>
      <c:catAx>
        <c:axId val="202523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2525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2525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2523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2515280"/>
        <c:axId val="202516848"/>
      </c:barChart>
      <c:catAx>
        <c:axId val="202515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2516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2516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2515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318920"/>
        <c:axId val="155320880"/>
      </c:barChart>
      <c:catAx>
        <c:axId val="155318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320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5320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318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324408"/>
        <c:axId val="1553216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324016"/>
        <c:axId val="155317352"/>
      </c:lineChart>
      <c:catAx>
        <c:axId val="155324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3216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5321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324408"/>
        <c:crosses val="autoZero"/>
        <c:crossBetween val="between"/>
      </c:valAx>
      <c:catAx>
        <c:axId val="155324016"/>
        <c:scaling>
          <c:orientation val="minMax"/>
        </c:scaling>
        <c:delete val="1"/>
        <c:axPos val="b"/>
        <c:majorTickMark val="out"/>
        <c:minorTickMark val="none"/>
        <c:tickLblPos val="nextTo"/>
        <c:crossAx val="155317352"/>
        <c:crosses val="autoZero"/>
        <c:auto val="0"/>
        <c:lblAlgn val="ctr"/>
        <c:lblOffset val="100"/>
        <c:noMultiLvlLbl val="0"/>
      </c:catAx>
      <c:valAx>
        <c:axId val="155317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5324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107824"/>
        <c:axId val="154109392"/>
      </c:barChart>
      <c:catAx>
        <c:axId val="154107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109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4109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107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152192"/>
        <c:axId val="155148664"/>
      </c:barChart>
      <c:catAx>
        <c:axId val="155152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1486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5148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152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149840"/>
        <c:axId val="155151408"/>
      </c:barChart>
      <c:catAx>
        <c:axId val="155149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1514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5151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149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154152"/>
        <c:axId val="1551506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53760"/>
        <c:axId val="155153368"/>
      </c:lineChart>
      <c:catAx>
        <c:axId val="155154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1506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5150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154152"/>
        <c:crosses val="autoZero"/>
        <c:crossBetween val="between"/>
      </c:valAx>
      <c:catAx>
        <c:axId val="155153760"/>
        <c:scaling>
          <c:orientation val="minMax"/>
        </c:scaling>
        <c:delete val="1"/>
        <c:axPos val="b"/>
        <c:majorTickMark val="out"/>
        <c:minorTickMark val="none"/>
        <c:tickLblPos val="nextTo"/>
        <c:crossAx val="155153368"/>
        <c:crosses val="autoZero"/>
        <c:auto val="0"/>
        <c:lblAlgn val="ctr"/>
        <c:lblOffset val="100"/>
        <c:noMultiLvlLbl val="0"/>
      </c:catAx>
      <c:valAx>
        <c:axId val="155153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5153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149056"/>
        <c:axId val="155151800"/>
      </c:barChart>
      <c:catAx>
        <c:axId val="155149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1518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5151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149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152584"/>
        <c:axId val="155152976"/>
      </c:barChart>
      <c:catAx>
        <c:axId val="155152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1529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5152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152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149448"/>
        <c:axId val="1551510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640920"/>
        <c:axId val="155644056"/>
      </c:lineChart>
      <c:catAx>
        <c:axId val="155149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1510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5151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149448"/>
        <c:crosses val="autoZero"/>
        <c:crossBetween val="between"/>
      </c:valAx>
      <c:catAx>
        <c:axId val="155640920"/>
        <c:scaling>
          <c:orientation val="minMax"/>
        </c:scaling>
        <c:delete val="1"/>
        <c:axPos val="b"/>
        <c:majorTickMark val="out"/>
        <c:minorTickMark val="none"/>
        <c:tickLblPos val="nextTo"/>
        <c:crossAx val="155644056"/>
        <c:crosses val="autoZero"/>
        <c:auto val="0"/>
        <c:lblAlgn val="ctr"/>
        <c:lblOffset val="100"/>
        <c:noMultiLvlLbl val="0"/>
      </c:catAx>
      <c:valAx>
        <c:axId val="1556440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5640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636608"/>
        <c:axId val="155637000"/>
      </c:barChart>
      <c:catAx>
        <c:axId val="155636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6370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5637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636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642880"/>
        <c:axId val="155642096"/>
      </c:barChart>
      <c:catAx>
        <c:axId val="155642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6420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5642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642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643272"/>
        <c:axId val="1556373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637784"/>
        <c:axId val="155638176"/>
      </c:lineChart>
      <c:catAx>
        <c:axId val="155643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6373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5637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643272"/>
        <c:crosses val="autoZero"/>
        <c:crossBetween val="between"/>
      </c:valAx>
      <c:catAx>
        <c:axId val="155637784"/>
        <c:scaling>
          <c:orientation val="minMax"/>
        </c:scaling>
        <c:delete val="1"/>
        <c:axPos val="b"/>
        <c:majorTickMark val="out"/>
        <c:minorTickMark val="none"/>
        <c:tickLblPos val="nextTo"/>
        <c:crossAx val="155638176"/>
        <c:crosses val="autoZero"/>
        <c:auto val="0"/>
        <c:lblAlgn val="ctr"/>
        <c:lblOffset val="100"/>
        <c:noMultiLvlLbl val="0"/>
      </c:catAx>
      <c:valAx>
        <c:axId val="1556381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5637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642488"/>
        <c:axId val="155643664"/>
      </c:barChart>
      <c:catAx>
        <c:axId val="155642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6436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5643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642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108216"/>
        <c:axId val="154108608"/>
      </c:barChart>
      <c:catAx>
        <c:axId val="154108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108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4108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108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638960"/>
        <c:axId val="155640136"/>
      </c:barChart>
      <c:catAx>
        <c:axId val="155638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6401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5640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638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673696"/>
        <c:axId val="1556733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670560"/>
        <c:axId val="155676048"/>
      </c:lineChart>
      <c:catAx>
        <c:axId val="155673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673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5673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673696"/>
        <c:crosses val="autoZero"/>
        <c:crossBetween val="between"/>
      </c:valAx>
      <c:catAx>
        <c:axId val="155670560"/>
        <c:scaling>
          <c:orientation val="minMax"/>
        </c:scaling>
        <c:delete val="1"/>
        <c:axPos val="b"/>
        <c:majorTickMark val="out"/>
        <c:minorTickMark val="none"/>
        <c:tickLblPos val="nextTo"/>
        <c:crossAx val="155676048"/>
        <c:crosses val="autoZero"/>
        <c:auto val="0"/>
        <c:lblAlgn val="ctr"/>
        <c:lblOffset val="100"/>
        <c:noMultiLvlLbl val="0"/>
      </c:catAx>
      <c:valAx>
        <c:axId val="1556760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5670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669384"/>
        <c:axId val="155674480"/>
      </c:barChart>
      <c:catAx>
        <c:axId val="155669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674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5674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669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669776"/>
        <c:axId val="155675656"/>
      </c:barChart>
      <c:catAx>
        <c:axId val="155669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675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5675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669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675264"/>
        <c:axId val="1556713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671736"/>
        <c:axId val="155676440"/>
      </c:lineChart>
      <c:catAx>
        <c:axId val="155675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6713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5671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675264"/>
        <c:crosses val="autoZero"/>
        <c:crossBetween val="between"/>
      </c:valAx>
      <c:catAx>
        <c:axId val="155671736"/>
        <c:scaling>
          <c:orientation val="minMax"/>
        </c:scaling>
        <c:delete val="1"/>
        <c:axPos val="b"/>
        <c:majorTickMark val="out"/>
        <c:minorTickMark val="none"/>
        <c:tickLblPos val="nextTo"/>
        <c:crossAx val="155676440"/>
        <c:crosses val="autoZero"/>
        <c:auto val="0"/>
        <c:lblAlgn val="ctr"/>
        <c:lblOffset val="100"/>
        <c:noMultiLvlLbl val="0"/>
      </c:catAx>
      <c:valAx>
        <c:axId val="155676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5671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672128"/>
        <c:axId val="155672520"/>
      </c:barChart>
      <c:catAx>
        <c:axId val="155672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6725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5672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672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672912"/>
        <c:axId val="155715440"/>
      </c:barChart>
      <c:catAx>
        <c:axId val="155672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7154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5715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672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717008"/>
        <c:axId val="1557142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716616"/>
        <c:axId val="155717400"/>
      </c:lineChart>
      <c:catAx>
        <c:axId val="155717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714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5714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717008"/>
        <c:crosses val="autoZero"/>
        <c:crossBetween val="between"/>
      </c:valAx>
      <c:catAx>
        <c:axId val="155716616"/>
        <c:scaling>
          <c:orientation val="minMax"/>
        </c:scaling>
        <c:delete val="1"/>
        <c:axPos val="b"/>
        <c:majorTickMark val="out"/>
        <c:minorTickMark val="none"/>
        <c:tickLblPos val="nextTo"/>
        <c:crossAx val="155717400"/>
        <c:crosses val="autoZero"/>
        <c:auto val="0"/>
        <c:lblAlgn val="ctr"/>
        <c:lblOffset val="100"/>
        <c:noMultiLvlLbl val="0"/>
      </c:catAx>
      <c:valAx>
        <c:axId val="1557174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5716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714656"/>
        <c:axId val="1557185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718968"/>
        <c:axId val="155719360"/>
      </c:lineChart>
      <c:catAx>
        <c:axId val="155714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718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5718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714656"/>
        <c:crosses val="autoZero"/>
        <c:crossBetween val="between"/>
      </c:valAx>
      <c:catAx>
        <c:axId val="155718968"/>
        <c:scaling>
          <c:orientation val="minMax"/>
        </c:scaling>
        <c:delete val="1"/>
        <c:axPos val="b"/>
        <c:majorTickMark val="out"/>
        <c:minorTickMark val="none"/>
        <c:tickLblPos val="nextTo"/>
        <c:crossAx val="155719360"/>
        <c:crosses val="autoZero"/>
        <c:auto val="0"/>
        <c:lblAlgn val="ctr"/>
        <c:lblOffset val="100"/>
        <c:noMultiLvlLbl val="0"/>
      </c:catAx>
      <c:valAx>
        <c:axId val="1557193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5718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713480"/>
        <c:axId val="1557158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713872"/>
        <c:axId val="155716224"/>
      </c:lineChart>
      <c:catAx>
        <c:axId val="155713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715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5715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713480"/>
        <c:crosses val="autoZero"/>
        <c:crossBetween val="between"/>
      </c:valAx>
      <c:catAx>
        <c:axId val="155713872"/>
        <c:scaling>
          <c:orientation val="minMax"/>
        </c:scaling>
        <c:delete val="1"/>
        <c:axPos val="b"/>
        <c:majorTickMark val="out"/>
        <c:minorTickMark val="none"/>
        <c:tickLblPos val="nextTo"/>
        <c:crossAx val="155716224"/>
        <c:crosses val="autoZero"/>
        <c:auto val="0"/>
        <c:lblAlgn val="ctr"/>
        <c:lblOffset val="100"/>
        <c:noMultiLvlLbl val="0"/>
      </c:catAx>
      <c:valAx>
        <c:axId val="155716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5713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178952"/>
        <c:axId val="1541848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80128"/>
        <c:axId val="154179344"/>
      </c:lineChart>
      <c:catAx>
        <c:axId val="154178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1848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4184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178952"/>
        <c:crosses val="autoZero"/>
        <c:crossBetween val="between"/>
      </c:valAx>
      <c:catAx>
        <c:axId val="154180128"/>
        <c:scaling>
          <c:orientation val="minMax"/>
        </c:scaling>
        <c:delete val="1"/>
        <c:axPos val="b"/>
        <c:majorTickMark val="out"/>
        <c:minorTickMark val="none"/>
        <c:tickLblPos val="nextTo"/>
        <c:crossAx val="154179344"/>
        <c:crosses val="autoZero"/>
        <c:auto val="0"/>
        <c:lblAlgn val="ctr"/>
        <c:lblOffset val="100"/>
        <c:noMultiLvlLbl val="0"/>
      </c:catAx>
      <c:valAx>
        <c:axId val="1541793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4180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720144"/>
        <c:axId val="1557205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720928"/>
        <c:axId val="186081552"/>
      </c:lineChart>
      <c:catAx>
        <c:axId val="155720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720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5720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720144"/>
        <c:crosses val="autoZero"/>
        <c:crossBetween val="between"/>
      </c:valAx>
      <c:catAx>
        <c:axId val="155720928"/>
        <c:scaling>
          <c:orientation val="minMax"/>
        </c:scaling>
        <c:delete val="1"/>
        <c:axPos val="b"/>
        <c:majorTickMark val="out"/>
        <c:minorTickMark val="none"/>
        <c:tickLblPos val="nextTo"/>
        <c:crossAx val="186081552"/>
        <c:crosses val="autoZero"/>
        <c:auto val="0"/>
        <c:lblAlgn val="ctr"/>
        <c:lblOffset val="100"/>
        <c:noMultiLvlLbl val="0"/>
      </c:catAx>
      <c:valAx>
        <c:axId val="1860815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5720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088608"/>
        <c:axId val="1860827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83512"/>
        <c:axId val="186084296"/>
      </c:lineChart>
      <c:catAx>
        <c:axId val="186088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082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082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088608"/>
        <c:crosses val="autoZero"/>
        <c:crossBetween val="between"/>
      </c:valAx>
      <c:catAx>
        <c:axId val="186083512"/>
        <c:scaling>
          <c:orientation val="minMax"/>
        </c:scaling>
        <c:delete val="1"/>
        <c:axPos val="b"/>
        <c:majorTickMark val="out"/>
        <c:minorTickMark val="none"/>
        <c:tickLblPos val="nextTo"/>
        <c:crossAx val="186084296"/>
        <c:crosses val="autoZero"/>
        <c:auto val="0"/>
        <c:lblAlgn val="ctr"/>
        <c:lblOffset val="100"/>
        <c:noMultiLvlLbl val="0"/>
      </c:catAx>
      <c:valAx>
        <c:axId val="1860842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083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081944"/>
        <c:axId val="186082336"/>
      </c:barChart>
      <c:catAx>
        <c:axId val="186081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082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082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081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088216"/>
        <c:axId val="186087432"/>
      </c:barChart>
      <c:catAx>
        <c:axId val="186088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087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087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088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085864"/>
        <c:axId val="1860850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86256"/>
        <c:axId val="186086648"/>
      </c:lineChart>
      <c:catAx>
        <c:axId val="186085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0850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6085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085864"/>
        <c:crosses val="autoZero"/>
        <c:crossBetween val="between"/>
      </c:valAx>
      <c:catAx>
        <c:axId val="186086256"/>
        <c:scaling>
          <c:orientation val="minMax"/>
        </c:scaling>
        <c:delete val="1"/>
        <c:axPos val="b"/>
        <c:majorTickMark val="out"/>
        <c:minorTickMark val="none"/>
        <c:tickLblPos val="nextTo"/>
        <c:crossAx val="186086648"/>
        <c:crosses val="autoZero"/>
        <c:auto val="0"/>
        <c:lblAlgn val="ctr"/>
        <c:lblOffset val="100"/>
        <c:noMultiLvlLbl val="0"/>
      </c:catAx>
      <c:valAx>
        <c:axId val="186086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086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087824"/>
        <c:axId val="186089000"/>
      </c:barChart>
      <c:catAx>
        <c:axId val="186087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0890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6089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087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545032"/>
        <c:axId val="186544640"/>
      </c:barChart>
      <c:catAx>
        <c:axId val="186545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446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6544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45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545816"/>
        <c:axId val="1865462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546992"/>
        <c:axId val="186546600"/>
      </c:lineChart>
      <c:catAx>
        <c:axId val="186545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46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546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45816"/>
        <c:crosses val="autoZero"/>
        <c:crossBetween val="between"/>
      </c:valAx>
      <c:catAx>
        <c:axId val="186546992"/>
        <c:scaling>
          <c:orientation val="minMax"/>
        </c:scaling>
        <c:delete val="1"/>
        <c:axPos val="b"/>
        <c:majorTickMark val="out"/>
        <c:minorTickMark val="none"/>
        <c:tickLblPos val="nextTo"/>
        <c:crossAx val="186546600"/>
        <c:crosses val="autoZero"/>
        <c:auto val="0"/>
        <c:lblAlgn val="ctr"/>
        <c:lblOffset val="100"/>
        <c:noMultiLvlLbl val="0"/>
      </c:catAx>
      <c:valAx>
        <c:axId val="186546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546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536800"/>
        <c:axId val="186537192"/>
      </c:barChart>
      <c:catAx>
        <c:axId val="186536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37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537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36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541896"/>
        <c:axId val="186537584"/>
      </c:barChart>
      <c:catAx>
        <c:axId val="186541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37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537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41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185224"/>
        <c:axId val="154186008"/>
      </c:barChart>
      <c:catAx>
        <c:axId val="154185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1860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4186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185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542288"/>
        <c:axId val="1865379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543856"/>
        <c:axId val="186544248"/>
      </c:lineChart>
      <c:catAx>
        <c:axId val="186542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379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6537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42288"/>
        <c:crosses val="autoZero"/>
        <c:crossBetween val="between"/>
      </c:valAx>
      <c:catAx>
        <c:axId val="186543856"/>
        <c:scaling>
          <c:orientation val="minMax"/>
        </c:scaling>
        <c:delete val="1"/>
        <c:axPos val="b"/>
        <c:majorTickMark val="out"/>
        <c:minorTickMark val="none"/>
        <c:tickLblPos val="nextTo"/>
        <c:crossAx val="186544248"/>
        <c:crosses val="autoZero"/>
        <c:auto val="0"/>
        <c:lblAlgn val="ctr"/>
        <c:lblOffset val="100"/>
        <c:noMultiLvlLbl val="0"/>
      </c:catAx>
      <c:valAx>
        <c:axId val="186544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543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536408"/>
        <c:axId val="186533272"/>
      </c:barChart>
      <c:catAx>
        <c:axId val="186536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332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6533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36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532488"/>
        <c:axId val="186534840"/>
      </c:barChart>
      <c:catAx>
        <c:axId val="186532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348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6534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32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532096"/>
        <c:axId val="1865352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542680"/>
        <c:axId val="186532880"/>
      </c:lineChart>
      <c:catAx>
        <c:axId val="186532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352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6535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32096"/>
        <c:crosses val="autoZero"/>
        <c:crossBetween val="between"/>
      </c:valAx>
      <c:catAx>
        <c:axId val="186542680"/>
        <c:scaling>
          <c:orientation val="minMax"/>
        </c:scaling>
        <c:delete val="1"/>
        <c:axPos val="b"/>
        <c:majorTickMark val="out"/>
        <c:minorTickMark val="none"/>
        <c:tickLblPos val="nextTo"/>
        <c:crossAx val="186532880"/>
        <c:crosses val="autoZero"/>
        <c:auto val="0"/>
        <c:lblAlgn val="ctr"/>
        <c:lblOffset val="100"/>
        <c:noMultiLvlLbl val="0"/>
      </c:catAx>
      <c:valAx>
        <c:axId val="186532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542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535624"/>
        <c:axId val="186539544"/>
      </c:barChart>
      <c:catAx>
        <c:axId val="186535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395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6539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35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543072"/>
        <c:axId val="186533664"/>
      </c:barChart>
      <c:catAx>
        <c:axId val="186543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336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6533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43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540328"/>
        <c:axId val="1865407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541112"/>
        <c:axId val="186541504"/>
      </c:lineChart>
      <c:catAx>
        <c:axId val="186540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40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540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540328"/>
        <c:crosses val="autoZero"/>
        <c:crossBetween val="between"/>
      </c:valAx>
      <c:catAx>
        <c:axId val="186541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86541504"/>
        <c:crosses val="autoZero"/>
        <c:auto val="0"/>
        <c:lblAlgn val="ctr"/>
        <c:lblOffset val="100"/>
        <c:noMultiLvlLbl val="0"/>
      </c:catAx>
      <c:valAx>
        <c:axId val="186541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541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939056"/>
        <c:axId val="186935920"/>
      </c:barChart>
      <c:catAx>
        <c:axId val="186939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935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935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939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937880"/>
        <c:axId val="186934744"/>
      </c:barChart>
      <c:catAx>
        <c:axId val="186937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934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934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937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939840"/>
        <c:axId val="1869394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41016"/>
        <c:axId val="186940232"/>
      </c:lineChart>
      <c:catAx>
        <c:axId val="186939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9394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6939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939840"/>
        <c:crosses val="autoZero"/>
        <c:crossBetween val="between"/>
      </c:valAx>
      <c:catAx>
        <c:axId val="186941016"/>
        <c:scaling>
          <c:orientation val="minMax"/>
        </c:scaling>
        <c:delete val="1"/>
        <c:axPos val="b"/>
        <c:majorTickMark val="out"/>
        <c:minorTickMark val="none"/>
        <c:tickLblPos val="nextTo"/>
        <c:crossAx val="186940232"/>
        <c:crosses val="autoZero"/>
        <c:auto val="0"/>
        <c:lblAlgn val="ctr"/>
        <c:lblOffset val="100"/>
        <c:noMultiLvlLbl val="0"/>
      </c:catAx>
      <c:valAx>
        <c:axId val="1869402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941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180520"/>
        <c:axId val="154182872"/>
      </c:barChart>
      <c:catAx>
        <c:axId val="154180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1828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4182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180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938272"/>
        <c:axId val="186935528"/>
      </c:barChart>
      <c:catAx>
        <c:axId val="186938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9355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6935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938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933568"/>
        <c:axId val="186936312"/>
      </c:barChart>
      <c:catAx>
        <c:axId val="186933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9363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6936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933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936704"/>
        <c:axId val="1869370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99864"/>
        <c:axId val="187992808"/>
      </c:lineChart>
      <c:catAx>
        <c:axId val="186936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9370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6937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936704"/>
        <c:crosses val="autoZero"/>
        <c:crossBetween val="between"/>
      </c:valAx>
      <c:catAx>
        <c:axId val="187999864"/>
        <c:scaling>
          <c:orientation val="minMax"/>
        </c:scaling>
        <c:delete val="1"/>
        <c:axPos val="b"/>
        <c:majorTickMark val="out"/>
        <c:minorTickMark val="none"/>
        <c:tickLblPos val="nextTo"/>
        <c:crossAx val="187992808"/>
        <c:crosses val="autoZero"/>
        <c:auto val="0"/>
        <c:lblAlgn val="ctr"/>
        <c:lblOffset val="100"/>
        <c:noMultiLvlLbl val="0"/>
      </c:catAx>
      <c:valAx>
        <c:axId val="1879928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999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996728"/>
        <c:axId val="187992024"/>
      </c:barChart>
      <c:catAx>
        <c:axId val="187996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920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992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96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991632"/>
        <c:axId val="187993984"/>
      </c:barChart>
      <c:catAx>
        <c:axId val="187991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939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993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91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994376"/>
        <c:axId val="1879994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99080"/>
        <c:axId val="187998688"/>
      </c:lineChart>
      <c:catAx>
        <c:axId val="187994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994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999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94376"/>
        <c:crosses val="autoZero"/>
        <c:crossBetween val="between"/>
      </c:valAx>
      <c:catAx>
        <c:axId val="187999080"/>
        <c:scaling>
          <c:orientation val="minMax"/>
        </c:scaling>
        <c:delete val="1"/>
        <c:axPos val="b"/>
        <c:majorTickMark val="out"/>
        <c:minorTickMark val="none"/>
        <c:tickLblPos val="nextTo"/>
        <c:crossAx val="187998688"/>
        <c:crosses val="autoZero"/>
        <c:auto val="0"/>
        <c:lblAlgn val="ctr"/>
        <c:lblOffset val="100"/>
        <c:noMultiLvlLbl val="0"/>
      </c:catAx>
      <c:valAx>
        <c:axId val="187998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999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993200"/>
        <c:axId val="187990848"/>
      </c:barChart>
      <c:catAx>
        <c:axId val="187993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908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990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93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000256"/>
        <c:axId val="187995160"/>
      </c:barChart>
      <c:catAx>
        <c:axId val="188000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951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995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00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996336"/>
        <c:axId val="1880010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00648"/>
        <c:axId val="187995944"/>
      </c:lineChart>
      <c:catAx>
        <c:axId val="187996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010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8001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96336"/>
        <c:crosses val="autoZero"/>
        <c:crossBetween val="between"/>
      </c:valAx>
      <c:catAx>
        <c:axId val="188000648"/>
        <c:scaling>
          <c:orientation val="minMax"/>
        </c:scaling>
        <c:delete val="1"/>
        <c:axPos val="b"/>
        <c:majorTickMark val="out"/>
        <c:minorTickMark val="none"/>
        <c:tickLblPos val="nextTo"/>
        <c:crossAx val="187995944"/>
        <c:crosses val="autoZero"/>
        <c:auto val="0"/>
        <c:lblAlgn val="ctr"/>
        <c:lblOffset val="100"/>
        <c:noMultiLvlLbl val="0"/>
      </c:catAx>
      <c:valAx>
        <c:axId val="1879959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000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997904"/>
        <c:axId val="188001824"/>
      </c:barChart>
      <c:catAx>
        <c:axId val="187997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018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8001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97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183264"/>
        <c:axId val="1541820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82480"/>
        <c:axId val="154184048"/>
      </c:lineChart>
      <c:catAx>
        <c:axId val="154183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182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4182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183264"/>
        <c:crosses val="autoZero"/>
        <c:crossBetween val="between"/>
      </c:valAx>
      <c:catAx>
        <c:axId val="154182480"/>
        <c:scaling>
          <c:orientation val="minMax"/>
        </c:scaling>
        <c:delete val="1"/>
        <c:axPos val="b"/>
        <c:majorTickMark val="out"/>
        <c:minorTickMark val="none"/>
        <c:tickLblPos val="nextTo"/>
        <c:crossAx val="154184048"/>
        <c:crosses val="autoZero"/>
        <c:auto val="0"/>
        <c:lblAlgn val="ctr"/>
        <c:lblOffset val="100"/>
        <c:noMultiLvlLbl val="0"/>
      </c:catAx>
      <c:valAx>
        <c:axId val="1541840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4182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991240"/>
        <c:axId val="188002216"/>
      </c:barChart>
      <c:catAx>
        <c:axId val="187991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022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002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91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998296"/>
        <c:axId val="1880053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06136"/>
        <c:axId val="188004960"/>
      </c:lineChart>
      <c:catAx>
        <c:axId val="187998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05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005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98296"/>
        <c:crosses val="autoZero"/>
        <c:crossBetween val="between"/>
      </c:valAx>
      <c:catAx>
        <c:axId val="188006136"/>
        <c:scaling>
          <c:orientation val="minMax"/>
        </c:scaling>
        <c:delete val="1"/>
        <c:axPos val="b"/>
        <c:majorTickMark val="out"/>
        <c:minorTickMark val="none"/>
        <c:tickLblPos val="nextTo"/>
        <c:crossAx val="188004960"/>
        <c:crosses val="autoZero"/>
        <c:auto val="0"/>
        <c:lblAlgn val="ctr"/>
        <c:lblOffset val="100"/>
        <c:noMultiLvlLbl val="0"/>
      </c:catAx>
      <c:valAx>
        <c:axId val="188004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006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005744"/>
        <c:axId val="188003000"/>
      </c:barChart>
      <c:catAx>
        <c:axId val="188005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03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003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05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004568"/>
        <c:axId val="188004176"/>
      </c:barChart>
      <c:catAx>
        <c:axId val="188004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04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004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004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710448"/>
        <c:axId val="1877088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710056"/>
        <c:axId val="187709272"/>
      </c:lineChart>
      <c:catAx>
        <c:axId val="187710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7088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708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710448"/>
        <c:crosses val="autoZero"/>
        <c:crossBetween val="between"/>
      </c:valAx>
      <c:catAx>
        <c:axId val="187710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87709272"/>
        <c:crosses val="autoZero"/>
        <c:auto val="0"/>
        <c:lblAlgn val="ctr"/>
        <c:lblOffset val="100"/>
        <c:noMultiLvlLbl val="0"/>
      </c:catAx>
      <c:valAx>
        <c:axId val="1877092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710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709664"/>
        <c:axId val="187706136"/>
      </c:barChart>
      <c:catAx>
        <c:axId val="187709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7061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706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709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703392"/>
        <c:axId val="187703784"/>
      </c:barChart>
      <c:catAx>
        <c:axId val="187703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7037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703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703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704176"/>
        <c:axId val="1877045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706528"/>
        <c:axId val="187705352"/>
      </c:lineChart>
      <c:catAx>
        <c:axId val="187704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704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704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704176"/>
        <c:crosses val="autoZero"/>
        <c:crossBetween val="between"/>
      </c:valAx>
      <c:catAx>
        <c:axId val="187706528"/>
        <c:scaling>
          <c:orientation val="minMax"/>
        </c:scaling>
        <c:delete val="1"/>
        <c:axPos val="b"/>
        <c:majorTickMark val="out"/>
        <c:minorTickMark val="none"/>
        <c:tickLblPos val="nextTo"/>
        <c:crossAx val="187705352"/>
        <c:crosses val="autoZero"/>
        <c:auto val="0"/>
        <c:lblAlgn val="ctr"/>
        <c:lblOffset val="100"/>
        <c:noMultiLvlLbl val="0"/>
      </c:catAx>
      <c:valAx>
        <c:axId val="187705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706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706920"/>
        <c:axId val="1877073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708096"/>
        <c:axId val="188780152"/>
      </c:lineChart>
      <c:catAx>
        <c:axId val="187706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707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707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706920"/>
        <c:crosses val="autoZero"/>
        <c:crossBetween val="between"/>
      </c:valAx>
      <c:catAx>
        <c:axId val="187708096"/>
        <c:scaling>
          <c:orientation val="minMax"/>
        </c:scaling>
        <c:delete val="1"/>
        <c:axPos val="b"/>
        <c:majorTickMark val="out"/>
        <c:minorTickMark val="none"/>
        <c:tickLblPos val="nextTo"/>
        <c:crossAx val="188780152"/>
        <c:crosses val="autoZero"/>
        <c:auto val="0"/>
        <c:lblAlgn val="ctr"/>
        <c:lblOffset val="100"/>
        <c:noMultiLvlLbl val="0"/>
      </c:catAx>
      <c:valAx>
        <c:axId val="1887801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708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80544"/>
        <c:axId val="1887699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779368"/>
        <c:axId val="188778584"/>
      </c:lineChart>
      <c:catAx>
        <c:axId val="188780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69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769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80544"/>
        <c:crosses val="autoZero"/>
        <c:crossBetween val="between"/>
      </c:valAx>
      <c:catAx>
        <c:axId val="188779368"/>
        <c:scaling>
          <c:orientation val="minMax"/>
        </c:scaling>
        <c:delete val="1"/>
        <c:axPos val="b"/>
        <c:majorTickMark val="out"/>
        <c:minorTickMark val="none"/>
        <c:tickLblPos val="nextTo"/>
        <c:crossAx val="188778584"/>
        <c:crosses val="autoZero"/>
        <c:auto val="0"/>
        <c:lblAlgn val="ctr"/>
        <c:lblOffset val="100"/>
        <c:noMultiLvlLbl val="0"/>
      </c:catAx>
      <c:valAx>
        <c:axId val="1887785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779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184440"/>
        <c:axId val="154180912"/>
      </c:barChart>
      <c:catAx>
        <c:axId val="154184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180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4180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184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73880"/>
        <c:axId val="1887727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770352"/>
        <c:axId val="188776232"/>
      </c:lineChart>
      <c:catAx>
        <c:axId val="188773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72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772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73880"/>
        <c:crosses val="autoZero"/>
        <c:crossBetween val="between"/>
      </c:valAx>
      <c:catAx>
        <c:axId val="18877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88776232"/>
        <c:crosses val="autoZero"/>
        <c:auto val="0"/>
        <c:lblAlgn val="ctr"/>
        <c:lblOffset val="100"/>
        <c:noMultiLvlLbl val="0"/>
      </c:catAx>
      <c:valAx>
        <c:axId val="1887762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77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74272"/>
        <c:axId val="1887707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771528"/>
        <c:axId val="188774664"/>
      </c:lineChart>
      <c:catAx>
        <c:axId val="188774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70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770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74272"/>
        <c:crosses val="autoZero"/>
        <c:crossBetween val="between"/>
      </c:valAx>
      <c:catAx>
        <c:axId val="188771528"/>
        <c:scaling>
          <c:orientation val="minMax"/>
        </c:scaling>
        <c:delete val="1"/>
        <c:axPos val="b"/>
        <c:majorTickMark val="out"/>
        <c:minorTickMark val="none"/>
        <c:tickLblPos val="nextTo"/>
        <c:crossAx val="188774664"/>
        <c:crosses val="autoZero"/>
        <c:auto val="0"/>
        <c:lblAlgn val="ctr"/>
        <c:lblOffset val="100"/>
        <c:noMultiLvlLbl val="0"/>
      </c:catAx>
      <c:valAx>
        <c:axId val="1887746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771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77016"/>
        <c:axId val="188768784"/>
      </c:barChart>
      <c:catAx>
        <c:axId val="188777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68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768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77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71136"/>
        <c:axId val="188777408"/>
      </c:barChart>
      <c:catAx>
        <c:axId val="188771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77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777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71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75056"/>
        <c:axId val="1887754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775840"/>
        <c:axId val="188778976"/>
      </c:lineChart>
      <c:catAx>
        <c:axId val="188775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75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775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75056"/>
        <c:crosses val="autoZero"/>
        <c:crossBetween val="between"/>
      </c:valAx>
      <c:catAx>
        <c:axId val="188775840"/>
        <c:scaling>
          <c:orientation val="minMax"/>
        </c:scaling>
        <c:delete val="1"/>
        <c:axPos val="b"/>
        <c:majorTickMark val="out"/>
        <c:minorTickMark val="none"/>
        <c:tickLblPos val="nextTo"/>
        <c:crossAx val="188778976"/>
        <c:crosses val="autoZero"/>
        <c:auto val="0"/>
        <c:lblAlgn val="ctr"/>
        <c:lblOffset val="100"/>
        <c:noMultiLvlLbl val="0"/>
      </c:catAx>
      <c:valAx>
        <c:axId val="188778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775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73488"/>
        <c:axId val="188776624"/>
      </c:barChart>
      <c:catAx>
        <c:axId val="188773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76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776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73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69568"/>
        <c:axId val="188784464"/>
      </c:barChart>
      <c:catAx>
        <c:axId val="188769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84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784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69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81720"/>
        <c:axId val="1887821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783288"/>
        <c:axId val="188782896"/>
      </c:lineChart>
      <c:catAx>
        <c:axId val="188781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82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782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81720"/>
        <c:crosses val="autoZero"/>
        <c:crossBetween val="between"/>
      </c:valAx>
      <c:catAx>
        <c:axId val="188783288"/>
        <c:scaling>
          <c:orientation val="minMax"/>
        </c:scaling>
        <c:delete val="1"/>
        <c:axPos val="b"/>
        <c:majorTickMark val="out"/>
        <c:minorTickMark val="none"/>
        <c:tickLblPos val="nextTo"/>
        <c:crossAx val="188782896"/>
        <c:crosses val="autoZero"/>
        <c:auto val="0"/>
        <c:lblAlgn val="ctr"/>
        <c:lblOffset val="100"/>
        <c:noMultiLvlLbl val="0"/>
      </c:catAx>
      <c:valAx>
        <c:axId val="1887828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783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82504"/>
        <c:axId val="188784072"/>
      </c:barChart>
      <c:catAx>
        <c:axId val="188782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84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784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82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17208"/>
        <c:axId val="189018776"/>
      </c:barChart>
      <c:catAx>
        <c:axId val="189017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18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018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17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713824"/>
        <c:axId val="154712648"/>
      </c:barChart>
      <c:catAx>
        <c:axId val="154713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712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4712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713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15640"/>
        <c:axId val="1890215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014464"/>
        <c:axId val="189014856"/>
      </c:lineChart>
      <c:catAx>
        <c:axId val="189015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2152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021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15640"/>
        <c:crosses val="autoZero"/>
        <c:crossBetween val="between"/>
      </c:valAx>
      <c:catAx>
        <c:axId val="189014464"/>
        <c:scaling>
          <c:orientation val="minMax"/>
        </c:scaling>
        <c:delete val="1"/>
        <c:axPos val="b"/>
        <c:majorTickMark val="out"/>
        <c:minorTickMark val="none"/>
        <c:tickLblPos val="nextTo"/>
        <c:crossAx val="189014856"/>
        <c:crosses val="autoZero"/>
        <c:auto val="0"/>
        <c:lblAlgn val="ctr"/>
        <c:lblOffset val="100"/>
        <c:noMultiLvlLbl val="0"/>
      </c:catAx>
      <c:valAx>
        <c:axId val="189014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014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22304"/>
        <c:axId val="189019952"/>
      </c:barChart>
      <c:catAx>
        <c:axId val="189022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199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019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22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25832"/>
        <c:axId val="189016816"/>
      </c:barChart>
      <c:catAx>
        <c:axId val="189025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168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016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25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19560"/>
        <c:axId val="1890203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023480"/>
        <c:axId val="189017600"/>
      </c:lineChart>
      <c:catAx>
        <c:axId val="189019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20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020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19560"/>
        <c:crosses val="autoZero"/>
        <c:crossBetween val="between"/>
      </c:valAx>
      <c:catAx>
        <c:axId val="189023480"/>
        <c:scaling>
          <c:orientation val="minMax"/>
        </c:scaling>
        <c:delete val="1"/>
        <c:axPos val="b"/>
        <c:majorTickMark val="out"/>
        <c:minorTickMark val="none"/>
        <c:tickLblPos val="nextTo"/>
        <c:crossAx val="189017600"/>
        <c:crosses val="autoZero"/>
        <c:auto val="0"/>
        <c:lblAlgn val="ctr"/>
        <c:lblOffset val="100"/>
        <c:noMultiLvlLbl val="0"/>
      </c:catAx>
      <c:valAx>
        <c:axId val="189017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023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25440"/>
        <c:axId val="189017992"/>
      </c:barChart>
      <c:catAx>
        <c:axId val="189025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17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017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25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24656"/>
        <c:axId val="189018384"/>
      </c:barChart>
      <c:catAx>
        <c:axId val="189024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18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018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24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24264"/>
        <c:axId val="1890211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025048"/>
        <c:axId val="189023088"/>
      </c:lineChart>
      <c:catAx>
        <c:axId val="189024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211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021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24264"/>
        <c:crosses val="autoZero"/>
        <c:crossBetween val="between"/>
      </c:valAx>
      <c:catAx>
        <c:axId val="189025048"/>
        <c:scaling>
          <c:orientation val="minMax"/>
        </c:scaling>
        <c:delete val="1"/>
        <c:axPos val="b"/>
        <c:majorTickMark val="out"/>
        <c:minorTickMark val="none"/>
        <c:tickLblPos val="nextTo"/>
        <c:crossAx val="189023088"/>
        <c:crosses val="autoZero"/>
        <c:auto val="0"/>
        <c:lblAlgn val="ctr"/>
        <c:lblOffset val="100"/>
        <c:noMultiLvlLbl val="0"/>
      </c:catAx>
      <c:valAx>
        <c:axId val="189023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025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14072"/>
        <c:axId val="189026616"/>
      </c:barChart>
      <c:catAx>
        <c:axId val="189014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266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026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14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28576"/>
        <c:axId val="189029360"/>
      </c:barChart>
      <c:catAx>
        <c:axId val="189028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293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029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28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027400"/>
        <c:axId val="1890297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027008"/>
        <c:axId val="189027792"/>
      </c:lineChart>
      <c:catAx>
        <c:axId val="189027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297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029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027400"/>
        <c:crosses val="autoZero"/>
        <c:crossBetween val="between"/>
      </c:valAx>
      <c:catAx>
        <c:axId val="189027008"/>
        <c:scaling>
          <c:orientation val="minMax"/>
        </c:scaling>
        <c:delete val="1"/>
        <c:axPos val="b"/>
        <c:majorTickMark val="out"/>
        <c:minorTickMark val="none"/>
        <c:tickLblPos val="nextTo"/>
        <c:crossAx val="189027792"/>
        <c:crosses val="autoZero"/>
        <c:auto val="0"/>
        <c:lblAlgn val="ctr"/>
        <c:lblOffset val="100"/>
        <c:noMultiLvlLbl val="0"/>
      </c:catAx>
      <c:valAx>
        <c:axId val="189027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027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38" Type="http://schemas.openxmlformats.org/officeDocument/2006/relationships/chart" Target="../charts/chart138.xml"/><Relationship Id="rId154" Type="http://schemas.openxmlformats.org/officeDocument/2006/relationships/chart" Target="../charts/chart154.xml"/><Relationship Id="rId159" Type="http://schemas.openxmlformats.org/officeDocument/2006/relationships/chart" Target="../charts/chart159.xml"/><Relationship Id="rId170" Type="http://schemas.openxmlformats.org/officeDocument/2006/relationships/chart" Target="../charts/chart170.xml"/><Relationship Id="rId16" Type="http://schemas.openxmlformats.org/officeDocument/2006/relationships/chart" Target="../charts/chart16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28" Type="http://schemas.openxmlformats.org/officeDocument/2006/relationships/chart" Target="../charts/chart128.xml"/><Relationship Id="rId144" Type="http://schemas.openxmlformats.org/officeDocument/2006/relationships/chart" Target="../charts/chart144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0" Type="http://schemas.openxmlformats.org/officeDocument/2006/relationships/chart" Target="../charts/chart90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65" Type="http://schemas.openxmlformats.org/officeDocument/2006/relationships/chart" Target="../charts/chart165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18" Type="http://schemas.openxmlformats.org/officeDocument/2006/relationships/chart" Target="../charts/chart118.xml"/><Relationship Id="rId134" Type="http://schemas.openxmlformats.org/officeDocument/2006/relationships/chart" Target="../charts/chart134.xml"/><Relationship Id="rId139" Type="http://schemas.openxmlformats.org/officeDocument/2006/relationships/chart" Target="../charts/chart139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55" Type="http://schemas.openxmlformats.org/officeDocument/2006/relationships/chart" Target="../charts/chart155.xml"/><Relationship Id="rId171" Type="http://schemas.openxmlformats.org/officeDocument/2006/relationships/chart" Target="../charts/chart171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08" Type="http://schemas.openxmlformats.org/officeDocument/2006/relationships/chart" Target="../charts/chart108.xml"/><Relationship Id="rId124" Type="http://schemas.openxmlformats.org/officeDocument/2006/relationships/chart" Target="../charts/chart124.xml"/><Relationship Id="rId129" Type="http://schemas.openxmlformats.org/officeDocument/2006/relationships/chart" Target="../charts/chart129.xml"/><Relationship Id="rId54" Type="http://schemas.openxmlformats.org/officeDocument/2006/relationships/chart" Target="../charts/chart54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45" Type="http://schemas.openxmlformats.org/officeDocument/2006/relationships/chart" Target="../charts/chart145.xml"/><Relationship Id="rId161" Type="http://schemas.openxmlformats.org/officeDocument/2006/relationships/chart" Target="../charts/chart161.xml"/><Relationship Id="rId166" Type="http://schemas.openxmlformats.org/officeDocument/2006/relationships/chart" Target="../charts/chart16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6" Type="http://schemas.openxmlformats.org/officeDocument/2006/relationships/chart" Target="../charts/chart106.xml"/><Relationship Id="rId114" Type="http://schemas.openxmlformats.org/officeDocument/2006/relationships/chart" Target="../charts/chart114.xml"/><Relationship Id="rId119" Type="http://schemas.openxmlformats.org/officeDocument/2006/relationships/chart" Target="../charts/chart119.xml"/><Relationship Id="rId127" Type="http://schemas.openxmlformats.org/officeDocument/2006/relationships/chart" Target="../charts/chart12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30" Type="http://schemas.openxmlformats.org/officeDocument/2006/relationships/chart" Target="../charts/chart130.xml"/><Relationship Id="rId135" Type="http://schemas.openxmlformats.org/officeDocument/2006/relationships/chart" Target="../charts/chart135.xml"/><Relationship Id="rId143" Type="http://schemas.openxmlformats.org/officeDocument/2006/relationships/chart" Target="../charts/chart143.xml"/><Relationship Id="rId148" Type="http://schemas.openxmlformats.org/officeDocument/2006/relationships/chart" Target="../charts/chart148.xml"/><Relationship Id="rId151" Type="http://schemas.openxmlformats.org/officeDocument/2006/relationships/chart" Target="../charts/chart151.xml"/><Relationship Id="rId156" Type="http://schemas.openxmlformats.org/officeDocument/2006/relationships/chart" Target="../charts/chart156.xml"/><Relationship Id="rId164" Type="http://schemas.openxmlformats.org/officeDocument/2006/relationships/chart" Target="../charts/chart164.xml"/><Relationship Id="rId169" Type="http://schemas.openxmlformats.org/officeDocument/2006/relationships/chart" Target="../charts/chart16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72" Type="http://schemas.openxmlformats.org/officeDocument/2006/relationships/chart" Target="../charts/chart172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109" Type="http://schemas.openxmlformats.org/officeDocument/2006/relationships/chart" Target="../charts/chart10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04" Type="http://schemas.openxmlformats.org/officeDocument/2006/relationships/chart" Target="../charts/chart104.xml"/><Relationship Id="rId120" Type="http://schemas.openxmlformats.org/officeDocument/2006/relationships/chart" Target="../charts/chart120.xml"/><Relationship Id="rId125" Type="http://schemas.openxmlformats.org/officeDocument/2006/relationships/chart" Target="../charts/chart125.xml"/><Relationship Id="rId141" Type="http://schemas.openxmlformats.org/officeDocument/2006/relationships/chart" Target="../charts/chart141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162" Type="http://schemas.openxmlformats.org/officeDocument/2006/relationships/chart" Target="../charts/chart162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15" Type="http://schemas.openxmlformats.org/officeDocument/2006/relationships/chart" Target="../charts/chart115.xml"/><Relationship Id="rId131" Type="http://schemas.openxmlformats.org/officeDocument/2006/relationships/chart" Target="../charts/chart131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52" Type="http://schemas.openxmlformats.org/officeDocument/2006/relationships/chart" Target="../charts/chart152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3" Type="http://schemas.openxmlformats.org/officeDocument/2006/relationships/chart" Target="../charts/chart3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981" name="Oval 1"/>
        <xdr:cNvSpPr>
          <a:spLocks noChangeArrowheads="1"/>
        </xdr:cNvSpPr>
      </xdr:nvSpPr>
      <xdr:spPr bwMode="auto">
        <a:xfrm>
          <a:off x="443865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1593" name="Rectangle 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3054" name="Rectangle 1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2051" name="Rectangle 1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2982" name="Rectangle 1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2822" name="Rectangle 1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2102" name="Rectangle 2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1058" name="Rectangle 2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1993" name="Rectangle 2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1065" name="Rectangle 2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1787" name="Rectangle 25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1247" name="Rectangle 2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2082" name="Rectangle 2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3017" name="Rectangle 2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2089" name="Rectangle 2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2811" name="Rectangle 3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1261" name="Rectangle 5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1775" name="Rectangle 5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2285" name="Rectangle 5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2795" name="Rectangle 5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2724" name="Rectangle 5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2769" name="Rectangle 6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2799" name="Rectangle 6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3309" name="Rectangle 6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3819" name="Rectangle 6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3748" name="Rectangle 6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1774" name="Rectangle 67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1152" name="Rectangle 68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1627" name="Rectangle 68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1290" name="Rectangle 68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2847" name="Rectangle 68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2176" name="Rectangle 69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2337" name="Rectangle 69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2651" name="Rectangle 69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2314" name="Rectangle 69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3871" name="Rectangle 69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3200" name="Rectangle 695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3361" name="Rectangle 69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3675" name="Rectangle 69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3338" name="Rectangle 69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381727" name="Rectangle 69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1380" name="Rectangle 72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1053" name="Rectangle 725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1896" name="Rectangle 72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1055" name="Rectangle 72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1573" name="Rectangle 72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1987" name="Rectangle 72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2077" name="Rectangle 73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2920" name="Rectangle 73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2079" name="Rectangle 73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2597" name="Rectangle 73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25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26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27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2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29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30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31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32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33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34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35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36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37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38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39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40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41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42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43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44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45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46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47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48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49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50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51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52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53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54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55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56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57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58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59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60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61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62" name="Wykres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</xdr:col>
      <xdr:colOff>57150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63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</xdr:col>
      <xdr:colOff>57150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64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3</xdr:col>
      <xdr:colOff>57150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65" name="Wykres 6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</xdr:col>
      <xdr:colOff>171450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66" name="Wykres 6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152400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67" name="Wykres 6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68" name="Wykres 6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69" name="Wykres 6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70" name="Wykres 6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</xdr:col>
      <xdr:colOff>57150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71" name="Wykres 7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171450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72" name="Wykres 7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152400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73" name="Wykres 7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74" name="Wykres 7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75" name="Wykres 7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76" name="Wykres 7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77" name="Wykres 7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78" name="Wykres 7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79" name="Wykres 7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</xdr:col>
      <xdr:colOff>57150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80" name="Wykres 7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171450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81" name="Wykres 7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0</xdr:col>
      <xdr:colOff>152400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82" name="Wykres 7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83" name="Wykres 7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84" name="Wykres 7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85" name="Wykres 7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86" name="Wykres 7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87" name="Wykres 7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88" name="Wykres 7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89" name="Wykres 7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90" name="Wykres 7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91" name="Wykres 7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92" name="Wykres 7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93" name="Wykres 7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94" name="Wykres 7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3</xdr:col>
      <xdr:colOff>57150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95" name="Wykres 7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</xdr:col>
      <xdr:colOff>171450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96" name="Wykres 7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0</xdr:col>
      <xdr:colOff>152400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97" name="Wykres 7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98" name="Wykres 7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299" name="Wykres 7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300" name="Wykres 7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3</xdr:col>
      <xdr:colOff>57150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301" name="Wykres 7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3</xdr:col>
      <xdr:colOff>57150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302" name="Wykres 7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3</xdr:col>
      <xdr:colOff>57150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303" name="Wykres 7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3</xdr:col>
      <xdr:colOff>57150</xdr:colOff>
      <xdr:row>56</xdr:row>
      <xdr:rowOff>0</xdr:rowOff>
    </xdr:from>
    <xdr:to>
      <xdr:col>4</xdr:col>
      <xdr:colOff>0</xdr:colOff>
      <xdr:row>56</xdr:row>
      <xdr:rowOff>0</xdr:rowOff>
    </xdr:to>
    <xdr:graphicFrame macro="">
      <xdr:nvGraphicFramePr>
        <xdr:cNvPr id="304" name="Wykres 7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3</xdr:col>
      <xdr:colOff>57150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305" name="Wykres 1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</xdr:col>
      <xdr:colOff>171450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306" name="Wykres 1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0</xdr:col>
      <xdr:colOff>152400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307" name="Wykres 1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3</xdr:col>
      <xdr:colOff>57150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308" name="Wykres 1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</xdr:col>
      <xdr:colOff>171450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309" name="Wykres 1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0</xdr:col>
      <xdr:colOff>152400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310" name="Wykres 1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1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2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3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4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6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7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8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9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0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1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2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3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4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5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6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7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8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9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0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1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2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3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4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5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6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7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8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9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0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1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2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3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4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5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6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7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8" name="Wykres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9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0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1" name="Wykres 6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2" name="Wykres 6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3" name="Wykres 6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4" name="Wykres 6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5" name="Wykres 6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6" name="Wykres 6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7" name="Wykres 7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8" name="Wykres 7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9" name="Wykres 7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0" name="Wykres 7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1" name="Wykres 7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2" name="Wykres 7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3" name="Wykres 7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4" name="Wykres 7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5" name="Wykres 7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6" name="Wykres 7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7" name="Wykres 7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8" name="Wykres 7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9" name="Wykres 7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0" name="Wykres 7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1" name="Wykres 7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2" name="Wykres 7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3" name="Wykres 7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4" name="Wykres 7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5" name="Wykres 7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6" name="Wykres 7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7" name="Wykres 7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8" name="Wykres 7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9" name="Wykres 7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0" name="Wykres 7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1" name="Wykres 7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2" name="Wykres 7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3" name="Wykres 7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4" name="Wykres 7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5" name="Wykres 7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6" name="Wykres 7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7" name="Wykres 7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8" name="Wykres 7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9" name="Wykres 7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90" name="Wykres 7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3</xdr:col>
      <xdr:colOff>57150</xdr:colOff>
      <xdr:row>39</xdr:row>
      <xdr:rowOff>0</xdr:rowOff>
    </xdr:from>
    <xdr:to>
      <xdr:col>4</xdr:col>
      <xdr:colOff>0</xdr:colOff>
      <xdr:row>39</xdr:row>
      <xdr:rowOff>0</xdr:rowOff>
    </xdr:to>
    <xdr:graphicFrame macro="">
      <xdr:nvGraphicFramePr>
        <xdr:cNvPr id="391" name="Wykres 1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1</xdr:col>
      <xdr:colOff>171450</xdr:colOff>
      <xdr:row>39</xdr:row>
      <xdr:rowOff>0</xdr:rowOff>
    </xdr:from>
    <xdr:to>
      <xdr:col>4</xdr:col>
      <xdr:colOff>0</xdr:colOff>
      <xdr:row>39</xdr:row>
      <xdr:rowOff>0</xdr:rowOff>
    </xdr:to>
    <xdr:graphicFrame macro="">
      <xdr:nvGraphicFramePr>
        <xdr:cNvPr id="392" name="Wykres 1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0</xdr:col>
      <xdr:colOff>152400</xdr:colOff>
      <xdr:row>39</xdr:row>
      <xdr:rowOff>0</xdr:rowOff>
    </xdr:from>
    <xdr:to>
      <xdr:col>4</xdr:col>
      <xdr:colOff>0</xdr:colOff>
      <xdr:row>39</xdr:row>
      <xdr:rowOff>0</xdr:rowOff>
    </xdr:to>
    <xdr:graphicFrame macro="">
      <xdr:nvGraphicFramePr>
        <xdr:cNvPr id="393" name="Wykres 1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3</xdr:col>
      <xdr:colOff>57150</xdr:colOff>
      <xdr:row>39</xdr:row>
      <xdr:rowOff>0</xdr:rowOff>
    </xdr:from>
    <xdr:to>
      <xdr:col>4</xdr:col>
      <xdr:colOff>0</xdr:colOff>
      <xdr:row>39</xdr:row>
      <xdr:rowOff>0</xdr:rowOff>
    </xdr:to>
    <xdr:graphicFrame macro="">
      <xdr:nvGraphicFramePr>
        <xdr:cNvPr id="394" name="Wykres 1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</xdr:col>
      <xdr:colOff>171450</xdr:colOff>
      <xdr:row>39</xdr:row>
      <xdr:rowOff>0</xdr:rowOff>
    </xdr:from>
    <xdr:to>
      <xdr:col>4</xdr:col>
      <xdr:colOff>0</xdr:colOff>
      <xdr:row>39</xdr:row>
      <xdr:rowOff>0</xdr:rowOff>
    </xdr:to>
    <xdr:graphicFrame macro="">
      <xdr:nvGraphicFramePr>
        <xdr:cNvPr id="395" name="Wykres 1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0</xdr:col>
      <xdr:colOff>152400</xdr:colOff>
      <xdr:row>39</xdr:row>
      <xdr:rowOff>0</xdr:rowOff>
    </xdr:from>
    <xdr:to>
      <xdr:col>4</xdr:col>
      <xdr:colOff>0</xdr:colOff>
      <xdr:row>39</xdr:row>
      <xdr:rowOff>0</xdr:rowOff>
    </xdr:to>
    <xdr:graphicFrame macro="">
      <xdr:nvGraphicFramePr>
        <xdr:cNvPr id="396" name="Wykres 1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zoomScale="90" zoomScaleNormal="90" zoomScaleSheetLayoutView="100" workbookViewId="0">
      <pane xSplit="5" ySplit="5" topLeftCell="F42" activePane="bottomRight" state="frozen"/>
      <selection pane="topRight" activeCell="F1" sqref="F1"/>
      <selection pane="bottomLeft" activeCell="A6" sqref="A6"/>
      <selection pane="bottomRight" activeCell="F1" sqref="F1:H3"/>
    </sheetView>
  </sheetViews>
  <sheetFormatPr defaultRowHeight="12.75" x14ac:dyDescent="0.2"/>
  <cols>
    <col min="1" max="1" width="5" style="13" customWidth="1"/>
    <col min="2" max="2" width="7.28515625" style="13" customWidth="1"/>
    <col min="3" max="3" width="6.140625" style="15" customWidth="1"/>
    <col min="4" max="4" width="39.140625" style="5" customWidth="1"/>
    <col min="5" max="5" width="21.42578125" style="19" customWidth="1"/>
    <col min="6" max="6" width="16.140625" style="25" customWidth="1"/>
    <col min="7" max="7" width="17.42578125" style="48" customWidth="1"/>
    <col min="8" max="8" width="15.85546875" style="45" customWidth="1"/>
    <col min="9" max="13" width="9.140625" customWidth="1"/>
  </cols>
  <sheetData>
    <row r="1" spans="1:13" s="27" customFormat="1" ht="16.5" customHeight="1" x14ac:dyDescent="0.2">
      <c r="A1" s="26"/>
      <c r="B1" s="10"/>
      <c r="C1" s="22"/>
      <c r="D1" s="18"/>
      <c r="E1" s="59"/>
      <c r="F1" s="55"/>
      <c r="G1" s="56"/>
      <c r="H1" s="102" t="s">
        <v>49</v>
      </c>
      <c r="I1"/>
      <c r="J1"/>
      <c r="K1"/>
      <c r="L1"/>
      <c r="M1"/>
    </row>
    <row r="2" spans="1:13" s="27" customFormat="1" ht="16.5" customHeight="1" x14ac:dyDescent="0.2">
      <c r="A2" s="10"/>
      <c r="B2" s="10"/>
      <c r="C2" s="22"/>
      <c r="D2" s="18"/>
      <c r="E2" s="59"/>
      <c r="F2" s="57"/>
      <c r="G2" s="56"/>
      <c r="H2" s="102" t="s">
        <v>8</v>
      </c>
      <c r="I2"/>
      <c r="J2"/>
      <c r="K2"/>
      <c r="L2"/>
      <c r="M2"/>
    </row>
    <row r="3" spans="1:13" s="27" customFormat="1" ht="16.5" customHeight="1" x14ac:dyDescent="0.2">
      <c r="A3" s="10"/>
      <c r="B3" s="10"/>
      <c r="C3" s="22"/>
      <c r="D3" s="18"/>
      <c r="E3" s="59"/>
      <c r="F3" s="57"/>
      <c r="G3" s="56"/>
      <c r="H3" s="102" t="s">
        <v>48</v>
      </c>
      <c r="I3"/>
      <c r="J3"/>
      <c r="K3"/>
      <c r="L3"/>
      <c r="M3"/>
    </row>
    <row r="4" spans="1:13" s="1" customFormat="1" ht="19.5" customHeight="1" x14ac:dyDescent="0.2">
      <c r="A4" s="103" t="s">
        <v>6</v>
      </c>
      <c r="B4" s="103"/>
      <c r="C4" s="103"/>
      <c r="D4" s="103"/>
      <c r="E4" s="103"/>
      <c r="F4" s="58"/>
      <c r="G4" s="56"/>
      <c r="H4" s="65"/>
      <c r="I4"/>
      <c r="J4"/>
      <c r="K4"/>
      <c r="L4"/>
      <c r="M4"/>
    </row>
    <row r="5" spans="1:13" s="2" customFormat="1" ht="81.75" customHeight="1" x14ac:dyDescent="0.2">
      <c r="A5" s="11" t="s">
        <v>3</v>
      </c>
      <c r="B5" s="11" t="s">
        <v>5</v>
      </c>
      <c r="C5" s="12" t="s">
        <v>1</v>
      </c>
      <c r="D5" s="9" t="s">
        <v>0</v>
      </c>
      <c r="E5" s="4" t="s">
        <v>4</v>
      </c>
      <c r="F5" s="49" t="s">
        <v>9</v>
      </c>
      <c r="G5" s="50" t="s">
        <v>50</v>
      </c>
      <c r="H5" s="50" t="s">
        <v>10</v>
      </c>
      <c r="I5"/>
      <c r="J5"/>
      <c r="K5"/>
      <c r="L5"/>
      <c r="M5"/>
    </row>
    <row r="6" spans="1:13" s="3" customFormat="1" ht="19.5" customHeight="1" x14ac:dyDescent="0.2">
      <c r="A6" s="107" t="s">
        <v>17</v>
      </c>
      <c r="B6" s="107"/>
      <c r="C6" s="107"/>
      <c r="D6" s="107"/>
      <c r="E6" s="107"/>
      <c r="F6" s="33"/>
      <c r="G6" s="56"/>
      <c r="H6" s="69"/>
      <c r="I6" s="34"/>
      <c r="J6" s="34"/>
      <c r="K6" s="34"/>
      <c r="L6" s="34"/>
      <c r="M6" s="34"/>
    </row>
    <row r="7" spans="1:13" s="45" customFormat="1" ht="18" customHeight="1" x14ac:dyDescent="0.2">
      <c r="A7" s="16">
        <v>500</v>
      </c>
      <c r="B7" s="14"/>
      <c r="C7" s="24"/>
      <c r="D7" s="17" t="s">
        <v>35</v>
      </c>
      <c r="E7" s="70"/>
      <c r="F7" s="42">
        <v>455950</v>
      </c>
      <c r="G7" s="42">
        <f>G8</f>
        <v>0</v>
      </c>
      <c r="H7" s="54">
        <f t="shared" ref="H7:H17" si="0">SUM(F7:G7)</f>
        <v>455950</v>
      </c>
      <c r="I7" s="34"/>
      <c r="J7" s="34"/>
      <c r="K7" s="34"/>
      <c r="L7" s="34"/>
      <c r="M7" s="34"/>
    </row>
    <row r="8" spans="1:13" s="45" customFormat="1" ht="16.5" customHeight="1" x14ac:dyDescent="0.2">
      <c r="A8" s="35"/>
      <c r="B8" s="37">
        <v>50095</v>
      </c>
      <c r="C8" s="23"/>
      <c r="D8" s="7" t="s">
        <v>13</v>
      </c>
      <c r="E8" s="76"/>
      <c r="F8" s="43">
        <v>455950</v>
      </c>
      <c r="G8" s="43">
        <f>G9+G11+G13</f>
        <v>0</v>
      </c>
      <c r="H8" s="51">
        <f t="shared" ref="H8:H12" si="1">SUM(F8:G8)</f>
        <v>455950</v>
      </c>
      <c r="I8" s="34"/>
      <c r="J8" s="34"/>
      <c r="K8" s="34"/>
      <c r="L8" s="34"/>
      <c r="M8" s="34"/>
    </row>
    <row r="9" spans="1:13" s="45" customFormat="1" ht="16.5" customHeight="1" x14ac:dyDescent="0.2">
      <c r="A9" s="36"/>
      <c r="B9" s="36"/>
      <c r="C9" s="6">
        <v>4110</v>
      </c>
      <c r="D9" s="8" t="s">
        <v>30</v>
      </c>
      <c r="E9" s="39"/>
      <c r="F9" s="44">
        <f>F10</f>
        <v>10000</v>
      </c>
      <c r="G9" s="44">
        <f t="shared" ref="G9" si="2">G10</f>
        <v>-3470</v>
      </c>
      <c r="H9" s="52">
        <f t="shared" si="1"/>
        <v>6530</v>
      </c>
      <c r="I9" s="34"/>
      <c r="J9" s="34"/>
      <c r="K9" s="34"/>
      <c r="L9" s="34"/>
      <c r="M9" s="34"/>
    </row>
    <row r="10" spans="1:13" s="21" customFormat="1" ht="16.5" customHeight="1" x14ac:dyDescent="0.2">
      <c r="A10" s="20"/>
      <c r="B10" s="20"/>
      <c r="C10" s="40"/>
      <c r="D10" s="38" t="s">
        <v>7</v>
      </c>
      <c r="E10" s="39" t="s">
        <v>36</v>
      </c>
      <c r="F10" s="47">
        <v>10000</v>
      </c>
      <c r="G10" s="47">
        <v>-3470</v>
      </c>
      <c r="H10" s="53">
        <f t="shared" si="1"/>
        <v>6530</v>
      </c>
      <c r="I10" s="34"/>
      <c r="J10" s="34"/>
      <c r="K10" s="34"/>
      <c r="L10" s="34"/>
      <c r="M10" s="34"/>
    </row>
    <row r="11" spans="1:13" s="45" customFormat="1" ht="16.5" customHeight="1" x14ac:dyDescent="0.2">
      <c r="A11" s="36"/>
      <c r="B11" s="36"/>
      <c r="C11" s="6">
        <v>4170</v>
      </c>
      <c r="D11" s="8" t="s">
        <v>33</v>
      </c>
      <c r="E11" s="39"/>
      <c r="F11" s="44">
        <f>F12</f>
        <v>82000</v>
      </c>
      <c r="G11" s="44">
        <f>SUM(G12:G12)</f>
        <v>5800</v>
      </c>
      <c r="H11" s="52">
        <f t="shared" si="1"/>
        <v>87800</v>
      </c>
      <c r="I11" s="34"/>
      <c r="J11" s="34"/>
      <c r="K11" s="34"/>
      <c r="L11" s="34"/>
      <c r="M11" s="34"/>
    </row>
    <row r="12" spans="1:13" s="21" customFormat="1" ht="16.5" customHeight="1" x14ac:dyDescent="0.2">
      <c r="A12" s="20"/>
      <c r="B12" s="20"/>
      <c r="C12" s="40"/>
      <c r="D12" s="38" t="s">
        <v>7</v>
      </c>
      <c r="E12" s="39" t="s">
        <v>36</v>
      </c>
      <c r="F12" s="47">
        <v>82000</v>
      </c>
      <c r="G12" s="47">
        <v>5800</v>
      </c>
      <c r="H12" s="53">
        <f t="shared" si="1"/>
        <v>87800</v>
      </c>
      <c r="I12" s="34"/>
      <c r="J12" s="34"/>
      <c r="K12" s="34"/>
      <c r="L12" s="34"/>
      <c r="M12" s="34"/>
    </row>
    <row r="13" spans="1:13" s="45" customFormat="1" ht="16.5" customHeight="1" x14ac:dyDescent="0.2">
      <c r="A13" s="36"/>
      <c r="B13" s="36"/>
      <c r="C13" s="6">
        <v>4270</v>
      </c>
      <c r="D13" s="8" t="s">
        <v>18</v>
      </c>
      <c r="E13" s="39"/>
      <c r="F13" s="44">
        <f>F14</f>
        <v>12000</v>
      </c>
      <c r="G13" s="44">
        <f>SUM(G14:G14)</f>
        <v>-2330</v>
      </c>
      <c r="H13" s="52">
        <f t="shared" ref="H13:H14" si="3">SUM(F13:G13)</f>
        <v>9670</v>
      </c>
      <c r="I13" s="34"/>
      <c r="J13" s="34"/>
      <c r="K13" s="34"/>
      <c r="L13" s="34"/>
      <c r="M13" s="34"/>
    </row>
    <row r="14" spans="1:13" s="21" customFormat="1" ht="16.5" customHeight="1" x14ac:dyDescent="0.2">
      <c r="A14" s="20"/>
      <c r="B14" s="20"/>
      <c r="C14" s="40"/>
      <c r="D14" s="38" t="s">
        <v>7</v>
      </c>
      <c r="E14" s="39" t="s">
        <v>36</v>
      </c>
      <c r="F14" s="47">
        <v>12000</v>
      </c>
      <c r="G14" s="47">
        <v>-2330</v>
      </c>
      <c r="H14" s="53">
        <f t="shared" si="3"/>
        <v>9670</v>
      </c>
      <c r="I14" s="34"/>
      <c r="J14" s="34"/>
      <c r="K14" s="34"/>
      <c r="L14" s="34"/>
      <c r="M14" s="34"/>
    </row>
    <row r="15" spans="1:13" s="45" customFormat="1" ht="18" customHeight="1" x14ac:dyDescent="0.2">
      <c r="A15" s="16">
        <v>758</v>
      </c>
      <c r="B15" s="14"/>
      <c r="C15" s="24"/>
      <c r="D15" s="17" t="s">
        <v>19</v>
      </c>
      <c r="E15" s="70"/>
      <c r="F15" s="42">
        <v>1940916</v>
      </c>
      <c r="G15" s="42">
        <f t="shared" ref="G15:G16" si="4">G16</f>
        <v>-30000</v>
      </c>
      <c r="H15" s="54">
        <f t="shared" si="0"/>
        <v>1910916</v>
      </c>
      <c r="I15" s="34"/>
      <c r="J15" s="34"/>
      <c r="K15" s="34"/>
      <c r="L15" s="34"/>
      <c r="M15" s="34"/>
    </row>
    <row r="16" spans="1:13" s="45" customFormat="1" ht="16.5" customHeight="1" x14ac:dyDescent="0.2">
      <c r="A16" s="35"/>
      <c r="B16" s="37">
        <v>75818</v>
      </c>
      <c r="C16" s="23"/>
      <c r="D16" s="7" t="s">
        <v>37</v>
      </c>
      <c r="E16" s="76"/>
      <c r="F16" s="43">
        <f>F17</f>
        <v>1919127</v>
      </c>
      <c r="G16" s="43">
        <f t="shared" si="4"/>
        <v>-30000</v>
      </c>
      <c r="H16" s="51">
        <f t="shared" si="0"/>
        <v>1889127</v>
      </c>
      <c r="I16" s="34"/>
      <c r="J16" s="34"/>
      <c r="K16" s="34"/>
      <c r="L16" s="34"/>
      <c r="M16" s="34"/>
    </row>
    <row r="17" spans="1:13" s="45" customFormat="1" ht="16.5" customHeight="1" x14ac:dyDescent="0.2">
      <c r="A17" s="36"/>
      <c r="B17" s="36"/>
      <c r="C17" s="6">
        <v>4810</v>
      </c>
      <c r="D17" s="8" t="s">
        <v>38</v>
      </c>
      <c r="E17" s="39"/>
      <c r="F17" s="44">
        <f>SUM(F19:F21)</f>
        <v>1919127</v>
      </c>
      <c r="G17" s="44">
        <f>SUM(G19:G21)</f>
        <v>-30000</v>
      </c>
      <c r="H17" s="52">
        <f t="shared" si="0"/>
        <v>1889127</v>
      </c>
      <c r="I17" s="34"/>
      <c r="J17" s="34"/>
      <c r="K17" s="34"/>
      <c r="L17" s="34"/>
      <c r="M17" s="34"/>
    </row>
    <row r="18" spans="1:13" s="21" customFormat="1" ht="16.5" customHeight="1" x14ac:dyDescent="0.2">
      <c r="A18" s="36"/>
      <c r="B18" s="36"/>
      <c r="C18" s="6"/>
      <c r="D18" s="8" t="s">
        <v>26</v>
      </c>
      <c r="E18" s="39"/>
      <c r="F18" s="47"/>
      <c r="G18" s="47"/>
      <c r="H18" s="53"/>
      <c r="I18" s="34"/>
      <c r="J18" s="34"/>
      <c r="K18" s="34"/>
      <c r="L18" s="34"/>
      <c r="M18" s="34"/>
    </row>
    <row r="19" spans="1:13" s="21" customFormat="1" ht="28.5" hidden="1" customHeight="1" x14ac:dyDescent="0.2">
      <c r="A19" s="94"/>
      <c r="B19" s="94"/>
      <c r="C19" s="95"/>
      <c r="D19" s="96" t="s">
        <v>39</v>
      </c>
      <c r="E19" s="39" t="s">
        <v>40</v>
      </c>
      <c r="F19" s="47">
        <v>441396</v>
      </c>
      <c r="G19" s="47"/>
      <c r="H19" s="53">
        <f t="shared" ref="H19:H21" si="5">SUM(F19:G19)</f>
        <v>441396</v>
      </c>
      <c r="I19" s="34"/>
      <c r="J19" s="34"/>
      <c r="K19" s="34"/>
      <c r="L19" s="34"/>
      <c r="M19" s="34"/>
    </row>
    <row r="20" spans="1:13" s="21" customFormat="1" ht="45" x14ac:dyDescent="0.2">
      <c r="A20" s="94"/>
      <c r="B20" s="94"/>
      <c r="C20" s="95"/>
      <c r="D20" s="96" t="s">
        <v>41</v>
      </c>
      <c r="E20" s="39" t="s">
        <v>42</v>
      </c>
      <c r="F20" s="47">
        <v>1093231</v>
      </c>
      <c r="G20" s="47">
        <v>-30000</v>
      </c>
      <c r="H20" s="53">
        <f t="shared" si="5"/>
        <v>1063231</v>
      </c>
      <c r="I20" s="34"/>
      <c r="J20" s="34"/>
      <c r="K20" s="34"/>
      <c r="L20" s="34"/>
      <c r="M20" s="34"/>
    </row>
    <row r="21" spans="1:13" s="21" customFormat="1" ht="45" hidden="1" x14ac:dyDescent="0.2">
      <c r="A21" s="94"/>
      <c r="B21" s="97"/>
      <c r="C21" s="98"/>
      <c r="D21" s="99" t="s">
        <v>43</v>
      </c>
      <c r="E21" s="82" t="s">
        <v>44</v>
      </c>
      <c r="F21" s="47">
        <v>384500</v>
      </c>
      <c r="G21" s="47"/>
      <c r="H21" s="53">
        <f t="shared" si="5"/>
        <v>384500</v>
      </c>
      <c r="I21" s="34"/>
      <c r="J21" s="34"/>
      <c r="K21" s="34"/>
      <c r="L21" s="34"/>
      <c r="M21" s="34"/>
    </row>
    <row r="22" spans="1:13" s="21" customFormat="1" ht="18" customHeight="1" x14ac:dyDescent="0.2">
      <c r="A22" s="16">
        <v>852</v>
      </c>
      <c r="B22" s="14"/>
      <c r="C22" s="24"/>
      <c r="D22" s="17" t="s">
        <v>20</v>
      </c>
      <c r="E22" s="70"/>
      <c r="F22" s="42">
        <v>198655.34</v>
      </c>
      <c r="G22" s="42">
        <f>G23+G26</f>
        <v>944.6</v>
      </c>
      <c r="H22" s="54">
        <f t="shared" ref="H22:H28" si="6">SUM(F22:G22)</f>
        <v>199599.94</v>
      </c>
      <c r="I22" s="34"/>
      <c r="J22" s="34"/>
      <c r="K22" s="34"/>
      <c r="L22" s="34"/>
      <c r="M22" s="34"/>
    </row>
    <row r="23" spans="1:13" s="21" customFormat="1" ht="71.25" customHeight="1" x14ac:dyDescent="0.2">
      <c r="A23" s="20"/>
      <c r="B23" s="37">
        <v>85213</v>
      </c>
      <c r="C23" s="100"/>
      <c r="D23" s="78" t="s">
        <v>45</v>
      </c>
      <c r="E23" s="76"/>
      <c r="F23" s="43">
        <f>F24</f>
        <v>173.29</v>
      </c>
      <c r="G23" s="43">
        <f t="shared" ref="G23:G24" si="7">G24</f>
        <v>174.15</v>
      </c>
      <c r="H23" s="51">
        <f t="shared" ref="H23:H25" si="8">SUM(F23:G23)</f>
        <v>347.44</v>
      </c>
      <c r="I23" s="34"/>
      <c r="J23" s="34"/>
      <c r="K23" s="34"/>
      <c r="L23" s="34"/>
      <c r="M23" s="34"/>
    </row>
    <row r="24" spans="1:13" s="21" customFormat="1" ht="76.5" customHeight="1" x14ac:dyDescent="0.2">
      <c r="A24" s="36"/>
      <c r="B24" s="35"/>
      <c r="C24" s="74">
        <v>2910</v>
      </c>
      <c r="D24" s="75" t="s">
        <v>22</v>
      </c>
      <c r="E24" s="39"/>
      <c r="F24" s="44">
        <f>F25</f>
        <v>173.29</v>
      </c>
      <c r="G24" s="44">
        <f t="shared" si="7"/>
        <v>174.15</v>
      </c>
      <c r="H24" s="52">
        <f t="shared" si="8"/>
        <v>347.44</v>
      </c>
      <c r="I24" s="34"/>
      <c r="J24" s="34"/>
      <c r="K24" s="34"/>
      <c r="L24" s="34"/>
      <c r="M24" s="34"/>
    </row>
    <row r="25" spans="1:13" s="21" customFormat="1" ht="16.5" customHeight="1" x14ac:dyDescent="0.2">
      <c r="A25" s="36"/>
      <c r="B25" s="35"/>
      <c r="C25" s="40"/>
      <c r="D25" s="38" t="s">
        <v>7</v>
      </c>
      <c r="E25" s="39" t="s">
        <v>14</v>
      </c>
      <c r="F25" s="47">
        <v>173.29</v>
      </c>
      <c r="G25" s="47">
        <v>174.15</v>
      </c>
      <c r="H25" s="53">
        <f t="shared" si="8"/>
        <v>347.44</v>
      </c>
      <c r="I25" s="34"/>
      <c r="J25" s="34"/>
      <c r="K25" s="34"/>
      <c r="L25" s="34"/>
      <c r="M25" s="34"/>
    </row>
    <row r="26" spans="1:13" s="21" customFormat="1" ht="16.5" customHeight="1" x14ac:dyDescent="0.2">
      <c r="A26" s="20"/>
      <c r="B26" s="37">
        <v>85216</v>
      </c>
      <c r="C26" s="23"/>
      <c r="D26" s="7" t="s">
        <v>21</v>
      </c>
      <c r="E26" s="77"/>
      <c r="F26" s="43">
        <f>F27</f>
        <v>1932.05</v>
      </c>
      <c r="G26" s="43">
        <f t="shared" ref="G26:G27" si="9">G27</f>
        <v>770.45</v>
      </c>
      <c r="H26" s="51">
        <f t="shared" si="6"/>
        <v>2702.5</v>
      </c>
      <c r="I26" s="34"/>
      <c r="J26" s="34"/>
      <c r="K26" s="34"/>
      <c r="L26" s="34"/>
      <c r="M26" s="34"/>
    </row>
    <row r="27" spans="1:13" s="21" customFormat="1" ht="75.75" customHeight="1" x14ac:dyDescent="0.2">
      <c r="A27" s="20"/>
      <c r="B27" s="35"/>
      <c r="C27" s="74">
        <v>2910</v>
      </c>
      <c r="D27" s="75" t="s">
        <v>22</v>
      </c>
      <c r="E27" s="39"/>
      <c r="F27" s="44">
        <f>F28</f>
        <v>1932.05</v>
      </c>
      <c r="G27" s="44">
        <f t="shared" si="9"/>
        <v>770.45</v>
      </c>
      <c r="H27" s="52">
        <f t="shared" si="6"/>
        <v>2702.5</v>
      </c>
      <c r="I27" s="34"/>
      <c r="J27" s="34"/>
      <c r="K27" s="34"/>
      <c r="L27" s="34"/>
      <c r="M27" s="34"/>
    </row>
    <row r="28" spans="1:13" s="21" customFormat="1" ht="16.5" customHeight="1" x14ac:dyDescent="0.2">
      <c r="A28" s="20"/>
      <c r="B28" s="35"/>
      <c r="C28" s="40"/>
      <c r="D28" s="38" t="s">
        <v>7</v>
      </c>
      <c r="E28" s="39" t="s">
        <v>14</v>
      </c>
      <c r="F28" s="47">
        <v>1932.05</v>
      </c>
      <c r="G28" s="47">
        <v>770.45</v>
      </c>
      <c r="H28" s="53">
        <f t="shared" si="6"/>
        <v>2702.5</v>
      </c>
      <c r="I28" s="34"/>
      <c r="J28" s="34"/>
      <c r="K28" s="34"/>
      <c r="L28" s="34"/>
      <c r="M28" s="34"/>
    </row>
    <row r="29" spans="1:13" s="21" customFormat="1" ht="18" customHeight="1" x14ac:dyDescent="0.2">
      <c r="A29" s="16">
        <v>855</v>
      </c>
      <c r="B29" s="14"/>
      <c r="C29" s="24"/>
      <c r="D29" s="17" t="s">
        <v>15</v>
      </c>
      <c r="E29" s="70"/>
      <c r="F29" s="42">
        <v>47736.06</v>
      </c>
      <c r="G29" s="42">
        <f>G30+G35</f>
        <v>6809.98</v>
      </c>
      <c r="H29" s="54">
        <f t="shared" ref="H29:H32" si="10">SUM(F29:G29)</f>
        <v>54546.039999999994</v>
      </c>
      <c r="I29" s="34"/>
      <c r="J29" s="34"/>
      <c r="K29" s="34"/>
      <c r="L29" s="34"/>
      <c r="M29" s="34"/>
    </row>
    <row r="30" spans="1:13" s="21" customFormat="1" ht="16.5" customHeight="1" x14ac:dyDescent="0.2">
      <c r="A30" s="35"/>
      <c r="B30" s="37">
        <v>85501</v>
      </c>
      <c r="C30" s="79"/>
      <c r="D30" s="73" t="s">
        <v>23</v>
      </c>
      <c r="E30" s="76"/>
      <c r="F30" s="43">
        <f>F31+F33</f>
        <v>17910.47</v>
      </c>
      <c r="G30" s="43">
        <f>G31+G33</f>
        <v>826.63000000000011</v>
      </c>
      <c r="H30" s="51">
        <f t="shared" si="10"/>
        <v>18737.100000000002</v>
      </c>
      <c r="I30" s="34"/>
      <c r="J30" s="34"/>
      <c r="K30" s="34"/>
      <c r="L30" s="34"/>
      <c r="M30" s="34"/>
    </row>
    <row r="31" spans="1:13" s="21" customFormat="1" ht="78.75" customHeight="1" x14ac:dyDescent="0.2">
      <c r="A31" s="36"/>
      <c r="B31" s="35"/>
      <c r="C31" s="74">
        <v>2910</v>
      </c>
      <c r="D31" s="75" t="s">
        <v>22</v>
      </c>
      <c r="E31" s="39"/>
      <c r="F31" s="44">
        <f>F32</f>
        <v>15709.63</v>
      </c>
      <c r="G31" s="44">
        <f t="shared" ref="G31:G38" si="11">G32</f>
        <v>693.58</v>
      </c>
      <c r="H31" s="52">
        <f t="shared" si="10"/>
        <v>16403.21</v>
      </c>
      <c r="I31" s="34"/>
      <c r="J31" s="34"/>
      <c r="K31" s="34"/>
      <c r="L31" s="34"/>
      <c r="M31" s="34"/>
    </row>
    <row r="32" spans="1:13" s="21" customFormat="1" ht="16.5" customHeight="1" x14ac:dyDescent="0.2">
      <c r="A32" s="36"/>
      <c r="B32" s="35"/>
      <c r="C32" s="40"/>
      <c r="D32" s="38" t="s">
        <v>7</v>
      </c>
      <c r="E32" s="39" t="s">
        <v>14</v>
      </c>
      <c r="F32" s="47">
        <v>15709.63</v>
      </c>
      <c r="G32" s="47">
        <v>693.58</v>
      </c>
      <c r="H32" s="53">
        <f t="shared" si="10"/>
        <v>16403.21</v>
      </c>
      <c r="I32" s="34"/>
      <c r="J32" s="34"/>
      <c r="K32" s="34"/>
      <c r="L32" s="34"/>
      <c r="M32" s="34"/>
    </row>
    <row r="33" spans="1:13" s="21" customFormat="1" ht="16.5" customHeight="1" x14ac:dyDescent="0.2">
      <c r="A33" s="36"/>
      <c r="B33" s="36"/>
      <c r="C33" s="6">
        <v>4580</v>
      </c>
      <c r="D33" s="8" t="s">
        <v>24</v>
      </c>
      <c r="E33" s="41"/>
      <c r="F33" s="44">
        <f>F34</f>
        <v>2200.84</v>
      </c>
      <c r="G33" s="44">
        <f t="shared" si="11"/>
        <v>133.05000000000001</v>
      </c>
      <c r="H33" s="52">
        <f t="shared" ref="H33:H37" si="12">SUM(F33:G33)</f>
        <v>2333.8900000000003</v>
      </c>
      <c r="I33" s="34"/>
      <c r="J33" s="34"/>
      <c r="K33" s="34"/>
      <c r="L33" s="34"/>
      <c r="M33" s="34"/>
    </row>
    <row r="34" spans="1:13" s="21" customFormat="1" ht="16.5" customHeight="1" x14ac:dyDescent="0.2">
      <c r="A34" s="80"/>
      <c r="B34" s="80"/>
      <c r="C34" s="81"/>
      <c r="D34" s="38" t="s">
        <v>7</v>
      </c>
      <c r="E34" s="39" t="s">
        <v>14</v>
      </c>
      <c r="F34" s="47">
        <v>2200.84</v>
      </c>
      <c r="G34" s="47">
        <v>133.05000000000001</v>
      </c>
      <c r="H34" s="53">
        <f t="shared" si="12"/>
        <v>2333.8900000000003</v>
      </c>
      <c r="I34" s="34"/>
      <c r="J34" s="34"/>
      <c r="K34" s="34"/>
      <c r="L34" s="34"/>
      <c r="M34" s="34"/>
    </row>
    <row r="35" spans="1:13" s="21" customFormat="1" ht="60" customHeight="1" x14ac:dyDescent="0.2">
      <c r="A35" s="35"/>
      <c r="B35" s="37">
        <v>85502</v>
      </c>
      <c r="C35" s="79"/>
      <c r="D35" s="73" t="s">
        <v>25</v>
      </c>
      <c r="E35" s="76"/>
      <c r="F35" s="43">
        <f>F36+F38</f>
        <v>29160.720000000001</v>
      </c>
      <c r="G35" s="43">
        <f>G36+G38</f>
        <v>5983.3499999999995</v>
      </c>
      <c r="H35" s="51">
        <f t="shared" si="12"/>
        <v>35144.07</v>
      </c>
      <c r="I35" s="34"/>
      <c r="J35" s="34"/>
      <c r="K35" s="34"/>
      <c r="L35" s="34"/>
      <c r="M35" s="34"/>
    </row>
    <row r="36" spans="1:13" s="21" customFormat="1" ht="78" customHeight="1" x14ac:dyDescent="0.2">
      <c r="A36" s="36"/>
      <c r="B36" s="35"/>
      <c r="C36" s="74">
        <v>2910</v>
      </c>
      <c r="D36" s="75" t="s">
        <v>22</v>
      </c>
      <c r="E36" s="39"/>
      <c r="F36" s="44">
        <f>F37</f>
        <v>26520.5</v>
      </c>
      <c r="G36" s="44">
        <f t="shared" si="11"/>
        <v>5321.36</v>
      </c>
      <c r="H36" s="52">
        <f t="shared" si="12"/>
        <v>31841.86</v>
      </c>
      <c r="I36" s="34"/>
      <c r="J36" s="34"/>
      <c r="K36" s="34"/>
      <c r="L36" s="34"/>
      <c r="M36" s="34"/>
    </row>
    <row r="37" spans="1:13" s="21" customFormat="1" ht="16.5" customHeight="1" x14ac:dyDescent="0.2">
      <c r="A37" s="36"/>
      <c r="B37" s="35"/>
      <c r="C37" s="40"/>
      <c r="D37" s="38" t="s">
        <v>7</v>
      </c>
      <c r="E37" s="39" t="s">
        <v>14</v>
      </c>
      <c r="F37" s="47">
        <v>26520.5</v>
      </c>
      <c r="G37" s="47">
        <v>5321.36</v>
      </c>
      <c r="H37" s="53">
        <f t="shared" si="12"/>
        <v>31841.86</v>
      </c>
      <c r="I37" s="34"/>
      <c r="J37" s="34"/>
      <c r="K37" s="34"/>
      <c r="L37" s="34"/>
      <c r="M37" s="34"/>
    </row>
    <row r="38" spans="1:13" s="21" customFormat="1" ht="16.5" customHeight="1" x14ac:dyDescent="0.2">
      <c r="A38" s="36"/>
      <c r="B38" s="36"/>
      <c r="C38" s="6">
        <v>4580</v>
      </c>
      <c r="D38" s="8" t="s">
        <v>24</v>
      </c>
      <c r="E38" s="41"/>
      <c r="F38" s="44">
        <f>F39</f>
        <v>2640.22</v>
      </c>
      <c r="G38" s="44">
        <f t="shared" si="11"/>
        <v>661.99</v>
      </c>
      <c r="H38" s="52">
        <f t="shared" ref="H38:H39" si="13">SUM(F38:G38)</f>
        <v>3302.21</v>
      </c>
      <c r="I38" s="34"/>
      <c r="J38" s="34"/>
      <c r="K38" s="34"/>
      <c r="L38" s="34"/>
      <c r="M38" s="34"/>
    </row>
    <row r="39" spans="1:13" s="21" customFormat="1" ht="16.5" customHeight="1" x14ac:dyDescent="0.2">
      <c r="A39" s="80"/>
      <c r="B39" s="80"/>
      <c r="C39" s="81"/>
      <c r="D39" s="38" t="s">
        <v>7</v>
      </c>
      <c r="E39" s="39" t="s">
        <v>14</v>
      </c>
      <c r="F39" s="47">
        <v>2640.22</v>
      </c>
      <c r="G39" s="47">
        <v>661.99</v>
      </c>
      <c r="H39" s="53">
        <f t="shared" si="13"/>
        <v>3302.21</v>
      </c>
      <c r="I39" s="34"/>
      <c r="J39" s="34"/>
      <c r="K39" s="34"/>
      <c r="L39" s="34"/>
      <c r="M39" s="34"/>
    </row>
    <row r="40" spans="1:13" s="45" customFormat="1" ht="16.5" customHeight="1" x14ac:dyDescent="0.2">
      <c r="A40" s="62"/>
      <c r="B40" s="62"/>
      <c r="C40" s="63"/>
      <c r="D40" s="93" t="s">
        <v>11</v>
      </c>
      <c r="E40" s="67"/>
      <c r="F40" s="64">
        <v>61528358.869999997</v>
      </c>
      <c r="G40" s="64">
        <f>G7+G15+G22+G29</f>
        <v>-22245.420000000002</v>
      </c>
      <c r="H40" s="64">
        <f>SUM(F40:G40)</f>
        <v>61506113.449999996</v>
      </c>
      <c r="I40" s="34"/>
      <c r="J40" s="34"/>
      <c r="K40" s="34"/>
      <c r="L40" s="34"/>
      <c r="M40" s="34"/>
    </row>
    <row r="41" spans="1:13" s="45" customFormat="1" ht="6" customHeight="1" x14ac:dyDescent="0.2">
      <c r="A41" s="83"/>
      <c r="B41" s="83"/>
      <c r="C41" s="84"/>
      <c r="D41" s="85"/>
      <c r="E41" s="86"/>
      <c r="F41" s="87"/>
      <c r="G41" s="87"/>
      <c r="H41" s="87"/>
      <c r="I41" s="34"/>
      <c r="J41" s="34"/>
      <c r="K41" s="34"/>
      <c r="L41" s="34"/>
      <c r="M41" s="34"/>
    </row>
    <row r="42" spans="1:13" s="45" customFormat="1" ht="17.25" customHeight="1" x14ac:dyDescent="0.2">
      <c r="A42" s="107" t="s">
        <v>27</v>
      </c>
      <c r="B42" s="107"/>
      <c r="C42" s="107"/>
      <c r="D42" s="107"/>
      <c r="E42" s="107"/>
      <c r="F42" s="33"/>
      <c r="G42" s="56"/>
      <c r="H42" s="69"/>
      <c r="I42" s="34"/>
      <c r="J42" s="34"/>
      <c r="K42" s="34"/>
      <c r="L42" s="34"/>
      <c r="M42" s="34"/>
    </row>
    <row r="43" spans="1:13" s="21" customFormat="1" ht="44.25" customHeight="1" x14ac:dyDescent="0.2">
      <c r="A43" s="16">
        <v>751</v>
      </c>
      <c r="B43" s="14"/>
      <c r="C43" s="24"/>
      <c r="D43" s="17" t="s">
        <v>28</v>
      </c>
      <c r="E43" s="46"/>
      <c r="F43" s="42">
        <v>90823</v>
      </c>
      <c r="G43" s="42">
        <f>G44</f>
        <v>68719</v>
      </c>
      <c r="H43" s="54">
        <f t="shared" ref="H43" si="14">SUM(F43:G43)</f>
        <v>159542</v>
      </c>
      <c r="I43" s="34"/>
      <c r="J43" s="34"/>
      <c r="K43" s="34"/>
      <c r="L43" s="34"/>
      <c r="M43" s="34"/>
    </row>
    <row r="44" spans="1:13" s="45" customFormat="1" ht="27" customHeight="1" x14ac:dyDescent="0.2">
      <c r="A44" s="35"/>
      <c r="B44" s="37">
        <v>75107</v>
      </c>
      <c r="C44" s="23"/>
      <c r="D44" s="90" t="s">
        <v>29</v>
      </c>
      <c r="E44" s="76"/>
      <c r="F44" s="43">
        <v>85300</v>
      </c>
      <c r="G44" s="43">
        <f>G45+G47+G49+G51+G53+G55</f>
        <v>68719</v>
      </c>
      <c r="H44" s="43">
        <f t="shared" ref="H44:H46" si="15">SUM(F44:G44)</f>
        <v>154019</v>
      </c>
      <c r="I44" s="34"/>
      <c r="J44" s="34"/>
      <c r="K44" s="34"/>
      <c r="L44" s="34"/>
      <c r="M44" s="34"/>
    </row>
    <row r="45" spans="1:13" s="21" customFormat="1" ht="20.25" customHeight="1" x14ac:dyDescent="0.2">
      <c r="A45" s="36"/>
      <c r="B45" s="36"/>
      <c r="C45" s="6">
        <v>3030</v>
      </c>
      <c r="D45" s="8" t="s">
        <v>34</v>
      </c>
      <c r="E45" s="101"/>
      <c r="F45" s="44">
        <f>F46</f>
        <v>47750</v>
      </c>
      <c r="G45" s="44">
        <f>G46</f>
        <v>47750</v>
      </c>
      <c r="H45" s="44">
        <f t="shared" si="15"/>
        <v>95500</v>
      </c>
      <c r="I45" s="34"/>
      <c r="J45" s="34"/>
      <c r="K45" s="34"/>
      <c r="L45" s="34"/>
      <c r="M45" s="34"/>
    </row>
    <row r="46" spans="1:13" s="45" customFormat="1" ht="16.5" customHeight="1" x14ac:dyDescent="0.2">
      <c r="A46" s="20"/>
      <c r="B46" s="20"/>
      <c r="C46" s="6"/>
      <c r="D46" s="38" t="s">
        <v>7</v>
      </c>
      <c r="E46" s="101" t="s">
        <v>31</v>
      </c>
      <c r="F46" s="68">
        <v>47750</v>
      </c>
      <c r="G46" s="68">
        <v>47750</v>
      </c>
      <c r="H46" s="68">
        <f t="shared" si="15"/>
        <v>95500</v>
      </c>
      <c r="I46" s="34"/>
      <c r="J46" s="34"/>
      <c r="K46" s="34"/>
      <c r="L46" s="34"/>
      <c r="M46" s="34"/>
    </row>
    <row r="47" spans="1:13" s="21" customFormat="1" ht="16.5" customHeight="1" x14ac:dyDescent="0.2">
      <c r="A47" s="36"/>
      <c r="B47" s="36"/>
      <c r="C47" s="6">
        <v>4110</v>
      </c>
      <c r="D47" s="8" t="s">
        <v>30</v>
      </c>
      <c r="E47" s="101"/>
      <c r="F47" s="44">
        <f>F48</f>
        <v>2243</v>
      </c>
      <c r="G47" s="44">
        <f>G48</f>
        <v>1357</v>
      </c>
      <c r="H47" s="44">
        <f t="shared" ref="H47:H54" si="16">SUM(F47:G47)</f>
        <v>3600</v>
      </c>
      <c r="I47" s="34"/>
      <c r="J47" s="34"/>
      <c r="K47" s="34"/>
      <c r="L47" s="34"/>
      <c r="M47" s="34"/>
    </row>
    <row r="48" spans="1:13" s="45" customFormat="1" ht="16.5" customHeight="1" x14ac:dyDescent="0.2">
      <c r="A48" s="20"/>
      <c r="B48" s="20"/>
      <c r="C48" s="40"/>
      <c r="D48" s="38" t="s">
        <v>7</v>
      </c>
      <c r="E48" s="101" t="s">
        <v>31</v>
      </c>
      <c r="F48" s="68">
        <v>2243</v>
      </c>
      <c r="G48" s="68">
        <v>1357</v>
      </c>
      <c r="H48" s="68">
        <f t="shared" si="16"/>
        <v>3600</v>
      </c>
      <c r="I48" s="34"/>
      <c r="J48" s="34"/>
      <c r="K48" s="34"/>
      <c r="L48" s="34"/>
      <c r="M48" s="34"/>
    </row>
    <row r="49" spans="1:13" s="45" customFormat="1" ht="33.75" x14ac:dyDescent="0.2">
      <c r="A49" s="36"/>
      <c r="B49" s="36"/>
      <c r="C49" s="6">
        <v>4120</v>
      </c>
      <c r="D49" s="8" t="s">
        <v>32</v>
      </c>
      <c r="E49" s="101"/>
      <c r="F49" s="44">
        <f>F50</f>
        <v>208</v>
      </c>
      <c r="G49" s="44">
        <f>G50</f>
        <v>150</v>
      </c>
      <c r="H49" s="44">
        <f t="shared" si="16"/>
        <v>358</v>
      </c>
      <c r="I49" s="34"/>
      <c r="J49" s="34"/>
      <c r="K49" s="34"/>
      <c r="L49" s="34"/>
      <c r="M49" s="34"/>
    </row>
    <row r="50" spans="1:13" s="45" customFormat="1" ht="16.5" customHeight="1" x14ac:dyDescent="0.2">
      <c r="A50" s="20"/>
      <c r="B50" s="20"/>
      <c r="C50" s="40"/>
      <c r="D50" s="38" t="s">
        <v>7</v>
      </c>
      <c r="E50" s="101" t="s">
        <v>31</v>
      </c>
      <c r="F50" s="68">
        <v>208</v>
      </c>
      <c r="G50" s="68">
        <v>150</v>
      </c>
      <c r="H50" s="68">
        <f t="shared" si="16"/>
        <v>358</v>
      </c>
      <c r="I50" s="34"/>
      <c r="J50" s="34"/>
      <c r="K50" s="34"/>
      <c r="L50" s="34"/>
      <c r="M50" s="34"/>
    </row>
    <row r="51" spans="1:13" s="45" customFormat="1" ht="16.5" customHeight="1" x14ac:dyDescent="0.2">
      <c r="A51" s="36"/>
      <c r="B51" s="36"/>
      <c r="C51" s="6">
        <v>4170</v>
      </c>
      <c r="D51" s="8" t="s">
        <v>33</v>
      </c>
      <c r="E51" s="101"/>
      <c r="F51" s="44">
        <f>F52</f>
        <v>18377</v>
      </c>
      <c r="G51" s="44">
        <f>G52</f>
        <v>8598</v>
      </c>
      <c r="H51" s="44">
        <f t="shared" si="16"/>
        <v>26975</v>
      </c>
      <c r="I51" s="34"/>
      <c r="J51" s="34"/>
      <c r="K51" s="34"/>
      <c r="L51" s="34"/>
      <c r="M51" s="34"/>
    </row>
    <row r="52" spans="1:13" s="45" customFormat="1" ht="16.5" customHeight="1" x14ac:dyDescent="0.2">
      <c r="A52" s="20"/>
      <c r="B52" s="20"/>
      <c r="C52" s="40"/>
      <c r="D52" s="38" t="s">
        <v>7</v>
      </c>
      <c r="E52" s="101" t="s">
        <v>31</v>
      </c>
      <c r="F52" s="68">
        <v>18377</v>
      </c>
      <c r="G52" s="68">
        <f>-277+8875</f>
        <v>8598</v>
      </c>
      <c r="H52" s="68">
        <f t="shared" si="16"/>
        <v>26975</v>
      </c>
      <c r="I52" s="34"/>
      <c r="J52" s="34"/>
      <c r="K52" s="34"/>
      <c r="L52" s="34"/>
      <c r="M52" s="34"/>
    </row>
    <row r="53" spans="1:13" s="45" customFormat="1" ht="16.5" customHeight="1" x14ac:dyDescent="0.2">
      <c r="A53" s="36"/>
      <c r="B53" s="36"/>
      <c r="C53" s="6">
        <v>4210</v>
      </c>
      <c r="D53" s="8" t="s">
        <v>16</v>
      </c>
      <c r="E53" s="101"/>
      <c r="F53" s="44">
        <f>F54</f>
        <v>16322</v>
      </c>
      <c r="G53" s="44">
        <f>G54</f>
        <v>10714</v>
      </c>
      <c r="H53" s="44">
        <f t="shared" si="16"/>
        <v>27036</v>
      </c>
      <c r="I53" s="34"/>
      <c r="J53" s="34"/>
      <c r="K53" s="34"/>
      <c r="L53" s="34"/>
      <c r="M53" s="34"/>
    </row>
    <row r="54" spans="1:13" s="45" customFormat="1" ht="16.5" customHeight="1" x14ac:dyDescent="0.2">
      <c r="A54" s="20"/>
      <c r="B54" s="20"/>
      <c r="C54" s="40"/>
      <c r="D54" s="38" t="s">
        <v>7</v>
      </c>
      <c r="E54" s="101" t="s">
        <v>31</v>
      </c>
      <c r="F54" s="68">
        <v>16322</v>
      </c>
      <c r="G54" s="68">
        <v>10714</v>
      </c>
      <c r="H54" s="68">
        <f t="shared" si="16"/>
        <v>27036</v>
      </c>
      <c r="I54" s="34"/>
      <c r="J54" s="34"/>
      <c r="K54" s="34"/>
      <c r="L54" s="34"/>
      <c r="M54" s="34"/>
    </row>
    <row r="55" spans="1:13" s="45" customFormat="1" ht="16.5" customHeight="1" x14ac:dyDescent="0.2">
      <c r="A55" s="91"/>
      <c r="B55" s="91"/>
      <c r="C55" s="6">
        <v>4300</v>
      </c>
      <c r="D55" s="8" t="s">
        <v>2</v>
      </c>
      <c r="E55" s="101"/>
      <c r="F55" s="44">
        <f>F56</f>
        <v>150</v>
      </c>
      <c r="G55" s="44">
        <f>G56</f>
        <v>150</v>
      </c>
      <c r="H55" s="44">
        <f t="shared" ref="H55:H56" si="17">SUM(F55:G55)</f>
        <v>300</v>
      </c>
      <c r="I55" s="34"/>
      <c r="J55" s="34"/>
      <c r="K55" s="34"/>
      <c r="L55" s="34"/>
      <c r="M55" s="34"/>
    </row>
    <row r="56" spans="1:13" s="45" customFormat="1" ht="16.5" customHeight="1" x14ac:dyDescent="0.2">
      <c r="A56" s="92"/>
      <c r="B56" s="92"/>
      <c r="C56" s="40"/>
      <c r="D56" s="38" t="s">
        <v>7</v>
      </c>
      <c r="E56" s="101" t="s">
        <v>31</v>
      </c>
      <c r="F56" s="68">
        <v>150</v>
      </c>
      <c r="G56" s="68">
        <v>150</v>
      </c>
      <c r="H56" s="68">
        <f t="shared" si="17"/>
        <v>300</v>
      </c>
      <c r="I56" s="34"/>
      <c r="J56" s="34"/>
      <c r="K56" s="34"/>
      <c r="L56" s="34"/>
      <c r="M56" s="34"/>
    </row>
    <row r="57" spans="1:13" s="21" customFormat="1" ht="18" customHeight="1" x14ac:dyDescent="0.2">
      <c r="A57" s="16">
        <v>855</v>
      </c>
      <c r="B57" s="14"/>
      <c r="C57" s="24"/>
      <c r="D57" s="17" t="s">
        <v>15</v>
      </c>
      <c r="E57" s="88"/>
      <c r="F57" s="42">
        <f t="shared" ref="F57:G59" si="18">F58</f>
        <v>450</v>
      </c>
      <c r="G57" s="42">
        <f t="shared" si="18"/>
        <v>290</v>
      </c>
      <c r="H57" s="54">
        <f t="shared" ref="H57:H60" si="19">SUM(F57:G57)</f>
        <v>740</v>
      </c>
      <c r="I57" s="34"/>
      <c r="J57" s="34"/>
      <c r="K57" s="34"/>
      <c r="L57" s="34"/>
      <c r="M57" s="34"/>
    </row>
    <row r="58" spans="1:13" s="45" customFormat="1" ht="21.75" customHeight="1" x14ac:dyDescent="0.2">
      <c r="A58" s="35"/>
      <c r="B58" s="35">
        <v>85503</v>
      </c>
      <c r="C58" s="6"/>
      <c r="D58" s="71" t="s">
        <v>46</v>
      </c>
      <c r="E58" s="76"/>
      <c r="F58" s="43">
        <f t="shared" si="18"/>
        <v>450</v>
      </c>
      <c r="G58" s="43">
        <f t="shared" si="18"/>
        <v>290</v>
      </c>
      <c r="H58" s="51">
        <f t="shared" si="19"/>
        <v>740</v>
      </c>
      <c r="I58" s="34"/>
      <c r="J58" s="34"/>
      <c r="K58" s="34"/>
      <c r="L58" s="34"/>
      <c r="M58" s="34"/>
    </row>
    <row r="59" spans="1:13" s="21" customFormat="1" ht="17.25" customHeight="1" x14ac:dyDescent="0.2">
      <c r="A59" s="36"/>
      <c r="B59" s="36"/>
      <c r="C59" s="6">
        <v>4210</v>
      </c>
      <c r="D59" s="8" t="s">
        <v>16</v>
      </c>
      <c r="E59" s="39"/>
      <c r="F59" s="44">
        <f t="shared" si="18"/>
        <v>450</v>
      </c>
      <c r="G59" s="44">
        <f t="shared" si="18"/>
        <v>290</v>
      </c>
      <c r="H59" s="52">
        <f t="shared" si="19"/>
        <v>740</v>
      </c>
      <c r="I59" s="34"/>
      <c r="J59" s="34"/>
      <c r="K59" s="34"/>
      <c r="L59" s="34"/>
      <c r="M59" s="34"/>
    </row>
    <row r="60" spans="1:13" s="45" customFormat="1" ht="36.75" customHeight="1" x14ac:dyDescent="0.2">
      <c r="A60" s="20"/>
      <c r="B60" s="20"/>
      <c r="C60" s="40"/>
      <c r="D60" s="38" t="s">
        <v>7</v>
      </c>
      <c r="E60" s="39" t="s">
        <v>47</v>
      </c>
      <c r="F60" s="47">
        <v>450</v>
      </c>
      <c r="G60" s="68">
        <v>290</v>
      </c>
      <c r="H60" s="53">
        <f t="shared" si="19"/>
        <v>740</v>
      </c>
      <c r="I60" s="34"/>
      <c r="J60" s="34"/>
      <c r="K60" s="34"/>
      <c r="L60" s="34"/>
      <c r="M60" s="34"/>
    </row>
    <row r="61" spans="1:13" s="28" customFormat="1" ht="16.5" customHeight="1" x14ac:dyDescent="0.2">
      <c r="A61" s="62"/>
      <c r="B61" s="62"/>
      <c r="C61" s="63"/>
      <c r="D61" s="93" t="s">
        <v>11</v>
      </c>
      <c r="E61" s="67"/>
      <c r="F61" s="64">
        <v>462262.56</v>
      </c>
      <c r="G61" s="64">
        <f>G43+G57</f>
        <v>69009</v>
      </c>
      <c r="H61" s="64">
        <f>SUM(F61:G61)</f>
        <v>531271.56000000006</v>
      </c>
      <c r="I61"/>
      <c r="J61"/>
      <c r="K61"/>
      <c r="L61"/>
      <c r="M61"/>
    </row>
    <row r="62" spans="1:13" s="45" customFormat="1" ht="9.75" customHeight="1" x14ac:dyDescent="0.2">
      <c r="A62" s="83"/>
      <c r="B62" s="83"/>
      <c r="C62" s="84"/>
      <c r="D62" s="85"/>
      <c r="E62" s="86"/>
      <c r="F62" s="87"/>
      <c r="G62" s="87"/>
      <c r="H62" s="87"/>
      <c r="I62" s="34"/>
      <c r="J62" s="34"/>
      <c r="K62" s="34"/>
      <c r="L62" s="34"/>
      <c r="M62" s="34"/>
    </row>
    <row r="63" spans="1:13" ht="9" customHeight="1" x14ac:dyDescent="0.2">
      <c r="A63" s="60"/>
      <c r="B63" s="61"/>
      <c r="C63" s="61"/>
      <c r="D63" s="72"/>
      <c r="E63" s="61"/>
      <c r="F63" s="61"/>
      <c r="G63" s="89"/>
      <c r="H63" s="66"/>
    </row>
    <row r="64" spans="1:13" ht="17.25" customHeight="1" x14ac:dyDescent="0.2">
      <c r="A64" s="104" t="s">
        <v>12</v>
      </c>
      <c r="B64" s="105"/>
      <c r="C64" s="105"/>
      <c r="D64" s="105"/>
      <c r="E64" s="106"/>
      <c r="F64" s="64">
        <v>91978137.219999999</v>
      </c>
      <c r="G64" s="64">
        <f>G40+G61</f>
        <v>46763.58</v>
      </c>
      <c r="H64" s="64">
        <f>SUM(F64:G64)</f>
        <v>92024900.799999997</v>
      </c>
    </row>
    <row r="65" spans="1:6" x14ac:dyDescent="0.2">
      <c r="A65" s="29"/>
      <c r="B65" s="29"/>
      <c r="C65" s="29"/>
      <c r="D65" s="30"/>
      <c r="E65" s="31"/>
      <c r="F65" s="32"/>
    </row>
  </sheetData>
  <sheetProtection algorithmName="SHA-512" hashValue="1N8Jnf/WVjC3Ny4h3c7w0wjLxE3GMazqNYQbF7X2UAtK5Z5SjDA3GWo/0TMk481ZW8Xq0U6zVQj3A+domz2U5A==" saltValue="kfoQTb9st8vuUxnMKqBLXA==" spinCount="100000" sheet="1" objects="1" scenarios="1"/>
  <mergeCells count="4">
    <mergeCell ref="A4:E4"/>
    <mergeCell ref="A64:E64"/>
    <mergeCell ref="A42:E42"/>
    <mergeCell ref="A6:E6"/>
  </mergeCells>
  <phoneticPr fontId="2" type="noConversion"/>
  <printOptions horizontalCentered="1" gridLines="1"/>
  <pageMargins left="0.44" right="0.23622047244094491" top="0.86" bottom="0.8" header="0.52" footer="0.51181102362204722"/>
  <pageSetup paperSize="9" scale="75" orientation="portrait" r:id="rId1"/>
  <headerFooter alignWithMargins="0">
    <oddHeader xml:space="preserve">&amp;C&amp;"Bookman Old Style,Pogrubiona kursywa"&amp;12ZMIANY W PLANIE FINANSOWYM 
WYDATKÓW BUDŻETOWYCH URZĘDU MIEJSKIEGO NA ROK 2020&amp;R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UW</vt:lpstr>
      <vt:lpstr>UW!Obszar_wydruku</vt:lpstr>
      <vt:lpstr>UW!Tytuły_wydruku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do zarządzenia nr 103/2020 Burmistrza Miasta Nowy Dwór Mazowiecki z dnia 6 lipca 2020 r.</dc:title>
  <dc:creator/>
  <cp:lastModifiedBy/>
  <dcterms:created xsi:type="dcterms:W3CDTF">2020-09-09T10:54:28Z</dcterms:created>
  <dcterms:modified xsi:type="dcterms:W3CDTF">2020-09-09T10:56:31Z</dcterms:modified>
</cp:coreProperties>
</file>