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1_dokumenty\2021_UCHWALY_ZARZADZENIA\ZBM_10_29I2021 zm budzetu 2021\"/>
    </mc:Choice>
  </mc:AlternateContent>
  <bookViews>
    <workbookView xWindow="0" yWindow="0" windowWidth="28800" windowHeight="12435" tabRatio="625"/>
  </bookViews>
  <sheets>
    <sheet name="WYDATKI" sheetId="1" r:id="rId1"/>
  </sheets>
  <externalReferences>
    <externalReference r:id="rId2"/>
  </externalReferences>
  <definedNames>
    <definedName name="Drukowany">'[1]2000DOCH.UW.'!A1:XEY1</definedName>
    <definedName name="_xlnm.Print_Area" localSheetId="0">WYDATKI!$A$1:$T$284</definedName>
    <definedName name="_xlnm.Print_Titles" localSheetId="0">WYDATKI!$6:$9</definedName>
  </definedNames>
  <calcPr calcId="152511"/>
</workbook>
</file>

<file path=xl/calcChain.xml><?xml version="1.0" encoding="utf-8"?>
<calcChain xmlns="http://schemas.openxmlformats.org/spreadsheetml/2006/main">
  <c r="J156" i="1" l="1"/>
  <c r="J157" i="1" s="1"/>
  <c r="J161" i="1"/>
  <c r="H160" i="1"/>
  <c r="G160" i="1" s="1"/>
  <c r="F160" i="1" s="1"/>
  <c r="H158" i="1"/>
  <c r="G158" i="1" s="1"/>
  <c r="H154" i="1"/>
  <c r="H156" i="1" l="1"/>
  <c r="G156" i="1" s="1"/>
  <c r="F156" i="1" s="1"/>
  <c r="G154" i="1"/>
  <c r="G157" i="1" s="1"/>
  <c r="F158" i="1"/>
  <c r="F161" i="1" s="1"/>
  <c r="G161" i="1"/>
  <c r="H161" i="1"/>
  <c r="I131" i="1"/>
  <c r="H131" i="1" s="1"/>
  <c r="G131" i="1" s="1"/>
  <c r="F131" i="1" s="1"/>
  <c r="I50" i="1"/>
  <c r="I46" i="1" s="1"/>
  <c r="J34" i="1"/>
  <c r="I122" i="1"/>
  <c r="H122" i="1" s="1"/>
  <c r="G122" i="1" s="1"/>
  <c r="F122" i="1" s="1"/>
  <c r="I226" i="1"/>
  <c r="H226" i="1" s="1"/>
  <c r="G226" i="1" s="1"/>
  <c r="F226" i="1" s="1"/>
  <c r="I205" i="1"/>
  <c r="H205" i="1" s="1"/>
  <c r="G205" i="1" s="1"/>
  <c r="F205" i="1" s="1"/>
  <c r="I102" i="1"/>
  <c r="H102" i="1" s="1"/>
  <c r="G102" i="1" s="1"/>
  <c r="F102" i="1" s="1"/>
  <c r="I70" i="1"/>
  <c r="H70" i="1" s="1"/>
  <c r="G70" i="1" s="1"/>
  <c r="F70" i="1" s="1"/>
  <c r="I239" i="1"/>
  <c r="H238" i="1"/>
  <c r="G238" i="1" s="1"/>
  <c r="F238" i="1" s="1"/>
  <c r="H236" i="1"/>
  <c r="G236" i="1" s="1"/>
  <c r="F236" i="1" s="1"/>
  <c r="I235" i="1"/>
  <c r="H234" i="1"/>
  <c r="G234" i="1" s="1"/>
  <c r="F234" i="1" s="1"/>
  <c r="H232" i="1"/>
  <c r="G232" i="1" s="1"/>
  <c r="I231" i="1"/>
  <c r="H230" i="1"/>
  <c r="G230" i="1" s="1"/>
  <c r="F230" i="1" s="1"/>
  <c r="H228" i="1"/>
  <c r="H224" i="1"/>
  <c r="I218" i="1"/>
  <c r="H217" i="1"/>
  <c r="G217" i="1" s="1"/>
  <c r="F217" i="1" s="1"/>
  <c r="H215" i="1"/>
  <c r="G215" i="1" s="1"/>
  <c r="F215" i="1" s="1"/>
  <c r="I214" i="1"/>
  <c r="H213" i="1"/>
  <c r="G213" i="1" s="1"/>
  <c r="F213" i="1" s="1"/>
  <c r="H211" i="1"/>
  <c r="G211" i="1" s="1"/>
  <c r="I210" i="1"/>
  <c r="H209" i="1"/>
  <c r="G209" i="1" s="1"/>
  <c r="F209" i="1" s="1"/>
  <c r="H207" i="1"/>
  <c r="G207" i="1" s="1"/>
  <c r="H203" i="1"/>
  <c r="H199" i="1"/>
  <c r="I140" i="1"/>
  <c r="H139" i="1"/>
  <c r="G139" i="1" s="1"/>
  <c r="F139" i="1" s="1"/>
  <c r="H137" i="1"/>
  <c r="I136" i="1"/>
  <c r="H135" i="1"/>
  <c r="G135" i="1" s="1"/>
  <c r="F135" i="1" s="1"/>
  <c r="H133" i="1"/>
  <c r="G133" i="1" s="1"/>
  <c r="F133" i="1" s="1"/>
  <c r="H129" i="1"/>
  <c r="G129" i="1" s="1"/>
  <c r="F129" i="1" s="1"/>
  <c r="I128" i="1"/>
  <c r="H126" i="1"/>
  <c r="G126" i="1" s="1"/>
  <c r="F126" i="1" s="1"/>
  <c r="H125" i="1"/>
  <c r="G125" i="1" s="1"/>
  <c r="K124" i="1"/>
  <c r="J124" i="1"/>
  <c r="H121" i="1"/>
  <c r="I115" i="1"/>
  <c r="H114" i="1"/>
  <c r="G114" i="1" s="1"/>
  <c r="F114" i="1" s="1"/>
  <c r="H112" i="1"/>
  <c r="G112" i="1" s="1"/>
  <c r="F112" i="1" s="1"/>
  <c r="I111" i="1"/>
  <c r="H110" i="1"/>
  <c r="G110" i="1" s="1"/>
  <c r="F110" i="1" s="1"/>
  <c r="H108" i="1"/>
  <c r="G108" i="1" s="1"/>
  <c r="F108" i="1" s="1"/>
  <c r="I107" i="1"/>
  <c r="H106" i="1"/>
  <c r="G106" i="1" s="1"/>
  <c r="F106" i="1" s="1"/>
  <c r="H104" i="1"/>
  <c r="G104" i="1" s="1"/>
  <c r="F104" i="1" s="1"/>
  <c r="K103" i="1"/>
  <c r="J103" i="1"/>
  <c r="H100" i="1"/>
  <c r="G100" i="1" s="1"/>
  <c r="I96" i="1"/>
  <c r="H94" i="1"/>
  <c r="G94" i="1" s="1"/>
  <c r="F94" i="1" s="1"/>
  <c r="H93" i="1"/>
  <c r="G93" i="1" s="1"/>
  <c r="L92" i="1"/>
  <c r="J92" i="1"/>
  <c r="I90" i="1"/>
  <c r="I92" i="1" s="1"/>
  <c r="H89" i="1"/>
  <c r="G89" i="1" s="1"/>
  <c r="F89" i="1" s="1"/>
  <c r="I83" i="1"/>
  <c r="H82" i="1"/>
  <c r="G82" i="1" s="1"/>
  <c r="F82" i="1" s="1"/>
  <c r="H80" i="1"/>
  <c r="I79" i="1"/>
  <c r="H78" i="1"/>
  <c r="G78" i="1" s="1"/>
  <c r="F78" i="1" s="1"/>
  <c r="H76" i="1"/>
  <c r="G76" i="1" s="1"/>
  <c r="F76" i="1" s="1"/>
  <c r="I75" i="1"/>
  <c r="H74" i="1"/>
  <c r="G74" i="1" s="1"/>
  <c r="F74" i="1" s="1"/>
  <c r="H72" i="1"/>
  <c r="G72" i="1" s="1"/>
  <c r="Q71" i="1"/>
  <c r="L71" i="1"/>
  <c r="K71" i="1"/>
  <c r="P68" i="1"/>
  <c r="P71" i="1" s="1"/>
  <c r="H68" i="1"/>
  <c r="I59" i="1"/>
  <c r="H58" i="1"/>
  <c r="G58" i="1" s="1"/>
  <c r="F58" i="1" s="1"/>
  <c r="H56" i="1"/>
  <c r="I55" i="1"/>
  <c r="H54" i="1"/>
  <c r="G54" i="1" s="1"/>
  <c r="F54" i="1" s="1"/>
  <c r="H52" i="1"/>
  <c r="G52" i="1" s="1"/>
  <c r="F52" i="1" s="1"/>
  <c r="H48" i="1"/>
  <c r="G48" i="1" s="1"/>
  <c r="Q47" i="1"/>
  <c r="P44" i="1"/>
  <c r="P47" i="1" s="1"/>
  <c r="H44" i="1"/>
  <c r="G44" i="1" s="1"/>
  <c r="Q43" i="1"/>
  <c r="P40" i="1"/>
  <c r="P43" i="1" s="1"/>
  <c r="H40" i="1"/>
  <c r="G40" i="1" s="1"/>
  <c r="H157" i="1" l="1"/>
  <c r="H50" i="1"/>
  <c r="G50" i="1" s="1"/>
  <c r="F50" i="1" s="1"/>
  <c r="I132" i="1"/>
  <c r="F154" i="1"/>
  <c r="F157" i="1" s="1"/>
  <c r="I227" i="1"/>
  <c r="I103" i="1"/>
  <c r="I201" i="1"/>
  <c r="I51" i="1"/>
  <c r="I123" i="1"/>
  <c r="H123" i="1" s="1"/>
  <c r="G123" i="1" s="1"/>
  <c r="F123" i="1" s="1"/>
  <c r="I206" i="1"/>
  <c r="H140" i="1"/>
  <c r="H46" i="1"/>
  <c r="H90" i="1"/>
  <c r="H92" i="1" s="1"/>
  <c r="I41" i="1"/>
  <c r="H59" i="1"/>
  <c r="L43" i="1"/>
  <c r="J206" i="1"/>
  <c r="H231" i="1"/>
  <c r="H210" i="1"/>
  <c r="F239" i="1"/>
  <c r="L202" i="1"/>
  <c r="J71" i="1"/>
  <c r="J202" i="1"/>
  <c r="K227" i="1"/>
  <c r="G228" i="1"/>
  <c r="G231" i="1" s="1"/>
  <c r="I71" i="1"/>
  <c r="G128" i="1"/>
  <c r="J227" i="1"/>
  <c r="F79" i="1"/>
  <c r="H83" i="1"/>
  <c r="K202" i="1"/>
  <c r="F211" i="1"/>
  <c r="F214" i="1" s="1"/>
  <c r="G214" i="1"/>
  <c r="G210" i="1"/>
  <c r="F218" i="1"/>
  <c r="F232" i="1"/>
  <c r="F235" i="1" s="1"/>
  <c r="G235" i="1"/>
  <c r="L206" i="1"/>
  <c r="G199" i="1"/>
  <c r="G203" i="1"/>
  <c r="F207" i="1"/>
  <c r="F210" i="1" s="1"/>
  <c r="H214" i="1"/>
  <c r="G218" i="1"/>
  <c r="G224" i="1"/>
  <c r="H235" i="1"/>
  <c r="G239" i="1"/>
  <c r="H218" i="1"/>
  <c r="H239" i="1"/>
  <c r="F93" i="1"/>
  <c r="F96" i="1" s="1"/>
  <c r="G96" i="1"/>
  <c r="G136" i="1"/>
  <c r="F136" i="1"/>
  <c r="L47" i="1"/>
  <c r="H96" i="1"/>
  <c r="F107" i="1"/>
  <c r="G132" i="1"/>
  <c r="F44" i="1"/>
  <c r="G55" i="1"/>
  <c r="H75" i="1"/>
  <c r="G75" i="1"/>
  <c r="F40" i="1"/>
  <c r="K43" i="1"/>
  <c r="G56" i="1"/>
  <c r="F56" i="1" s="1"/>
  <c r="F59" i="1" s="1"/>
  <c r="F72" i="1"/>
  <c r="F75" i="1" s="1"/>
  <c r="G79" i="1"/>
  <c r="G121" i="1"/>
  <c r="H132" i="1"/>
  <c r="F100" i="1"/>
  <c r="G51" i="1"/>
  <c r="H51" i="1"/>
  <c r="G68" i="1"/>
  <c r="H71" i="1"/>
  <c r="H79" i="1"/>
  <c r="F111" i="1"/>
  <c r="H111" i="1"/>
  <c r="H128" i="1"/>
  <c r="H136" i="1"/>
  <c r="J47" i="1"/>
  <c r="I47" i="1"/>
  <c r="F55" i="1"/>
  <c r="G107" i="1"/>
  <c r="G111" i="1"/>
  <c r="G115" i="1"/>
  <c r="K47" i="1"/>
  <c r="F48" i="1"/>
  <c r="F51" i="1" s="1"/>
  <c r="H55" i="1"/>
  <c r="G80" i="1"/>
  <c r="H107" i="1"/>
  <c r="F115" i="1"/>
  <c r="H115" i="1"/>
  <c r="F125" i="1"/>
  <c r="F128" i="1" s="1"/>
  <c r="F132" i="1"/>
  <c r="G137" i="1"/>
  <c r="G90" i="1" l="1"/>
  <c r="F90" i="1" s="1"/>
  <c r="F92" i="1" s="1"/>
  <c r="I124" i="1"/>
  <c r="H124" i="1"/>
  <c r="G124" i="1"/>
  <c r="H47" i="1"/>
  <c r="I42" i="1"/>
  <c r="I43" i="1" s="1"/>
  <c r="H41" i="1"/>
  <c r="G41" i="1" s="1"/>
  <c r="F41" i="1" s="1"/>
  <c r="I282" i="1"/>
  <c r="G46" i="1"/>
  <c r="F46" i="1" s="1"/>
  <c r="F47" i="1" s="1"/>
  <c r="J43" i="1"/>
  <c r="H103" i="1"/>
  <c r="F103" i="1"/>
  <c r="F121" i="1"/>
  <c r="F124" i="1" s="1"/>
  <c r="G103" i="1"/>
  <c r="G59" i="1"/>
  <c r="F228" i="1"/>
  <c r="F231" i="1" s="1"/>
  <c r="H206" i="1"/>
  <c r="I202" i="1"/>
  <c r="H201" i="1"/>
  <c r="F199" i="1"/>
  <c r="G227" i="1"/>
  <c r="F224" i="1"/>
  <c r="F227" i="1" s="1"/>
  <c r="G206" i="1"/>
  <c r="F203" i="1"/>
  <c r="F206" i="1" s="1"/>
  <c r="H227" i="1"/>
  <c r="F137" i="1"/>
  <c r="F140" i="1" s="1"/>
  <c r="G140" i="1"/>
  <c r="F80" i="1"/>
  <c r="F83" i="1" s="1"/>
  <c r="G83" i="1"/>
  <c r="F68" i="1"/>
  <c r="F71" i="1" s="1"/>
  <c r="G71" i="1"/>
  <c r="G92" i="1"/>
  <c r="H42" i="1" l="1"/>
  <c r="G42" i="1" s="1"/>
  <c r="F42" i="1" s="1"/>
  <c r="F43" i="1" s="1"/>
  <c r="H43" i="1"/>
  <c r="G43" i="1"/>
  <c r="G47" i="1"/>
  <c r="G201" i="1"/>
  <c r="H202" i="1"/>
  <c r="F201" i="1" l="1"/>
  <c r="F202" i="1" s="1"/>
  <c r="G202" i="1"/>
  <c r="L17" i="1" l="1"/>
  <c r="J36" i="1" l="1"/>
  <c r="H34" i="1"/>
  <c r="G34" i="1" s="1"/>
  <c r="F34" i="1" s="1"/>
  <c r="H33" i="1"/>
  <c r="G33" i="1" s="1"/>
  <c r="J30" i="1"/>
  <c r="H30" i="1" s="1"/>
  <c r="G30" i="1" s="1"/>
  <c r="F30" i="1" s="1"/>
  <c r="H29" i="1"/>
  <c r="G29" i="1" s="1"/>
  <c r="L28" i="1"/>
  <c r="H25" i="1"/>
  <c r="J21" i="1"/>
  <c r="H20" i="1"/>
  <c r="G20" i="1" s="1"/>
  <c r="F20" i="1" s="1"/>
  <c r="H18" i="1"/>
  <c r="G18" i="1" s="1"/>
  <c r="I17" i="1"/>
  <c r="J16" i="1"/>
  <c r="H16" i="1" s="1"/>
  <c r="G16" i="1" s="1"/>
  <c r="F16" i="1" s="1"/>
  <c r="H14" i="1"/>
  <c r="R13" i="1"/>
  <c r="Q13" i="1"/>
  <c r="M13" i="1"/>
  <c r="L13" i="1"/>
  <c r="I13" i="1"/>
  <c r="P10" i="1"/>
  <c r="P13" i="1" s="1"/>
  <c r="H10" i="1"/>
  <c r="G10" i="1" s="1"/>
  <c r="I184" i="1"/>
  <c r="H183" i="1"/>
  <c r="G183" i="1" s="1"/>
  <c r="F183" i="1" s="1"/>
  <c r="H181" i="1"/>
  <c r="I180" i="1"/>
  <c r="H179" i="1"/>
  <c r="G179" i="1" s="1"/>
  <c r="F179" i="1" s="1"/>
  <c r="H177" i="1"/>
  <c r="G177" i="1" s="1"/>
  <c r="I176" i="1"/>
  <c r="H175" i="1"/>
  <c r="G175" i="1" s="1"/>
  <c r="H173" i="1"/>
  <c r="G173" i="1" s="1"/>
  <c r="F173" i="1" s="1"/>
  <c r="L172" i="1"/>
  <c r="G171" i="1"/>
  <c r="F171" i="1" s="1"/>
  <c r="G169" i="1"/>
  <c r="G172" i="1" s="1"/>
  <c r="L167" i="1"/>
  <c r="L152" i="1" s="1"/>
  <c r="I167" i="1"/>
  <c r="I152" i="1" s="1"/>
  <c r="I165" i="1"/>
  <c r="H165" i="1" s="1"/>
  <c r="H184" i="1" l="1"/>
  <c r="G176" i="1"/>
  <c r="H167" i="1"/>
  <c r="G167" i="1" s="1"/>
  <c r="F167" i="1" s="1"/>
  <c r="I283" i="1"/>
  <c r="J32" i="1"/>
  <c r="L168" i="1"/>
  <c r="L283" i="1"/>
  <c r="J26" i="1"/>
  <c r="H17" i="1"/>
  <c r="F10" i="1"/>
  <c r="G32" i="1"/>
  <c r="F29" i="1"/>
  <c r="F32" i="1" s="1"/>
  <c r="F33" i="1"/>
  <c r="F36" i="1" s="1"/>
  <c r="G36" i="1"/>
  <c r="H32" i="1"/>
  <c r="H36" i="1"/>
  <c r="G25" i="1"/>
  <c r="F18" i="1"/>
  <c r="F21" i="1" s="1"/>
  <c r="G21" i="1"/>
  <c r="J17" i="1"/>
  <c r="H21" i="1"/>
  <c r="J12" i="1"/>
  <c r="G14" i="1"/>
  <c r="H176" i="1"/>
  <c r="G165" i="1"/>
  <c r="F165" i="1" s="1"/>
  <c r="I168" i="1"/>
  <c r="G181" i="1"/>
  <c r="F169" i="1"/>
  <c r="F172" i="1" s="1"/>
  <c r="F177" i="1"/>
  <c r="F180" i="1" s="1"/>
  <c r="G180" i="1"/>
  <c r="H180" i="1"/>
  <c r="F175" i="1"/>
  <c r="F176" i="1" s="1"/>
  <c r="J267" i="1"/>
  <c r="J190" i="1"/>
  <c r="J152" i="1" s="1"/>
  <c r="H168" i="1" l="1"/>
  <c r="H26" i="1"/>
  <c r="G26" i="1" s="1"/>
  <c r="F26" i="1" s="1"/>
  <c r="J282" i="1"/>
  <c r="H282" i="1" s="1"/>
  <c r="G282" i="1" s="1"/>
  <c r="F282" i="1" s="1"/>
  <c r="F168" i="1"/>
  <c r="G168" i="1"/>
  <c r="H28" i="1"/>
  <c r="J28" i="1"/>
  <c r="G28" i="1"/>
  <c r="F25" i="1"/>
  <c r="H12" i="1"/>
  <c r="J13" i="1"/>
  <c r="G17" i="1"/>
  <c r="F14" i="1"/>
  <c r="F17" i="1" s="1"/>
  <c r="G184" i="1"/>
  <c r="F181" i="1"/>
  <c r="F184" i="1" s="1"/>
  <c r="H259" i="1"/>
  <c r="G259" i="1" s="1"/>
  <c r="F259" i="1" s="1"/>
  <c r="J251" i="1"/>
  <c r="J247" i="1" s="1"/>
  <c r="J283" i="1" s="1"/>
  <c r="F28" i="1" l="1"/>
  <c r="G12" i="1"/>
  <c r="H13" i="1"/>
  <c r="B9" i="1"/>
  <c r="C9" i="1" s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F12" i="1" l="1"/>
  <c r="F13" i="1" s="1"/>
  <c r="G13" i="1"/>
  <c r="H194" i="1"/>
  <c r="H192" i="1"/>
  <c r="H195" i="1" l="1"/>
  <c r="H271" i="1" l="1"/>
  <c r="G271" i="1" s="1"/>
  <c r="F271" i="1" s="1"/>
  <c r="H269" i="1"/>
  <c r="G269" i="1" s="1"/>
  <c r="F269" i="1" s="1"/>
  <c r="H255" i="1"/>
  <c r="G255" i="1" s="1"/>
  <c r="F255" i="1" s="1"/>
  <c r="H253" i="1"/>
  <c r="G253" i="1" s="1"/>
  <c r="F253" i="1" s="1"/>
  <c r="J272" i="1"/>
  <c r="J256" i="1"/>
  <c r="J195" i="1"/>
  <c r="G194" i="1"/>
  <c r="F194" i="1" s="1"/>
  <c r="G192" i="1"/>
  <c r="F192" i="1" s="1"/>
  <c r="J276" i="1"/>
  <c r="H275" i="1"/>
  <c r="G275" i="1" s="1"/>
  <c r="F275" i="1" s="1"/>
  <c r="H273" i="1"/>
  <c r="G273" i="1" s="1"/>
  <c r="J260" i="1"/>
  <c r="H257" i="1"/>
  <c r="G257" i="1" s="1"/>
  <c r="F257" i="1" s="1"/>
  <c r="L252" i="1"/>
  <c r="H190" i="1" l="1"/>
  <c r="G190" i="1" s="1"/>
  <c r="F190" i="1" s="1"/>
  <c r="L268" i="1"/>
  <c r="L191" i="1"/>
  <c r="I268" i="1"/>
  <c r="H251" i="1"/>
  <c r="G251" i="1" s="1"/>
  <c r="F251" i="1" s="1"/>
  <c r="H267" i="1"/>
  <c r="G267" i="1" s="1"/>
  <c r="F267" i="1" s="1"/>
  <c r="F195" i="1"/>
  <c r="F272" i="1"/>
  <c r="H265" i="1"/>
  <c r="G265" i="1" s="1"/>
  <c r="H276" i="1"/>
  <c r="J191" i="1"/>
  <c r="G276" i="1"/>
  <c r="F273" i="1"/>
  <c r="F276" i="1" s="1"/>
  <c r="G195" i="1"/>
  <c r="G272" i="1"/>
  <c r="J268" i="1"/>
  <c r="G260" i="1"/>
  <c r="H260" i="1"/>
  <c r="H188" i="1"/>
  <c r="J252" i="1"/>
  <c r="I252" i="1"/>
  <c r="H249" i="1"/>
  <c r="K153" i="1"/>
  <c r="O284" i="1"/>
  <c r="F260" i="1"/>
  <c r="H256" i="1"/>
  <c r="H272" i="1"/>
  <c r="H191" i="1" l="1"/>
  <c r="H247" i="1"/>
  <c r="G247" i="1" s="1"/>
  <c r="F247" i="1" s="1"/>
  <c r="N284" i="1"/>
  <c r="L153" i="1"/>
  <c r="H268" i="1"/>
  <c r="J248" i="1"/>
  <c r="G188" i="1"/>
  <c r="G191" i="1" s="1"/>
  <c r="S284" i="1"/>
  <c r="H152" i="1"/>
  <c r="G152" i="1" s="1"/>
  <c r="H245" i="1"/>
  <c r="F265" i="1"/>
  <c r="F268" i="1" s="1"/>
  <c r="G268" i="1"/>
  <c r="I248" i="1"/>
  <c r="L248" i="1"/>
  <c r="G249" i="1"/>
  <c r="H252" i="1"/>
  <c r="I153" i="1"/>
  <c r="J153" i="1"/>
  <c r="H150" i="1"/>
  <c r="F256" i="1"/>
  <c r="G256" i="1"/>
  <c r="F152" i="1" l="1"/>
  <c r="H248" i="1"/>
  <c r="F188" i="1"/>
  <c r="F191" i="1" s="1"/>
  <c r="T284" i="1"/>
  <c r="M284" i="1"/>
  <c r="R284" i="1"/>
  <c r="K284" i="1"/>
  <c r="G245" i="1"/>
  <c r="F245" i="1" s="1"/>
  <c r="G252" i="1"/>
  <c r="F249" i="1"/>
  <c r="F252" i="1" s="1"/>
  <c r="L284" i="1"/>
  <c r="H283" i="1"/>
  <c r="G283" i="1" s="1"/>
  <c r="P281" i="1"/>
  <c r="G150" i="1"/>
  <c r="H153" i="1"/>
  <c r="I284" i="1"/>
  <c r="H281" i="1"/>
  <c r="J284" i="1"/>
  <c r="F283" i="1" l="1"/>
  <c r="F248" i="1"/>
  <c r="G248" i="1"/>
  <c r="F150" i="1"/>
  <c r="F153" i="1" s="1"/>
  <c r="G153" i="1"/>
  <c r="G281" i="1"/>
  <c r="H284" i="1"/>
  <c r="Q284" i="1"/>
  <c r="P284" i="1" l="1"/>
  <c r="G284" i="1"/>
  <c r="F281" i="1"/>
  <c r="F284" i="1" l="1"/>
</calcChain>
</file>

<file path=xl/sharedStrings.xml><?xml version="1.0" encoding="utf-8"?>
<sst xmlns="http://schemas.openxmlformats.org/spreadsheetml/2006/main" count="355" uniqueCount="105">
  <si>
    <t>POMOC SPOŁECZNA</t>
  </si>
  <si>
    <t>w tym:</t>
  </si>
  <si>
    <t>Dział</t>
  </si>
  <si>
    <t>Rozdział</t>
  </si>
  <si>
    <t>Świadczenia rodzinne, świadczenie z funduszu alimentacyjnego oraz składki na ubezpieczenia emerytalne i rentowe z ubezpieczenia społecznego</t>
  </si>
  <si>
    <t>§</t>
  </si>
  <si>
    <t>Zasiłki stałe</t>
  </si>
  <si>
    <t>Nazwa działu, rozdziału i paragrafu</t>
  </si>
  <si>
    <t xml:space="preserve">WYDATKI </t>
  </si>
  <si>
    <t xml:space="preserve">Wydatki bieżące </t>
  </si>
  <si>
    <t>z tego:</t>
  </si>
  <si>
    <t>Plan</t>
  </si>
  <si>
    <t>w tym na:</t>
  </si>
  <si>
    <t xml:space="preserve">Wydatki majątkowe </t>
  </si>
  <si>
    <t>na wynagro- dzenia i składki od nich naliczane</t>
  </si>
  <si>
    <t>wydatki na programy z udziałem środków, o których mowa w art. 5 ust. 1 pkt 2 i 3 u.o.f.p.</t>
  </si>
  <si>
    <t xml:space="preserve"> wydatki związane z realizacją ich statutowych zadań</t>
  </si>
  <si>
    <t>dotacje na zadania bieżące</t>
  </si>
  <si>
    <t>obsługa długu</t>
  </si>
  <si>
    <t>na programy z udziałem środków, o których mowa w art. 5 ust. 1 pkt 2 i 3 u.o.f.p.</t>
  </si>
  <si>
    <t>OGÓŁEM</t>
  </si>
  <si>
    <t xml:space="preserve">przed zmianą </t>
  </si>
  <si>
    <t xml:space="preserve">zmniejszenia </t>
  </si>
  <si>
    <t>zwiększenia</t>
  </si>
  <si>
    <t>po zmianach</t>
  </si>
  <si>
    <t>Zwrot dotacji oraz płatności, w tym wykorzystanych niezgodnie z przeznaczeniem lub wykorzystanych z naruszeniem procedur, o których mowa w art. 184 ustawy, pobranych nienależnie lub w nadmiernej wysokości</t>
  </si>
  <si>
    <t xml:space="preserve">Uzasadnienie zmian: </t>
  </si>
  <si>
    <t>świadczenia na rzecz osób fizycznych</t>
  </si>
  <si>
    <t xml:space="preserve">wyszcze -gólnienie </t>
  </si>
  <si>
    <t>Pozostałe odsetki</t>
  </si>
  <si>
    <t>wydatki jednostek budżetowych</t>
  </si>
  <si>
    <t>inwestycje i zakupy inwestycyjne</t>
  </si>
  <si>
    <t>Świadczenie wychowawcze</t>
  </si>
  <si>
    <t>RODZINA</t>
  </si>
  <si>
    <t>wypłaty z tytułu porę- czeń i gwa- rancji</t>
  </si>
  <si>
    <t>zakup i objęcie akcji i udzia-łów oraz wnie- sienie wkładów do spółek prawa handlo -wego</t>
  </si>
  <si>
    <t>wydatki o charak- terze dotacyj-nym na inwesty-cje  i zakupy inwesty-cyjne</t>
  </si>
  <si>
    <t>Burmistrza Miasta Nowy Dwór Mazowiecki</t>
  </si>
  <si>
    <t>zwiększenie planu wydatków realizowanych przez Urząd Miejski - Wydział Finansowy w związku z wpływem zwrotu dotacji oraz odsetek:</t>
  </si>
  <si>
    <t>zwiększenie planu wydatków realizowanych przez Urząd Miejski - Wydział Finansowy w związku z wpływem zwrotu dotacji:</t>
  </si>
  <si>
    <t>Dodatki mieszkaniowe</t>
  </si>
  <si>
    <t>Świadczenia społeczne</t>
  </si>
  <si>
    <t>Wynagrodzenia osobowe pracowników</t>
  </si>
  <si>
    <t>Składki na ubezpieczenia społeczne</t>
  </si>
  <si>
    <t>zwiększenie środków do dyspozycji Ośrodka Pomocy Społecznej w związku z uzyskaniem dotacji;</t>
  </si>
  <si>
    <t xml:space="preserve">Składki na Fundusz Pracy oraz Fundusz Solidarnościowy  </t>
  </si>
  <si>
    <t>ADMINISTRACJA PUBLICZNA</t>
  </si>
  <si>
    <t>RÓŻNE ROZLICZENIA</t>
  </si>
  <si>
    <t>Rezerwy ogólne i celowe</t>
  </si>
  <si>
    <t xml:space="preserve">Rezerwy </t>
  </si>
  <si>
    <t>Urzędy gmin (miast i miast na prawach powiatu)</t>
  </si>
  <si>
    <t>Zakup usług pozostałych</t>
  </si>
  <si>
    <t>OŚWIATA I WYCHOWANIE</t>
  </si>
  <si>
    <t>Szkoły podstawowe</t>
  </si>
  <si>
    <t>Dodatkowe wynagrodzenie roczne</t>
  </si>
  <si>
    <t>Składki na Fundusz Pracy oraz Fundusz Solidarnościowy</t>
  </si>
  <si>
    <t xml:space="preserve">Przedszkola </t>
  </si>
  <si>
    <t>Stołówki szkolne i przedszkolne</t>
  </si>
  <si>
    <t>Realizacja zadań wymagających stosowania specjalnej organizacji nauki i metod pracy dla dzieci w przedszkolach, oddziałach przedszkolnych w szkołach podstawowych i innych formach wychowania przedszkolnego</t>
  </si>
  <si>
    <t>Realizacja zadań wymagających stosowania specjalnej organizacji nauki i metod pracy dla dzieci i młodzieży w szkołach podstawowych</t>
  </si>
  <si>
    <t>EDUKACYJNA OPIEKA WYCHOWAWCZA</t>
  </si>
  <si>
    <t>Świetlice szkolne</t>
  </si>
  <si>
    <t>Wczesne wspomaganie  rozwoju dziecka</t>
  </si>
  <si>
    <t>1/ rozdysponowanie rezerwy ogólnej w kwocie 22.000,00 zł do dz. 750 rozdz. 75023 § 4300 (FIN)</t>
  </si>
  <si>
    <t>2/ rozdysponowanie rezerwy celowej w kwocie 104.984,00 zł, z  tego: do dz. 801: rozdz. 80101 § 4040 - 30.984,00 zł, § 4110 - 5.327,00 zł, § 4120 -760,00 zł, rozdz. 80104 § 4040 - 38.512,00 zł, § 4110 - 6.621,00 zł, § 4120 - 944,00 zł, rozdz. 80149 § 4040 - 1.057,00 zł, § 4110 - 182,00 zł, § 4120 - 26,00 zł, rozdz. 80150 § 4040 - 8.951,00 zł, § 4110 - 1.539,00 zł, § 4120 - 220,00 zł,  do dz. 854 rozdz. 85401 § 4040 - 7.654,00 zł, § 4110 - 1.316,00 zł, § 4120 -188,00 zł, rozdz. 85404 § 4040 - 587,00 zł, § 4110 - 101,00 zł, § 4120 - 15,00 zł  (ZSP-1)</t>
  </si>
  <si>
    <r>
      <t xml:space="preserve">zwiększenie środków do dyspozycji Urzędu Miejskiego - Wydział Finansowy; </t>
    </r>
    <r>
      <rPr>
        <b/>
        <i/>
        <sz val="9"/>
        <rFont val="Verdana"/>
        <family val="2"/>
        <charset val="238"/>
      </rPr>
      <t xml:space="preserve">środki z rezerwy ogólnej; </t>
    </r>
  </si>
  <si>
    <t>przeniesienia między rozdziałami środków będących w dyspozycji Zespołu Szkolno-Przedszkolnego Nr 1;</t>
  </si>
  <si>
    <t>1/ przeniesienia między rozdziałami środków będących w dyspozycji Zespołu Szkolno-Przedszkolnego Nr 1;</t>
  </si>
  <si>
    <t>w § 4040 zwiększenie o kwotę 1.262,00 zł - uzupełnienie środków na dodatkowe wynagrodzenie roczne; środki z przeniesienia z rozdz. 80148</t>
  </si>
  <si>
    <t>w § 4040 zmniejszenie o kwotę 1.262,00 zł - korekta wysokości środków zabezpieczonych na dodatkowe wynagrodzenie roczne; przeniesienie środków do rozdz. 80101</t>
  </si>
  <si>
    <r>
      <t xml:space="preserve">2/ zwiększenie środków do dyspozycji Zespołu Szkolno-Przedszkolnego Nr 1; </t>
    </r>
    <r>
      <rPr>
        <b/>
        <i/>
        <sz val="9"/>
        <rFont val="Verdana"/>
        <family val="2"/>
        <charset val="238"/>
      </rPr>
      <t xml:space="preserve">środki z rezerwy celowej; </t>
    </r>
  </si>
  <si>
    <t xml:space="preserve">w § 4040 zwiększenie o kwotę 30.984,00 zł - uzupełnienie środków na dodatkowe wynagrodzenie roczne; </t>
  </si>
  <si>
    <t xml:space="preserve">w § 4110 zwiększenie o kwotę 5.327,00 zł - uzupełnienie środków na pochodne od wynagrodzeń; </t>
  </si>
  <si>
    <t xml:space="preserve">w § 4120 zwiększenie o kwotę 760,00 zł - uzupełnienie środków na pochodne od wynagrodzeń; </t>
  </si>
  <si>
    <r>
      <t xml:space="preserve">zwiększenie środków do dyspozycji Zespołu Szkolno-Przedszkolnego Nr 1; </t>
    </r>
    <r>
      <rPr>
        <b/>
        <i/>
        <sz val="9"/>
        <rFont val="Verdana"/>
        <family val="2"/>
        <charset val="238"/>
      </rPr>
      <t xml:space="preserve">środki z rezerwy celowej; </t>
    </r>
  </si>
  <si>
    <t xml:space="preserve">w § 4040 zwiększenie o kwotę 38.512,00 zł - uzupełnienie środków na dodatkowe wynagrodzenie roczne; </t>
  </si>
  <si>
    <t xml:space="preserve">w § 4110 zwiększenie o kwotę 6.621,00 zł - uzupełnienie środków na pochodne od wynagrodzeń; </t>
  </si>
  <si>
    <t xml:space="preserve">w § 4120 zwiększenie o kwotę 944,00 zł - uzupełnienie środków na pochodne od wynagrodzeń; </t>
  </si>
  <si>
    <t xml:space="preserve">w § 4040 zwiększenie o kwotę 1.057,00 zł - uzupełnienie środków na dodatkowe wynagrodzenie roczne; </t>
  </si>
  <si>
    <t xml:space="preserve">w § 4110 zwiększenie o kwotę 182,00 zł - uzupełnienie środków na pochodne od wynagrodzeń; </t>
  </si>
  <si>
    <t xml:space="preserve">w § 4120 zwiększenie o kwotę 26,00 zł - uzupełnienie środków na pochodne od wynagrodzeń; </t>
  </si>
  <si>
    <t xml:space="preserve">w § 4040 zwiększenie o kwotę 8.951,00 zł - uzupełnienie środków na dodatkowe wynagrodzenie roczne; </t>
  </si>
  <si>
    <t xml:space="preserve">w § 4110 zwiększenie o kwotę 1.539,00 zł - uzupełnienie środków na pochodne od wynagrodzeń; </t>
  </si>
  <si>
    <t xml:space="preserve">w § 4120 zwiększenie o kwotę 220,00 zł - uzupełnienie środków na pochodne od wynagrodzeń; </t>
  </si>
  <si>
    <r>
      <t xml:space="preserve">1/ zwiększenie środków do dyspozycji Zespołu Szkolno-Przedszkolnego Nr 1; </t>
    </r>
    <r>
      <rPr>
        <b/>
        <i/>
        <sz val="9"/>
        <rFont val="Verdana"/>
        <family val="2"/>
        <charset val="238"/>
      </rPr>
      <t xml:space="preserve">środki z rezerwy celowej; </t>
    </r>
  </si>
  <si>
    <t xml:space="preserve">w § 4040 zwiększenie o kwotę 7.654,00 zł - uzupełnienie środków na dodatkowe wynagrodzenie roczne; </t>
  </si>
  <si>
    <t xml:space="preserve">w § 4110 zwiększenie o kwotę 1.316,00 zł - uzupełnienie środków na pochodne od wynagrodzeń; </t>
  </si>
  <si>
    <t xml:space="preserve">w § 4120 zwiększenie o kwotę 188,00 zł - uzupełnienie środków na pochodne od wynagrodzeń; </t>
  </si>
  <si>
    <t xml:space="preserve">w § 4040 zwiększenie o kwotę 587,00 zł - uzupełnienie środków na dodatkowe wynagrodzenie roczne; </t>
  </si>
  <si>
    <t xml:space="preserve">w § 4110 zwiększenie o kwotę 101,00 zł - uzupełnienie środków na pochodne od wynagrodzeń; </t>
  </si>
  <si>
    <t xml:space="preserve">w § 4120 zwiększenie o kwotę 15,00 zł - uzupełnienie środków na pochodne od wynagrodzeń; </t>
  </si>
  <si>
    <t>2/ przeniesienia między paragrafami środków będących w dyspozycji Szkoły Podstawowej Nr 5 ;</t>
  </si>
  <si>
    <t xml:space="preserve">w § 4010 zmniejszenie o kwotę 10.439,00 zł - korekta wysokości środków zabezpieczonych na wynagrodzenia osobowe pracowników; </t>
  </si>
  <si>
    <t>w § 4040 zwiększenie o kwotę 10.439,00 zł - uzupełnienie środków na dodatkowe wynagrodzenie roczne;</t>
  </si>
  <si>
    <t>Składki na ubezpieczenie zdrowotne opłacane za osoby pobierające niektóre świadczenia z pomocy społecznej oraz za osoby uczestniczące w zajęciach w centrum integracji społecznej</t>
  </si>
  <si>
    <t>w § 2910 zwiększenie o kwotę 522,45 zł - wydatek z tytułu zwrotu składek zdrowotnych od nienależnie pobranych w roku ubiegłym zasiłków stałych. Środki do przekazania do budżetu Urzędu Wojewódzkiego</t>
  </si>
  <si>
    <t>w § 2910  zwiększenie o kwotę 429,33 zł -wydatek z tytułu zwrotu nienależnie pobranych w latach ubiegłych zasiłków stałych. Środki do przekazania do budżetu Urzędu Wojewódzkiego</t>
  </si>
  <si>
    <t>w § 2910 zwiększenie o kwotę 827,92 zł -wydatek z tytułu zwrotu nienależnie pobranych w latach ubiegłych świadczeń wychowawczych. Środki do przekazania do budżetu Urzędu Wojewódzkiego</t>
  </si>
  <si>
    <t>w § 4580 zwiększenie o kwotę 77,74 zł -wydatek z tytułu zwracanych odsetek od nienależnie pobranych w latach ubiegłych świadczeń wychowawczych. Środki do przekazania do budżetu Urzędu Wojewódzkiego</t>
  </si>
  <si>
    <t>w § 2910 zwiększenie o kwotę  3.038,96  zł -wydatek z tytułu zwrotu nienależnie pobranych świadczeń w latach ubiegłych (Fundusz Alimentacyjny). Środki do przekazania do budżetu Urzędu Wojewódzkiego</t>
  </si>
  <si>
    <t>w § 4580 zwiększenie o kwotę 477,57 zł -wydatek z tytułu zwracanych odsetek od nienależnie pobranych w latach ubiegłych świadczeń. Środki do przekazania do budżetu Urzędu Wojewódzkiego</t>
  </si>
  <si>
    <t xml:space="preserve">w § 4300 zwiększenie o kwotę 22.000,00 zł - środki przeznaczone na opłaty za korzystanie z usługi Identyfikacji Przychodzących Płatności Masowych (IPPM) dotyczy : opłaty za odbiór i zagospodarowanie odpadów komunalnych, podatków: od nieruchomości , rolnego, leśnego i od środków transportowych; </t>
  </si>
  <si>
    <t>Załącznik nr 2 do zarządzenia Nr 10/2021</t>
  </si>
  <si>
    <t>z dnia 29 stycznia 2021 r.</t>
  </si>
  <si>
    <r>
      <t xml:space="preserve">zgodnie z decyzją Wojewody Mazowieckiego Nr 1 z dnia 19 stycznia 2021 r. (pismo Mazowieckiego Urzędu Wojewódzkiego Nr WF-I.3111.15.2021 z dnia 19 stycznia 2021 r.) </t>
    </r>
    <r>
      <rPr>
        <b/>
        <i/>
        <sz val="9"/>
        <rFont val="Verdana"/>
        <family val="2"/>
        <charset val="238"/>
      </rPr>
      <t>zwiększenie planu dotacji celowej z budżetu państwa na realizację zadań zleconych gminie z zakresu administracji rządowej</t>
    </r>
    <r>
      <rPr>
        <i/>
        <sz val="9"/>
        <rFont val="Verdana"/>
        <family val="2"/>
        <charset val="238"/>
      </rPr>
      <t xml:space="preserve"> o kwotę 4.845,00 zł stanowiącą dotację celową na I kwartał 2021 r. przeznaczoną na sfinansowanie wypłat zryczałtowanych dodatków energetycznych dla odbiorców wrażliwych energii elektrycznej oraz na koszty obsługi tego zadania realizowanego przez gminy w wysokości 2 % łącznej kwoty dotacji wypłaconych w gminie, zgodnie z przepisami ustawy z dnia 10 kwietnia 1997 r. Prawo energetyczne.; zwiększenie planu wydatków na realizację zadań zleconych o kwotę 4.845 zł, z tego: § 3110 - 4.750,00 zł, § 4010 -79,15 zł, § 4110 -13,91 zł, § 4120 -1,94 zł);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</si>
</sst>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 CE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"/>
      <family val="2"/>
    </font>
    <font>
      <b/>
      <sz val="9"/>
      <name val="Arial"/>
      <family val="2"/>
    </font>
    <font>
      <b/>
      <sz val="9"/>
      <name val="Arial CE"/>
      <charset val="238"/>
    </font>
    <font>
      <b/>
      <sz val="7"/>
      <name val="Arial CE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i/>
      <sz val="9"/>
      <name val="Verdana"/>
      <family val="2"/>
      <charset val="238"/>
    </font>
    <font>
      <b/>
      <sz val="8"/>
      <name val="Arial CE"/>
      <charset val="238"/>
    </font>
    <font>
      <b/>
      <sz val="11"/>
      <name val="Verdana"/>
      <family val="2"/>
      <charset val="238"/>
    </font>
    <font>
      <b/>
      <sz val="8.5"/>
      <name val="Verdana"/>
      <family val="2"/>
      <charset val="238"/>
    </font>
    <font>
      <b/>
      <sz val="10"/>
      <name val="Verdana"/>
      <family val="2"/>
      <charset val="238"/>
    </font>
    <font>
      <sz val="11"/>
      <name val="Arial CE"/>
      <charset val="238"/>
    </font>
    <font>
      <sz val="10"/>
      <name val="Verdana"/>
      <family val="2"/>
      <charset val="238"/>
    </font>
    <font>
      <b/>
      <sz val="7"/>
      <name val="Verdana"/>
      <family val="2"/>
      <charset val="238"/>
    </font>
    <font>
      <b/>
      <sz val="7.5"/>
      <name val="Verdana"/>
      <family val="2"/>
      <charset val="238"/>
    </font>
    <font>
      <sz val="8.5"/>
      <name val="Verdana"/>
      <family val="2"/>
      <charset val="238"/>
    </font>
    <font>
      <sz val="10"/>
      <color indexed="12"/>
      <name val="Arial CE"/>
      <family val="2"/>
      <charset val="238"/>
    </font>
    <font>
      <b/>
      <i/>
      <sz val="9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2" borderId="0" xfId="0" applyFill="1"/>
    <xf numFmtId="0" fontId="6" fillId="0" borderId="0" xfId="0" applyFont="1" applyFill="1"/>
    <xf numFmtId="0" fontId="4" fillId="2" borderId="0" xfId="0" applyFont="1" applyFill="1" applyAlignment="1">
      <alignment horizontal="center" shrinkToFit="1"/>
    </xf>
    <xf numFmtId="0" fontId="7" fillId="0" borderId="0" xfId="0" applyFont="1" applyAlignment="1">
      <alignment vertical="center" shrinkToFit="1"/>
    </xf>
    <xf numFmtId="0" fontId="3" fillId="0" borderId="0" xfId="0" applyFont="1" applyFill="1"/>
    <xf numFmtId="0" fontId="3" fillId="0" borderId="0" xfId="0" applyFont="1" applyBorder="1"/>
    <xf numFmtId="0" fontId="2" fillId="0" borderId="0" xfId="0" applyFont="1" applyFill="1"/>
    <xf numFmtId="0" fontId="11" fillId="2" borderId="2" xfId="0" applyFont="1" applyFill="1" applyBorder="1" applyAlignment="1">
      <alignment horizontal="center" vertical="center" wrapText="1" shrinkToFit="1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wrapText="1" shrinkToFit="1"/>
    </xf>
    <xf numFmtId="0" fontId="11" fillId="2" borderId="3" xfId="0" applyFont="1" applyFill="1" applyBorder="1" applyAlignment="1">
      <alignment horizontal="center" vertical="center" wrapText="1" shrinkToFit="1"/>
    </xf>
    <xf numFmtId="0" fontId="11" fillId="2" borderId="4" xfId="0" applyFont="1" applyFill="1" applyBorder="1" applyAlignment="1">
      <alignment horizontal="center" vertical="center" wrapText="1" shrinkToFit="1"/>
    </xf>
    <xf numFmtId="0" fontId="9" fillId="3" borderId="5" xfId="0" applyFont="1" applyFill="1" applyBorder="1" applyAlignment="1">
      <alignment horizontal="center" vertical="center" shrinkToFit="1"/>
    </xf>
    <xf numFmtId="4" fontId="8" fillId="3" borderId="6" xfId="0" applyNumberFormat="1" applyFont="1" applyFill="1" applyBorder="1" applyAlignment="1">
      <alignment horizontal="right" vertical="center" shrinkToFit="1"/>
    </xf>
    <xf numFmtId="4" fontId="8" fillId="3" borderId="7" xfId="0" applyNumberFormat="1" applyFont="1" applyFill="1" applyBorder="1" applyAlignment="1">
      <alignment horizontal="right" vertical="center" shrinkToFit="1"/>
    </xf>
    <xf numFmtId="4" fontId="8" fillId="3" borderId="8" xfId="0" applyNumberFormat="1" applyFont="1" applyFill="1" applyBorder="1" applyAlignment="1">
      <alignment horizontal="right" vertical="center" shrinkToFit="1"/>
    </xf>
    <xf numFmtId="4" fontId="8" fillId="3" borderId="11" xfId="0" applyNumberFormat="1" applyFont="1" applyFill="1" applyBorder="1" applyAlignment="1">
      <alignment horizontal="right" vertical="center" shrinkToFit="1"/>
    </xf>
    <xf numFmtId="4" fontId="8" fillId="3" borderId="5" xfId="0" applyNumberFormat="1" applyFont="1" applyFill="1" applyBorder="1" applyAlignment="1">
      <alignment horizontal="right" vertical="center" shrinkToFit="1"/>
    </xf>
    <xf numFmtId="0" fontId="8" fillId="3" borderId="12" xfId="0" applyFont="1" applyFill="1" applyBorder="1" applyAlignment="1">
      <alignment horizontal="center" vertical="center" shrinkToFit="1"/>
    </xf>
    <xf numFmtId="4" fontId="9" fillId="3" borderId="13" xfId="0" applyNumberFormat="1" applyFont="1" applyFill="1" applyBorder="1" applyAlignment="1">
      <alignment horizontal="right" vertical="center" shrinkToFit="1"/>
    </xf>
    <xf numFmtId="4" fontId="9" fillId="3" borderId="14" xfId="0" applyNumberFormat="1" applyFont="1" applyFill="1" applyBorder="1" applyAlignment="1">
      <alignment horizontal="right" vertical="center" shrinkToFit="1"/>
    </xf>
    <xf numFmtId="4" fontId="9" fillId="3" borderId="15" xfId="0" applyNumberFormat="1" applyFont="1" applyFill="1" applyBorder="1" applyAlignment="1">
      <alignment horizontal="right" vertical="center" shrinkToFit="1"/>
    </xf>
    <xf numFmtId="4" fontId="8" fillId="0" borderId="8" xfId="0" applyNumberFormat="1" applyFont="1" applyFill="1" applyBorder="1" applyAlignment="1">
      <alignment horizontal="right" vertical="center" shrinkToFit="1"/>
    </xf>
    <xf numFmtId="0" fontId="9" fillId="2" borderId="5" xfId="0" applyFont="1" applyFill="1" applyBorder="1" applyAlignment="1">
      <alignment horizontal="center" vertical="center" shrinkToFit="1"/>
    </xf>
    <xf numFmtId="4" fontId="8" fillId="0" borderId="6" xfId="0" applyNumberFormat="1" applyFont="1" applyFill="1" applyBorder="1" applyAlignment="1">
      <alignment horizontal="right" vertical="center" shrinkToFit="1"/>
    </xf>
    <xf numFmtId="4" fontId="8" fillId="0" borderId="11" xfId="0" applyNumberFormat="1" applyFont="1" applyFill="1" applyBorder="1" applyAlignment="1">
      <alignment horizontal="right" vertical="center" shrinkToFit="1"/>
    </xf>
    <xf numFmtId="4" fontId="8" fillId="0" borderId="5" xfId="0" applyNumberFormat="1" applyFont="1" applyFill="1" applyBorder="1" applyAlignment="1">
      <alignment horizontal="right" vertical="center" shrinkToFit="1"/>
    </xf>
    <xf numFmtId="0" fontId="8" fillId="0" borderId="12" xfId="0" applyFont="1" applyFill="1" applyBorder="1" applyAlignment="1">
      <alignment horizontal="center" vertical="center" shrinkToFit="1"/>
    </xf>
    <xf numFmtId="4" fontId="9" fillId="0" borderId="13" xfId="0" applyNumberFormat="1" applyFont="1" applyFill="1" applyBorder="1" applyAlignment="1">
      <alignment horizontal="right" vertical="center" shrinkToFit="1"/>
    </xf>
    <xf numFmtId="4" fontId="9" fillId="0" borderId="14" xfId="0" applyNumberFormat="1" applyFont="1" applyFill="1" applyBorder="1" applyAlignment="1">
      <alignment horizontal="right" vertical="center" shrinkToFit="1"/>
    </xf>
    <xf numFmtId="4" fontId="9" fillId="0" borderId="15" xfId="0" applyNumberFormat="1" applyFont="1" applyFill="1" applyBorder="1" applyAlignment="1">
      <alignment horizontal="right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 shrinkToFit="1"/>
    </xf>
    <xf numFmtId="4" fontId="9" fillId="3" borderId="8" xfId="0" applyNumberFormat="1" applyFont="1" applyFill="1" applyBorder="1" applyAlignment="1">
      <alignment horizontal="right" vertical="center" shrinkToFit="1"/>
    </xf>
    <xf numFmtId="4" fontId="9" fillId="3" borderId="5" xfId="0" applyNumberFormat="1" applyFont="1" applyFill="1" applyBorder="1" applyAlignment="1">
      <alignment horizontal="right" vertical="center" shrinkToFit="1"/>
    </xf>
    <xf numFmtId="4" fontId="9" fillId="0" borderId="8" xfId="0" applyNumberFormat="1" applyFont="1" applyFill="1" applyBorder="1" applyAlignment="1">
      <alignment horizontal="right" vertical="center" shrinkToFit="1"/>
    </xf>
    <xf numFmtId="4" fontId="9" fillId="0" borderId="9" xfId="0" applyNumberFormat="1" applyFont="1" applyFill="1" applyBorder="1" applyAlignment="1">
      <alignment horizontal="right" vertical="center" shrinkToFit="1"/>
    </xf>
    <xf numFmtId="4" fontId="8" fillId="0" borderId="10" xfId="0" applyNumberFormat="1" applyFont="1" applyFill="1" applyBorder="1" applyAlignment="1">
      <alignment horizontal="right" vertical="center" shrinkToFit="1"/>
    </xf>
    <xf numFmtId="4" fontId="9" fillId="0" borderId="11" xfId="0" applyNumberFormat="1" applyFont="1" applyFill="1" applyBorder="1" applyAlignment="1">
      <alignment horizontal="right" vertical="center" shrinkToFit="1"/>
    </xf>
    <xf numFmtId="4" fontId="9" fillId="3" borderId="7" xfId="0" applyNumberFormat="1" applyFont="1" applyFill="1" applyBorder="1" applyAlignment="1">
      <alignment horizontal="right" vertical="center" shrinkToFit="1"/>
    </xf>
    <xf numFmtId="4" fontId="9" fillId="0" borderId="7" xfId="0" applyNumberFormat="1" applyFont="1" applyFill="1" applyBorder="1" applyAlignment="1">
      <alignment horizontal="right" vertical="center" shrinkToFit="1"/>
    </xf>
    <xf numFmtId="4" fontId="9" fillId="0" borderId="12" xfId="0" applyNumberFormat="1" applyFont="1" applyFill="1" applyBorder="1" applyAlignment="1">
      <alignment horizontal="right" vertical="center" shrinkToFit="1"/>
    </xf>
    <xf numFmtId="4" fontId="8" fillId="3" borderId="9" xfId="0" applyNumberFormat="1" applyFont="1" applyFill="1" applyBorder="1" applyAlignment="1">
      <alignment horizontal="right" vertical="center" shrinkToFit="1"/>
    </xf>
    <xf numFmtId="4" fontId="8" fillId="3" borderId="11" xfId="0" applyNumberFormat="1" applyFont="1" applyFill="1" applyBorder="1" applyAlignment="1">
      <alignment vertical="center" shrinkToFit="1"/>
    </xf>
    <xf numFmtId="0" fontId="13" fillId="0" borderId="0" xfId="0" applyFont="1" applyFill="1"/>
    <xf numFmtId="0" fontId="10" fillId="2" borderId="0" xfId="0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left" vertical="center" shrinkToFit="1"/>
    </xf>
    <xf numFmtId="0" fontId="10" fillId="3" borderId="13" xfId="0" applyFont="1" applyFill="1" applyBorder="1" applyAlignment="1">
      <alignment horizontal="left" vertical="center" shrinkToFit="1"/>
    </xf>
    <xf numFmtId="0" fontId="10" fillId="0" borderId="6" xfId="0" applyFont="1" applyFill="1" applyBorder="1" applyAlignment="1">
      <alignment horizontal="left" vertical="center" shrinkToFit="1"/>
    </xf>
    <xf numFmtId="0" fontId="10" fillId="0" borderId="13" xfId="0" applyFont="1" applyFill="1" applyBorder="1" applyAlignment="1">
      <alignment horizontal="left" vertical="center" shrinkToFit="1"/>
    </xf>
    <xf numFmtId="0" fontId="10" fillId="3" borderId="16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justify" shrinkToFit="1"/>
    </xf>
    <xf numFmtId="0" fontId="11" fillId="2" borderId="1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4" fontId="9" fillId="3" borderId="12" xfId="0" applyNumberFormat="1" applyFont="1" applyFill="1" applyBorder="1" applyAlignment="1">
      <alignment horizontal="right" vertical="center" shrinkToFit="1"/>
    </xf>
    <xf numFmtId="0" fontId="9" fillId="3" borderId="5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center" vertical="center" shrinkToFit="1"/>
    </xf>
    <xf numFmtId="0" fontId="9" fillId="4" borderId="8" xfId="0" applyFont="1" applyFill="1" applyBorder="1" applyAlignment="1">
      <alignment horizontal="center" vertical="center" shrinkToFit="1"/>
    </xf>
    <xf numFmtId="0" fontId="9" fillId="4" borderId="5" xfId="0" applyFont="1" applyFill="1" applyBorder="1" applyAlignment="1">
      <alignment horizontal="center" vertical="center" shrinkToFit="1"/>
    </xf>
    <xf numFmtId="0" fontId="8" fillId="4" borderId="5" xfId="0" applyFont="1" applyFill="1" applyBorder="1" applyAlignment="1">
      <alignment horizontal="center" vertical="center" shrinkToFit="1"/>
    </xf>
    <xf numFmtId="0" fontId="8" fillId="4" borderId="12" xfId="0" applyFont="1" applyFill="1" applyBorder="1" applyAlignment="1">
      <alignment horizontal="center" vertical="center" shrinkToFit="1"/>
    </xf>
    <xf numFmtId="0" fontId="8" fillId="4" borderId="8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left" vertical="center" shrinkToFit="1"/>
    </xf>
    <xf numFmtId="0" fontId="0" fillId="0" borderId="0" xfId="0" applyFont="1"/>
    <xf numFmtId="0" fontId="11" fillId="2" borderId="0" xfId="0" applyFont="1" applyFill="1" applyBorder="1"/>
    <xf numFmtId="0" fontId="10" fillId="2" borderId="0" xfId="0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center" vertical="center" shrinkToFit="1"/>
    </xf>
    <xf numFmtId="0" fontId="8" fillId="3" borderId="8" xfId="0" applyFont="1" applyFill="1" applyBorder="1" applyAlignment="1">
      <alignment horizontal="center" vertical="center" shrinkToFit="1"/>
    </xf>
    <xf numFmtId="4" fontId="4" fillId="2" borderId="0" xfId="0" applyNumberFormat="1" applyFont="1" applyFill="1" applyAlignment="1">
      <alignment horizontal="center" shrinkToFit="1"/>
    </xf>
    <xf numFmtId="4" fontId="5" fillId="0" borderId="0" xfId="0" applyNumberFormat="1" applyFont="1" applyBorder="1" applyAlignment="1">
      <alignment horizontal="justify" shrinkToFit="1"/>
    </xf>
    <xf numFmtId="4" fontId="7" fillId="0" borderId="0" xfId="0" applyNumberFormat="1" applyFont="1" applyAlignment="1">
      <alignment vertical="center" shrinkToFit="1"/>
    </xf>
    <xf numFmtId="4" fontId="4" fillId="2" borderId="0" xfId="0" applyNumberFormat="1" applyFont="1" applyFill="1" applyBorder="1" applyAlignment="1">
      <alignment horizontal="left" vertical="top" shrinkToFit="1"/>
    </xf>
    <xf numFmtId="4" fontId="5" fillId="0" borderId="0" xfId="0" applyNumberFormat="1" applyFont="1" applyAlignment="1">
      <alignment horizontal="right" shrinkToFit="1"/>
    </xf>
    <xf numFmtId="4" fontId="0" fillId="0" borderId="0" xfId="0" applyNumberFormat="1" applyFont="1" applyAlignment="1">
      <alignment shrinkToFit="1"/>
    </xf>
    <xf numFmtId="4" fontId="0" fillId="0" borderId="0" xfId="0" applyNumberFormat="1" applyAlignment="1">
      <alignment shrinkToFit="1"/>
    </xf>
    <xf numFmtId="0" fontId="17" fillId="0" borderId="0" xfId="0" applyFont="1"/>
    <xf numFmtId="4" fontId="9" fillId="0" borderId="5" xfId="0" applyNumberFormat="1" applyFont="1" applyFill="1" applyBorder="1" applyAlignment="1">
      <alignment horizontal="right" vertical="center" shrinkToFit="1"/>
    </xf>
    <xf numFmtId="0" fontId="11" fillId="2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 shrinkToFit="1"/>
    </xf>
    <xf numFmtId="4" fontId="9" fillId="3" borderId="8" xfId="0" applyNumberFormat="1" applyFont="1" applyFill="1" applyBorder="1" applyAlignment="1">
      <alignment vertical="center" shrinkToFit="1"/>
    </xf>
    <xf numFmtId="4" fontId="8" fillId="3" borderId="5" xfId="0" applyNumberFormat="1" applyFont="1" applyFill="1" applyBorder="1" applyAlignment="1">
      <alignment vertical="center" shrinkToFit="1"/>
    </xf>
    <xf numFmtId="4" fontId="9" fillId="3" borderId="16" xfId="0" applyNumberFormat="1" applyFont="1" applyFill="1" applyBorder="1" applyAlignment="1">
      <alignment horizontal="right" vertical="center" shrinkToFit="1"/>
    </xf>
    <xf numFmtId="4" fontId="16" fillId="3" borderId="7" xfId="0" applyNumberFormat="1" applyFont="1" applyFill="1" applyBorder="1" applyAlignment="1">
      <alignment vertical="center" shrinkToFit="1"/>
    </xf>
    <xf numFmtId="3" fontId="18" fillId="2" borderId="0" xfId="0" applyNumberFormat="1" applyFont="1" applyFill="1" applyBorder="1" applyAlignment="1">
      <alignment horizontal="right"/>
    </xf>
    <xf numFmtId="3" fontId="18" fillId="2" borderId="0" xfId="0" applyNumberFormat="1" applyFont="1" applyFill="1" applyBorder="1" applyAlignment="1">
      <alignment horizontal="right" vertical="center"/>
    </xf>
    <xf numFmtId="0" fontId="18" fillId="2" borderId="0" xfId="0" applyFont="1" applyFill="1" applyAlignment="1">
      <alignment horizontal="right"/>
    </xf>
    <xf numFmtId="0" fontId="18" fillId="2" borderId="0" xfId="0" applyFont="1" applyFill="1" applyAlignment="1">
      <alignment horizontal="right" vertical="center"/>
    </xf>
    <xf numFmtId="3" fontId="11" fillId="2" borderId="0" xfId="0" applyNumberFormat="1" applyFont="1" applyFill="1" applyBorder="1"/>
    <xf numFmtId="3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right"/>
    </xf>
    <xf numFmtId="0" fontId="11" fillId="2" borderId="0" xfId="0" applyFont="1" applyFill="1" applyBorder="1" applyAlignment="1">
      <alignment vertical="center" shrinkToFit="1"/>
    </xf>
    <xf numFmtId="3" fontId="10" fillId="2" borderId="0" xfId="0" applyNumberFormat="1" applyFont="1" applyFill="1" applyBorder="1" applyAlignment="1">
      <alignment horizontal="center" vertical="center" wrapText="1"/>
    </xf>
    <xf numFmtId="3" fontId="11" fillId="2" borderId="0" xfId="0" applyNumberFormat="1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 wrapText="1"/>
    </xf>
    <xf numFmtId="4" fontId="9" fillId="3" borderId="9" xfId="0" applyNumberFormat="1" applyFont="1" applyFill="1" applyBorder="1" applyAlignment="1">
      <alignment horizontal="right" vertical="center" shrinkToFit="1"/>
    </xf>
    <xf numFmtId="4" fontId="9" fillId="0" borderId="10" xfId="0" applyNumberFormat="1" applyFont="1" applyFill="1" applyBorder="1" applyAlignment="1">
      <alignment horizontal="right" vertical="center" shrinkToFit="1"/>
    </xf>
    <xf numFmtId="4" fontId="9" fillId="3" borderId="10" xfId="0" applyNumberFormat="1" applyFont="1" applyFill="1" applyBorder="1" applyAlignment="1">
      <alignment horizontal="right" vertical="center" shrinkToFit="1"/>
    </xf>
    <xf numFmtId="4" fontId="9" fillId="3" borderId="16" xfId="0" applyNumberFormat="1" applyFont="1" applyFill="1" applyBorder="1" applyAlignment="1">
      <alignment vertical="center" shrinkToFit="1"/>
    </xf>
    <xf numFmtId="4" fontId="8" fillId="3" borderId="6" xfId="0" applyNumberFormat="1" applyFont="1" applyFill="1" applyBorder="1" applyAlignment="1">
      <alignment vertical="center" shrinkToFit="1"/>
    </xf>
    <xf numFmtId="4" fontId="5" fillId="0" borderId="0" xfId="0" applyNumberFormat="1" applyFont="1" applyBorder="1" applyAlignment="1">
      <alignment horizontal="right" shrinkToFit="1"/>
    </xf>
    <xf numFmtId="4" fontId="0" fillId="0" borderId="0" xfId="0" applyNumberFormat="1" applyFont="1" applyFill="1" applyAlignment="1">
      <alignment shrinkToFit="1"/>
    </xf>
    <xf numFmtId="4" fontId="2" fillId="0" borderId="0" xfId="0" applyNumberFormat="1" applyFont="1" applyAlignment="1">
      <alignment vertical="center" shrinkToFit="1"/>
    </xf>
    <xf numFmtId="4" fontId="5" fillId="0" borderId="0" xfId="0" applyNumberFormat="1" applyFont="1" applyBorder="1" applyAlignment="1">
      <alignment horizontal="right"/>
    </xf>
    <xf numFmtId="0" fontId="0" fillId="0" borderId="0" xfId="0" applyFont="1" applyFill="1"/>
    <xf numFmtId="0" fontId="2" fillId="0" borderId="0" xfId="0" applyFont="1" applyAlignment="1">
      <alignment vertical="center" shrinkToFit="1"/>
    </xf>
    <xf numFmtId="0" fontId="22" fillId="0" borderId="0" xfId="0" applyFont="1"/>
    <xf numFmtId="0" fontId="22" fillId="0" borderId="0" xfId="0" applyFont="1" applyBorder="1"/>
    <xf numFmtId="4" fontId="8" fillId="3" borderId="10" xfId="0" applyNumberFormat="1" applyFont="1" applyFill="1" applyBorder="1" applyAlignment="1">
      <alignment horizontal="right" vertical="center" shrinkToFit="1"/>
    </xf>
    <xf numFmtId="0" fontId="3" fillId="0" borderId="0" xfId="0" applyFont="1" applyFill="1" applyBorder="1"/>
    <xf numFmtId="4" fontId="8" fillId="0" borderId="16" xfId="0" applyNumberFormat="1" applyFont="1" applyFill="1" applyBorder="1" applyAlignment="1">
      <alignment horizontal="right" vertical="center" shrinkToFit="1"/>
    </xf>
    <xf numFmtId="4" fontId="8" fillId="0" borderId="7" xfId="0" applyNumberFormat="1" applyFont="1" applyFill="1" applyBorder="1" applyAlignment="1">
      <alignment horizontal="right" vertical="center" shrinkToFit="1"/>
    </xf>
    <xf numFmtId="4" fontId="8" fillId="5" borderId="7" xfId="0" applyNumberFormat="1" applyFont="1" applyFill="1" applyBorder="1" applyAlignment="1">
      <alignment horizontal="right" vertical="center" shrinkToFit="1"/>
    </xf>
    <xf numFmtId="4" fontId="8" fillId="5" borderId="11" xfId="0" applyNumberFormat="1" applyFont="1" applyFill="1" applyBorder="1" applyAlignment="1">
      <alignment horizontal="right" vertical="center" shrinkToFit="1"/>
    </xf>
    <xf numFmtId="4" fontId="9" fillId="5" borderId="14" xfId="0" applyNumberFormat="1" applyFont="1" applyFill="1" applyBorder="1" applyAlignment="1">
      <alignment horizontal="right" vertical="center" shrinkToFit="1"/>
    </xf>
    <xf numFmtId="4" fontId="8" fillId="0" borderId="9" xfId="0" applyNumberFormat="1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9" fillId="2" borderId="8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center" vertical="center" shrinkToFit="1"/>
    </xf>
    <xf numFmtId="0" fontId="12" fillId="3" borderId="8" xfId="0" applyFont="1" applyFill="1" applyBorder="1" applyAlignment="1">
      <alignment horizontal="center" vertical="center" shrinkToFit="1"/>
    </xf>
    <xf numFmtId="4" fontId="9" fillId="3" borderId="11" xfId="0" applyNumberFormat="1" applyFont="1" applyFill="1" applyBorder="1" applyAlignment="1">
      <alignment horizontal="right" vertical="center" shrinkToFit="1"/>
    </xf>
    <xf numFmtId="4" fontId="3" fillId="0" borderId="0" xfId="0" applyNumberFormat="1" applyFont="1" applyBorder="1"/>
    <xf numFmtId="0" fontId="12" fillId="0" borderId="13" xfId="0" applyFont="1" applyFill="1" applyBorder="1" applyAlignment="1">
      <alignment horizontal="left" vertical="center" wrapText="1" shrinkToFit="1"/>
    </xf>
    <xf numFmtId="0" fontId="12" fillId="0" borderId="22" xfId="0" applyFont="1" applyFill="1" applyBorder="1" applyAlignment="1">
      <alignment horizontal="left" vertical="center" wrapText="1" shrinkToFit="1"/>
    </xf>
    <xf numFmtId="0" fontId="12" fillId="0" borderId="20" xfId="0" applyFont="1" applyFill="1" applyBorder="1" applyAlignment="1">
      <alignment horizontal="left" vertical="center" wrapText="1" shrinkToFit="1"/>
    </xf>
    <xf numFmtId="0" fontId="12" fillId="0" borderId="6" xfId="0" applyFont="1" applyFill="1" applyBorder="1" applyAlignment="1">
      <alignment horizontal="left" vertical="center" wrapText="1" shrinkToFit="1"/>
    </xf>
    <xf numFmtId="0" fontId="12" fillId="0" borderId="0" xfId="0" applyFont="1" applyFill="1" applyBorder="1" applyAlignment="1">
      <alignment horizontal="left" vertical="center" wrapText="1" shrinkToFit="1"/>
    </xf>
    <xf numFmtId="0" fontId="12" fillId="0" borderId="19" xfId="0" applyFont="1" applyFill="1" applyBorder="1" applyAlignment="1">
      <alignment horizontal="left" vertical="center" wrapText="1" shrinkToFit="1"/>
    </xf>
    <xf numFmtId="0" fontId="12" fillId="0" borderId="16" xfId="0" applyFont="1" applyFill="1" applyBorder="1" applyAlignment="1">
      <alignment horizontal="left" vertical="center" wrapText="1" shrinkToFit="1"/>
    </xf>
    <xf numFmtId="0" fontId="12" fillId="0" borderId="27" xfId="0" applyFont="1" applyFill="1" applyBorder="1" applyAlignment="1">
      <alignment horizontal="left" vertical="center" wrapText="1" shrinkToFit="1"/>
    </xf>
    <xf numFmtId="0" fontId="12" fillId="0" borderId="18" xfId="0" applyFont="1" applyFill="1" applyBorder="1" applyAlignment="1">
      <alignment horizontal="left" vertical="center" wrapText="1" shrinkToFit="1"/>
    </xf>
    <xf numFmtId="0" fontId="8" fillId="4" borderId="8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12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left" vertical="top" wrapText="1"/>
    </xf>
    <xf numFmtId="0" fontId="9" fillId="4" borderId="5" xfId="0" applyFont="1" applyFill="1" applyBorder="1" applyAlignment="1">
      <alignment horizontal="left" vertical="top" wrapText="1"/>
    </xf>
    <xf numFmtId="0" fontId="9" fillId="4" borderId="12" xfId="0" applyFont="1" applyFill="1" applyBorder="1" applyAlignment="1">
      <alignment horizontal="left" vertical="top" wrapText="1"/>
    </xf>
    <xf numFmtId="0" fontId="9" fillId="3" borderId="8" xfId="0" applyFont="1" applyFill="1" applyBorder="1" applyAlignment="1">
      <alignment horizontal="left" vertical="top" wrapText="1"/>
    </xf>
    <xf numFmtId="0" fontId="9" fillId="3" borderId="5" xfId="0" applyFont="1" applyFill="1" applyBorder="1" applyAlignment="1">
      <alignment horizontal="left" vertical="top" wrapText="1"/>
    </xf>
    <xf numFmtId="0" fontId="9" fillId="3" borderId="12" xfId="0" applyFont="1" applyFill="1" applyBorder="1" applyAlignment="1">
      <alignment horizontal="lef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12" xfId="0" applyFont="1" applyFill="1" applyBorder="1" applyAlignment="1">
      <alignment horizontal="left" vertical="top" wrapText="1"/>
    </xf>
    <xf numFmtId="0" fontId="15" fillId="0" borderId="8" xfId="0" applyFont="1" applyFill="1" applyBorder="1" applyAlignment="1">
      <alignment horizontal="left" vertical="top" wrapText="1"/>
    </xf>
    <xf numFmtId="0" fontId="15" fillId="0" borderId="5" xfId="0" applyFont="1" applyFill="1" applyBorder="1" applyAlignment="1">
      <alignment horizontal="left" vertical="top" wrapText="1"/>
    </xf>
    <xf numFmtId="0" fontId="15" fillId="0" borderId="12" xfId="0" applyFont="1" applyFill="1" applyBorder="1" applyAlignment="1">
      <alignment horizontal="left" vertical="top" wrapText="1"/>
    </xf>
    <xf numFmtId="0" fontId="21" fillId="4" borderId="8" xfId="0" applyFont="1" applyFill="1" applyBorder="1" applyAlignment="1">
      <alignment horizontal="left" vertical="top" wrapText="1"/>
    </xf>
    <xf numFmtId="0" fontId="21" fillId="4" borderId="5" xfId="0" applyFont="1" applyFill="1" applyBorder="1" applyAlignment="1">
      <alignment horizontal="left" vertical="top" wrapText="1"/>
    </xf>
    <xf numFmtId="0" fontId="21" fillId="4" borderId="12" xfId="0" applyFont="1" applyFill="1" applyBorder="1" applyAlignment="1">
      <alignment horizontal="left" vertical="top" wrapText="1"/>
    </xf>
    <xf numFmtId="0" fontId="20" fillId="0" borderId="8" xfId="0" applyFont="1" applyFill="1" applyBorder="1" applyAlignment="1">
      <alignment horizontal="center" vertical="center" wrapText="1" shrinkToFit="1"/>
    </xf>
    <xf numFmtId="0" fontId="20" fillId="0" borderId="12" xfId="0" applyFont="1" applyFill="1" applyBorder="1" applyAlignment="1">
      <alignment horizontal="center" vertical="center" wrapText="1" shrinkToFi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vertical="top" wrapText="1"/>
    </xf>
    <xf numFmtId="0" fontId="9" fillId="3" borderId="12" xfId="0" applyFont="1" applyFill="1" applyBorder="1" applyAlignment="1">
      <alignment horizontal="center" vertical="top" wrapText="1"/>
    </xf>
    <xf numFmtId="0" fontId="11" fillId="2" borderId="0" xfId="0" applyFont="1" applyFill="1" applyBorder="1" applyAlignment="1">
      <alignment horizontal="justify" vertical="center"/>
    </xf>
    <xf numFmtId="0" fontId="10" fillId="2" borderId="1" xfId="0" applyFont="1" applyFill="1" applyBorder="1" applyAlignment="1">
      <alignment horizontal="center" vertical="center" textRotation="45" shrinkToFit="1"/>
    </xf>
    <xf numFmtId="0" fontId="14" fillId="2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shrinkToFit="1"/>
    </xf>
    <xf numFmtId="0" fontId="10" fillId="0" borderId="28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justify" vertical="center" shrinkToFit="1"/>
    </xf>
    <xf numFmtId="0" fontId="10" fillId="2" borderId="5" xfId="0" applyFont="1" applyFill="1" applyBorder="1" applyAlignment="1">
      <alignment horizontal="justify" vertical="center" shrinkToFit="1"/>
    </xf>
    <xf numFmtId="0" fontId="10" fillId="2" borderId="12" xfId="0" applyFont="1" applyFill="1" applyBorder="1" applyAlignment="1">
      <alignment horizontal="justify" vertical="center" shrinkToFit="1"/>
    </xf>
    <xf numFmtId="0" fontId="10" fillId="0" borderId="16" xfId="0" applyFont="1" applyFill="1" applyBorder="1" applyAlignment="1">
      <alignment horizontal="left" vertical="center" shrinkToFi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CC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609624"/>
        <c:axId val="2066143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606096"/>
        <c:axId val="206611584"/>
      </c:lineChart>
      <c:catAx>
        <c:axId val="206609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6143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6614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609624"/>
        <c:crosses val="autoZero"/>
        <c:crossBetween val="between"/>
      </c:valAx>
      <c:catAx>
        <c:axId val="206606096"/>
        <c:scaling>
          <c:orientation val="minMax"/>
        </c:scaling>
        <c:delete val="1"/>
        <c:axPos val="b"/>
        <c:majorTickMark val="out"/>
        <c:minorTickMark val="none"/>
        <c:tickLblPos val="nextTo"/>
        <c:crossAx val="206611584"/>
        <c:crosses val="autoZero"/>
        <c:auto val="0"/>
        <c:lblAlgn val="ctr"/>
        <c:lblOffset val="100"/>
        <c:noMultiLvlLbl val="0"/>
      </c:catAx>
      <c:valAx>
        <c:axId val="2066115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66060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595904"/>
        <c:axId val="2065970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97472"/>
        <c:axId val="206592376"/>
      </c:lineChart>
      <c:catAx>
        <c:axId val="206595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5970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65970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595904"/>
        <c:crosses val="autoZero"/>
        <c:crossBetween val="between"/>
      </c:valAx>
      <c:catAx>
        <c:axId val="206597472"/>
        <c:scaling>
          <c:orientation val="minMax"/>
        </c:scaling>
        <c:delete val="1"/>
        <c:axPos val="b"/>
        <c:majorTickMark val="out"/>
        <c:minorTickMark val="none"/>
        <c:tickLblPos val="nextTo"/>
        <c:crossAx val="206592376"/>
        <c:crosses val="autoZero"/>
        <c:auto val="0"/>
        <c:lblAlgn val="ctr"/>
        <c:lblOffset val="100"/>
        <c:noMultiLvlLbl val="0"/>
      </c:catAx>
      <c:valAx>
        <c:axId val="2065923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65974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601784"/>
        <c:axId val="206593160"/>
      </c:barChart>
      <c:catAx>
        <c:axId val="206601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59316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065931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601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596296"/>
        <c:axId val="206596688"/>
      </c:barChart>
      <c:catAx>
        <c:axId val="206596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5966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6596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596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597864"/>
        <c:axId val="2065935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93944"/>
        <c:axId val="206599824"/>
      </c:lineChart>
      <c:catAx>
        <c:axId val="206597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59355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6593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597864"/>
        <c:crosses val="autoZero"/>
        <c:crossBetween val="between"/>
      </c:valAx>
      <c:catAx>
        <c:axId val="206593944"/>
        <c:scaling>
          <c:orientation val="minMax"/>
        </c:scaling>
        <c:delete val="1"/>
        <c:axPos val="b"/>
        <c:majorTickMark val="out"/>
        <c:minorTickMark val="none"/>
        <c:tickLblPos val="nextTo"/>
        <c:crossAx val="206599824"/>
        <c:crosses val="autoZero"/>
        <c:auto val="0"/>
        <c:lblAlgn val="ctr"/>
        <c:lblOffset val="100"/>
        <c:noMultiLvlLbl val="0"/>
      </c:catAx>
      <c:valAx>
        <c:axId val="2065998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6593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591200"/>
        <c:axId val="206591984"/>
      </c:barChart>
      <c:catAx>
        <c:axId val="206591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5919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06591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5912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601392"/>
        <c:axId val="206590416"/>
      </c:barChart>
      <c:catAx>
        <c:axId val="206601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5904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6590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6013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594728"/>
        <c:axId val="2065951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023664"/>
        <c:axId val="217023272"/>
      </c:lineChart>
      <c:catAx>
        <c:axId val="206594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5951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65951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594728"/>
        <c:crosses val="autoZero"/>
        <c:crossBetween val="between"/>
      </c:valAx>
      <c:catAx>
        <c:axId val="217023664"/>
        <c:scaling>
          <c:orientation val="minMax"/>
        </c:scaling>
        <c:delete val="1"/>
        <c:axPos val="b"/>
        <c:majorTickMark val="out"/>
        <c:minorTickMark val="none"/>
        <c:tickLblPos val="nextTo"/>
        <c:crossAx val="217023272"/>
        <c:crosses val="autoZero"/>
        <c:auto val="0"/>
        <c:lblAlgn val="ctr"/>
        <c:lblOffset val="100"/>
        <c:noMultiLvlLbl val="0"/>
      </c:catAx>
      <c:valAx>
        <c:axId val="2170232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7023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7026408"/>
        <c:axId val="217029936"/>
      </c:barChart>
      <c:catAx>
        <c:axId val="217026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299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17029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264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7021312"/>
        <c:axId val="217021704"/>
      </c:barChart>
      <c:catAx>
        <c:axId val="217021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21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7021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21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7027192"/>
        <c:axId val="2170275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017784"/>
        <c:axId val="217025624"/>
      </c:lineChart>
      <c:catAx>
        <c:axId val="2170271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275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170275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27192"/>
        <c:crosses val="autoZero"/>
        <c:crossBetween val="between"/>
      </c:valAx>
      <c:catAx>
        <c:axId val="217017784"/>
        <c:scaling>
          <c:orientation val="minMax"/>
        </c:scaling>
        <c:delete val="1"/>
        <c:axPos val="b"/>
        <c:majorTickMark val="out"/>
        <c:minorTickMark val="none"/>
        <c:tickLblPos val="nextTo"/>
        <c:crossAx val="217025624"/>
        <c:crosses val="autoZero"/>
        <c:auto val="0"/>
        <c:lblAlgn val="ctr"/>
        <c:lblOffset val="100"/>
        <c:noMultiLvlLbl val="0"/>
      </c:catAx>
      <c:valAx>
        <c:axId val="2170256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7017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614720"/>
        <c:axId val="206608056"/>
      </c:barChart>
      <c:catAx>
        <c:axId val="206614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60805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66080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614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7027976"/>
        <c:axId val="217026016"/>
      </c:barChart>
      <c:catAx>
        <c:axId val="217027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260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17026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279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7024056"/>
        <c:axId val="217018568"/>
      </c:barChart>
      <c:catAx>
        <c:axId val="217024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1856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17018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24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7028760"/>
        <c:axId val="2170248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022488"/>
        <c:axId val="217022880"/>
      </c:lineChart>
      <c:catAx>
        <c:axId val="217028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2484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17024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28760"/>
        <c:crosses val="autoZero"/>
        <c:crossBetween val="between"/>
      </c:valAx>
      <c:catAx>
        <c:axId val="217022488"/>
        <c:scaling>
          <c:orientation val="minMax"/>
        </c:scaling>
        <c:delete val="1"/>
        <c:axPos val="b"/>
        <c:majorTickMark val="out"/>
        <c:minorTickMark val="none"/>
        <c:tickLblPos val="nextTo"/>
        <c:crossAx val="217022880"/>
        <c:crosses val="autoZero"/>
        <c:auto val="0"/>
        <c:lblAlgn val="ctr"/>
        <c:lblOffset val="100"/>
        <c:noMultiLvlLbl val="0"/>
      </c:catAx>
      <c:valAx>
        <c:axId val="217022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7022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7019352"/>
        <c:axId val="217028368"/>
      </c:barChart>
      <c:catAx>
        <c:axId val="217019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2836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17028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19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7029544"/>
        <c:axId val="217020136"/>
      </c:barChart>
      <c:catAx>
        <c:axId val="217029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201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17020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29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7020920"/>
        <c:axId val="2170354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040520"/>
        <c:axId val="217031896"/>
      </c:lineChart>
      <c:catAx>
        <c:axId val="217020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3542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17035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20920"/>
        <c:crosses val="autoZero"/>
        <c:crossBetween val="between"/>
      </c:valAx>
      <c:catAx>
        <c:axId val="217040520"/>
        <c:scaling>
          <c:orientation val="minMax"/>
        </c:scaling>
        <c:delete val="1"/>
        <c:axPos val="b"/>
        <c:majorTickMark val="out"/>
        <c:minorTickMark val="none"/>
        <c:tickLblPos val="nextTo"/>
        <c:crossAx val="217031896"/>
        <c:crosses val="autoZero"/>
        <c:auto val="0"/>
        <c:lblAlgn val="ctr"/>
        <c:lblOffset val="100"/>
        <c:noMultiLvlLbl val="0"/>
      </c:catAx>
      <c:valAx>
        <c:axId val="2170318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7040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7032288"/>
        <c:axId val="217030720"/>
      </c:barChart>
      <c:catAx>
        <c:axId val="217032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3072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170307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322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7038168"/>
        <c:axId val="217032680"/>
      </c:barChart>
      <c:catAx>
        <c:axId val="217038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326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17032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381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7037776"/>
        <c:axId val="2170385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033072"/>
        <c:axId val="217036208"/>
      </c:lineChart>
      <c:catAx>
        <c:axId val="217037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385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17038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37776"/>
        <c:crosses val="autoZero"/>
        <c:crossBetween val="between"/>
      </c:valAx>
      <c:catAx>
        <c:axId val="217033072"/>
        <c:scaling>
          <c:orientation val="minMax"/>
        </c:scaling>
        <c:delete val="1"/>
        <c:axPos val="b"/>
        <c:majorTickMark val="out"/>
        <c:minorTickMark val="none"/>
        <c:tickLblPos val="nextTo"/>
        <c:crossAx val="217036208"/>
        <c:crosses val="autoZero"/>
        <c:auto val="0"/>
        <c:lblAlgn val="ctr"/>
        <c:lblOffset val="100"/>
        <c:noMultiLvlLbl val="0"/>
      </c:catAx>
      <c:valAx>
        <c:axId val="2170362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7033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7041304"/>
        <c:axId val="217033464"/>
      </c:barChart>
      <c:catAx>
        <c:axId val="217041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3346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17033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41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606488"/>
        <c:axId val="206607664"/>
      </c:barChart>
      <c:catAx>
        <c:axId val="206606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6076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66076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606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7034248"/>
        <c:axId val="217038952"/>
      </c:barChart>
      <c:catAx>
        <c:axId val="217034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389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170389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34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7036600"/>
        <c:axId val="2170358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039736"/>
        <c:axId val="217042480"/>
      </c:lineChart>
      <c:catAx>
        <c:axId val="217036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358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17035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36600"/>
        <c:crosses val="autoZero"/>
        <c:crossBetween val="between"/>
      </c:valAx>
      <c:catAx>
        <c:axId val="217039736"/>
        <c:scaling>
          <c:orientation val="minMax"/>
        </c:scaling>
        <c:delete val="1"/>
        <c:axPos val="b"/>
        <c:majorTickMark val="out"/>
        <c:minorTickMark val="none"/>
        <c:tickLblPos val="nextTo"/>
        <c:crossAx val="217042480"/>
        <c:crosses val="autoZero"/>
        <c:auto val="0"/>
        <c:lblAlgn val="ctr"/>
        <c:lblOffset val="100"/>
        <c:noMultiLvlLbl val="0"/>
      </c:catAx>
      <c:valAx>
        <c:axId val="2170424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7039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7033856"/>
        <c:axId val="217031112"/>
      </c:barChart>
      <c:catAx>
        <c:axId val="217033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311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17031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33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7034640"/>
        <c:axId val="217031504"/>
      </c:barChart>
      <c:catAx>
        <c:axId val="217034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31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7031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34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7051888"/>
        <c:axId val="2170432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046792"/>
        <c:axId val="217046008"/>
      </c:lineChart>
      <c:catAx>
        <c:axId val="217051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432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17043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51888"/>
        <c:crosses val="autoZero"/>
        <c:crossBetween val="between"/>
      </c:valAx>
      <c:catAx>
        <c:axId val="217046792"/>
        <c:scaling>
          <c:orientation val="minMax"/>
        </c:scaling>
        <c:delete val="1"/>
        <c:axPos val="b"/>
        <c:majorTickMark val="out"/>
        <c:minorTickMark val="none"/>
        <c:tickLblPos val="nextTo"/>
        <c:crossAx val="217046008"/>
        <c:crosses val="autoZero"/>
        <c:auto val="0"/>
        <c:lblAlgn val="ctr"/>
        <c:lblOffset val="100"/>
        <c:noMultiLvlLbl val="0"/>
      </c:catAx>
      <c:valAx>
        <c:axId val="2170460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70467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7054632"/>
        <c:axId val="217052280"/>
      </c:barChart>
      <c:catAx>
        <c:axId val="217054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5228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17052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546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7047184"/>
        <c:axId val="217049536"/>
      </c:barChart>
      <c:catAx>
        <c:axId val="217047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495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17049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47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7053064"/>
        <c:axId val="2170448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044048"/>
        <c:axId val="217053456"/>
      </c:lineChart>
      <c:catAx>
        <c:axId val="217053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448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170448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53064"/>
        <c:crosses val="autoZero"/>
        <c:crossBetween val="between"/>
      </c:valAx>
      <c:catAx>
        <c:axId val="217044048"/>
        <c:scaling>
          <c:orientation val="minMax"/>
        </c:scaling>
        <c:delete val="1"/>
        <c:axPos val="b"/>
        <c:majorTickMark val="out"/>
        <c:minorTickMark val="none"/>
        <c:tickLblPos val="nextTo"/>
        <c:crossAx val="217053456"/>
        <c:crosses val="autoZero"/>
        <c:auto val="0"/>
        <c:lblAlgn val="ctr"/>
        <c:lblOffset val="100"/>
        <c:noMultiLvlLbl val="0"/>
      </c:catAx>
      <c:valAx>
        <c:axId val="2170534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7044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7047968"/>
        <c:axId val="2170503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053848"/>
        <c:axId val="217042872"/>
      </c:lineChart>
      <c:catAx>
        <c:axId val="217047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503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170503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47968"/>
        <c:crosses val="autoZero"/>
        <c:crossBetween val="between"/>
      </c:valAx>
      <c:catAx>
        <c:axId val="217053848"/>
        <c:scaling>
          <c:orientation val="minMax"/>
        </c:scaling>
        <c:delete val="1"/>
        <c:axPos val="b"/>
        <c:majorTickMark val="out"/>
        <c:minorTickMark val="none"/>
        <c:tickLblPos val="nextTo"/>
        <c:crossAx val="217042872"/>
        <c:crosses val="autoZero"/>
        <c:auto val="0"/>
        <c:lblAlgn val="ctr"/>
        <c:lblOffset val="100"/>
        <c:noMultiLvlLbl val="0"/>
      </c:catAx>
      <c:valAx>
        <c:axId val="2170428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7053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7048752"/>
        <c:axId val="217050712"/>
      </c:barChart>
      <c:catAx>
        <c:axId val="217048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507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17050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48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603744"/>
        <c:axId val="2066104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611192"/>
        <c:axId val="206607272"/>
      </c:lineChart>
      <c:catAx>
        <c:axId val="206603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61040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6610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603744"/>
        <c:crosses val="autoZero"/>
        <c:crossBetween val="between"/>
      </c:valAx>
      <c:catAx>
        <c:axId val="206611192"/>
        <c:scaling>
          <c:orientation val="minMax"/>
        </c:scaling>
        <c:delete val="1"/>
        <c:axPos val="b"/>
        <c:majorTickMark val="out"/>
        <c:minorTickMark val="none"/>
        <c:tickLblPos val="nextTo"/>
        <c:crossAx val="206607272"/>
        <c:crosses val="autoZero"/>
        <c:auto val="0"/>
        <c:lblAlgn val="ctr"/>
        <c:lblOffset val="100"/>
        <c:noMultiLvlLbl val="0"/>
      </c:catAx>
      <c:valAx>
        <c:axId val="2066072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66111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7044440"/>
        <c:axId val="217054240"/>
      </c:barChart>
      <c:catAx>
        <c:axId val="217044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54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7054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44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7045224"/>
        <c:axId val="2170499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051104"/>
        <c:axId val="217051496"/>
      </c:lineChart>
      <c:catAx>
        <c:axId val="217045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4992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17049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45224"/>
        <c:crosses val="autoZero"/>
        <c:crossBetween val="between"/>
      </c:valAx>
      <c:catAx>
        <c:axId val="217051104"/>
        <c:scaling>
          <c:orientation val="minMax"/>
        </c:scaling>
        <c:delete val="1"/>
        <c:axPos val="b"/>
        <c:majorTickMark val="out"/>
        <c:minorTickMark val="none"/>
        <c:tickLblPos val="nextTo"/>
        <c:crossAx val="217051496"/>
        <c:crosses val="autoZero"/>
        <c:auto val="0"/>
        <c:lblAlgn val="ctr"/>
        <c:lblOffset val="100"/>
        <c:noMultiLvlLbl val="0"/>
      </c:catAx>
      <c:valAx>
        <c:axId val="2170514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7051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7057768"/>
        <c:axId val="217056592"/>
      </c:barChart>
      <c:catAx>
        <c:axId val="217057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5659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17056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57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7057376"/>
        <c:axId val="217055416"/>
      </c:barChart>
      <c:catAx>
        <c:axId val="217057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554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17055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57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7056984"/>
        <c:axId val="2169934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002496"/>
        <c:axId val="217000928"/>
      </c:lineChart>
      <c:catAx>
        <c:axId val="217056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69934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16993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56984"/>
        <c:crosses val="autoZero"/>
        <c:crossBetween val="between"/>
      </c:valAx>
      <c:catAx>
        <c:axId val="217002496"/>
        <c:scaling>
          <c:orientation val="minMax"/>
        </c:scaling>
        <c:delete val="1"/>
        <c:axPos val="b"/>
        <c:majorTickMark val="out"/>
        <c:minorTickMark val="none"/>
        <c:tickLblPos val="nextTo"/>
        <c:crossAx val="217000928"/>
        <c:crosses val="autoZero"/>
        <c:auto val="0"/>
        <c:lblAlgn val="ctr"/>
        <c:lblOffset val="100"/>
        <c:noMultiLvlLbl val="0"/>
      </c:catAx>
      <c:valAx>
        <c:axId val="2170009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7002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7003672"/>
        <c:axId val="217001320"/>
      </c:barChart>
      <c:catAx>
        <c:axId val="217003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013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170013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036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6993872"/>
        <c:axId val="216998968"/>
      </c:barChart>
      <c:catAx>
        <c:axId val="216993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6998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69989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6993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6998576"/>
        <c:axId val="2169942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999360"/>
        <c:axId val="216999752"/>
      </c:lineChart>
      <c:catAx>
        <c:axId val="216998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69942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16994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6998576"/>
        <c:crosses val="autoZero"/>
        <c:crossBetween val="between"/>
      </c:valAx>
      <c:catAx>
        <c:axId val="216999360"/>
        <c:scaling>
          <c:orientation val="minMax"/>
        </c:scaling>
        <c:delete val="1"/>
        <c:axPos val="b"/>
        <c:majorTickMark val="out"/>
        <c:minorTickMark val="none"/>
        <c:tickLblPos val="nextTo"/>
        <c:crossAx val="216999752"/>
        <c:crosses val="autoZero"/>
        <c:auto val="0"/>
        <c:lblAlgn val="ctr"/>
        <c:lblOffset val="100"/>
        <c:noMultiLvlLbl val="0"/>
      </c:catAx>
      <c:valAx>
        <c:axId val="2169997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69993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6995832"/>
        <c:axId val="216995048"/>
      </c:barChart>
      <c:catAx>
        <c:axId val="216995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699504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16995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69958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6996224"/>
        <c:axId val="217001712"/>
      </c:barChart>
      <c:catAx>
        <c:axId val="216996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017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17001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6996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608448"/>
        <c:axId val="206608840"/>
      </c:barChart>
      <c:catAx>
        <c:axId val="206608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60884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06608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608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7004064"/>
        <c:axId val="2170021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004456"/>
        <c:axId val="217003280"/>
      </c:lineChart>
      <c:catAx>
        <c:axId val="217004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0210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17002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04064"/>
        <c:crosses val="autoZero"/>
        <c:crossBetween val="between"/>
      </c:valAx>
      <c:catAx>
        <c:axId val="217004456"/>
        <c:scaling>
          <c:orientation val="minMax"/>
        </c:scaling>
        <c:delete val="1"/>
        <c:axPos val="b"/>
        <c:majorTickMark val="out"/>
        <c:minorTickMark val="none"/>
        <c:tickLblPos val="nextTo"/>
        <c:crossAx val="217003280"/>
        <c:crosses val="autoZero"/>
        <c:auto val="0"/>
        <c:lblAlgn val="ctr"/>
        <c:lblOffset val="100"/>
        <c:noMultiLvlLbl val="0"/>
      </c:catAx>
      <c:valAx>
        <c:axId val="2170032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7004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6994656"/>
        <c:axId val="216997792"/>
      </c:barChart>
      <c:catAx>
        <c:axId val="216994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699779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16997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69946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6995440"/>
        <c:axId val="216992696"/>
      </c:barChart>
      <c:catAx>
        <c:axId val="216995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69926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169926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6995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7005632"/>
        <c:axId val="2170075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017392"/>
        <c:axId val="217005240"/>
      </c:lineChart>
      <c:catAx>
        <c:axId val="217005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075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17007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05632"/>
        <c:crosses val="autoZero"/>
        <c:crossBetween val="between"/>
      </c:valAx>
      <c:catAx>
        <c:axId val="217017392"/>
        <c:scaling>
          <c:orientation val="minMax"/>
        </c:scaling>
        <c:delete val="1"/>
        <c:axPos val="b"/>
        <c:majorTickMark val="out"/>
        <c:minorTickMark val="none"/>
        <c:tickLblPos val="nextTo"/>
        <c:crossAx val="217005240"/>
        <c:crosses val="autoZero"/>
        <c:auto val="0"/>
        <c:lblAlgn val="ctr"/>
        <c:lblOffset val="100"/>
        <c:noMultiLvlLbl val="0"/>
      </c:catAx>
      <c:valAx>
        <c:axId val="217005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70173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7009552"/>
        <c:axId val="217010728"/>
      </c:barChart>
      <c:catAx>
        <c:axId val="217009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107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17010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09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7006024"/>
        <c:axId val="217016608"/>
      </c:barChart>
      <c:catAx>
        <c:axId val="217006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166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7016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06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7016216"/>
        <c:axId val="2170072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014648"/>
        <c:axId val="217011512"/>
      </c:lineChart>
      <c:catAx>
        <c:axId val="217016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072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17007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16216"/>
        <c:crosses val="autoZero"/>
        <c:crossBetween val="between"/>
      </c:valAx>
      <c:catAx>
        <c:axId val="217014648"/>
        <c:scaling>
          <c:orientation val="minMax"/>
        </c:scaling>
        <c:delete val="1"/>
        <c:axPos val="b"/>
        <c:majorTickMark val="out"/>
        <c:minorTickMark val="none"/>
        <c:tickLblPos val="nextTo"/>
        <c:crossAx val="217011512"/>
        <c:crosses val="autoZero"/>
        <c:auto val="0"/>
        <c:lblAlgn val="ctr"/>
        <c:lblOffset val="100"/>
        <c:noMultiLvlLbl val="0"/>
      </c:catAx>
      <c:valAx>
        <c:axId val="2170115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7014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7010336"/>
        <c:axId val="217011120"/>
      </c:barChart>
      <c:catAx>
        <c:axId val="217010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1112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170111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10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7007984"/>
        <c:axId val="217006808"/>
      </c:barChart>
      <c:catAx>
        <c:axId val="217007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068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17006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07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7012688"/>
        <c:axId val="2170064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008768"/>
        <c:axId val="217013080"/>
      </c:lineChart>
      <c:catAx>
        <c:axId val="217012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064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17006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12688"/>
        <c:crosses val="autoZero"/>
        <c:crossBetween val="between"/>
      </c:valAx>
      <c:catAx>
        <c:axId val="217008768"/>
        <c:scaling>
          <c:orientation val="minMax"/>
        </c:scaling>
        <c:delete val="1"/>
        <c:axPos val="b"/>
        <c:majorTickMark val="out"/>
        <c:minorTickMark val="none"/>
        <c:tickLblPos val="nextTo"/>
        <c:crossAx val="217013080"/>
        <c:crosses val="autoZero"/>
        <c:auto val="0"/>
        <c:lblAlgn val="ctr"/>
        <c:lblOffset val="100"/>
        <c:noMultiLvlLbl val="0"/>
      </c:catAx>
      <c:valAx>
        <c:axId val="2170130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7008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609232"/>
        <c:axId val="206612760"/>
      </c:barChart>
      <c:catAx>
        <c:axId val="206609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6127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6612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609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7014256"/>
        <c:axId val="217015040"/>
      </c:barChart>
      <c:catAx>
        <c:axId val="217014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1504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17015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14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7015824"/>
        <c:axId val="217017000"/>
      </c:barChart>
      <c:catAx>
        <c:axId val="217015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170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17017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015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9650888"/>
        <c:axId val="3096461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45792"/>
        <c:axId val="309641872"/>
      </c:lineChart>
      <c:catAx>
        <c:axId val="309650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96461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09646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9650888"/>
        <c:crosses val="autoZero"/>
        <c:crossBetween val="between"/>
      </c:valAx>
      <c:catAx>
        <c:axId val="309645792"/>
        <c:scaling>
          <c:orientation val="minMax"/>
        </c:scaling>
        <c:delete val="1"/>
        <c:axPos val="b"/>
        <c:majorTickMark val="out"/>
        <c:minorTickMark val="none"/>
        <c:tickLblPos val="nextTo"/>
        <c:crossAx val="309641872"/>
        <c:crosses val="autoZero"/>
        <c:auto val="0"/>
        <c:lblAlgn val="ctr"/>
        <c:lblOffset val="100"/>
        <c:noMultiLvlLbl val="0"/>
      </c:catAx>
      <c:valAx>
        <c:axId val="3096418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096457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9653240"/>
        <c:axId val="309651280"/>
      </c:barChart>
      <c:catAx>
        <c:axId val="309653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965128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09651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9653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9647752"/>
        <c:axId val="309642264"/>
      </c:barChart>
      <c:catAx>
        <c:axId val="309647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96422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09642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9647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9650104"/>
        <c:axId val="3096442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48928"/>
        <c:axId val="309650496"/>
      </c:lineChart>
      <c:catAx>
        <c:axId val="309650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964422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09644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9650104"/>
        <c:crosses val="autoZero"/>
        <c:crossBetween val="between"/>
      </c:valAx>
      <c:catAx>
        <c:axId val="309648928"/>
        <c:scaling>
          <c:orientation val="minMax"/>
        </c:scaling>
        <c:delete val="1"/>
        <c:axPos val="b"/>
        <c:majorTickMark val="out"/>
        <c:minorTickMark val="none"/>
        <c:tickLblPos val="nextTo"/>
        <c:crossAx val="309650496"/>
        <c:crosses val="autoZero"/>
        <c:auto val="0"/>
        <c:lblAlgn val="ctr"/>
        <c:lblOffset val="100"/>
        <c:noMultiLvlLbl val="0"/>
      </c:catAx>
      <c:valAx>
        <c:axId val="3096504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09648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9649320"/>
        <c:axId val="309654024"/>
      </c:barChart>
      <c:catAx>
        <c:axId val="309649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965402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09654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9649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9645400"/>
        <c:axId val="309648144"/>
      </c:barChart>
      <c:catAx>
        <c:axId val="309645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96481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09648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96454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9645008"/>
        <c:axId val="3096520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52456"/>
        <c:axId val="309653632"/>
      </c:lineChart>
      <c:catAx>
        <c:axId val="309645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96520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09652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9645008"/>
        <c:crosses val="autoZero"/>
        <c:crossBetween val="between"/>
      </c:valAx>
      <c:catAx>
        <c:axId val="309652456"/>
        <c:scaling>
          <c:orientation val="minMax"/>
        </c:scaling>
        <c:delete val="1"/>
        <c:axPos val="b"/>
        <c:majorTickMark val="out"/>
        <c:minorTickMark val="none"/>
        <c:tickLblPos val="nextTo"/>
        <c:crossAx val="309653632"/>
        <c:crosses val="autoZero"/>
        <c:auto val="0"/>
        <c:lblAlgn val="ctr"/>
        <c:lblOffset val="100"/>
        <c:noMultiLvlLbl val="0"/>
      </c:catAx>
      <c:valAx>
        <c:axId val="3096536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09652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9643048"/>
        <c:axId val="309646576"/>
      </c:barChart>
      <c:catAx>
        <c:axId val="309643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96465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09646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9643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613544"/>
        <c:axId val="2066139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602568"/>
        <c:axId val="206605312"/>
      </c:lineChart>
      <c:catAx>
        <c:axId val="206613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6139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6613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613544"/>
        <c:crosses val="autoZero"/>
        <c:crossBetween val="between"/>
      </c:valAx>
      <c:catAx>
        <c:axId val="206602568"/>
        <c:scaling>
          <c:orientation val="minMax"/>
        </c:scaling>
        <c:delete val="1"/>
        <c:axPos val="b"/>
        <c:majorTickMark val="out"/>
        <c:minorTickMark val="none"/>
        <c:tickLblPos val="nextTo"/>
        <c:crossAx val="206605312"/>
        <c:crosses val="autoZero"/>
        <c:auto val="0"/>
        <c:lblAlgn val="ctr"/>
        <c:lblOffset val="100"/>
        <c:noMultiLvlLbl val="0"/>
      </c:catAx>
      <c:valAx>
        <c:axId val="2066053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66025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9648536"/>
        <c:axId val="309661472"/>
      </c:barChart>
      <c:catAx>
        <c:axId val="309648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96614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09661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96485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9661080"/>
        <c:axId val="3096630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59512"/>
        <c:axId val="309659904"/>
      </c:lineChart>
      <c:catAx>
        <c:axId val="309661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966304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09663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9661080"/>
        <c:crosses val="autoZero"/>
        <c:crossBetween val="between"/>
      </c:valAx>
      <c:catAx>
        <c:axId val="309659512"/>
        <c:scaling>
          <c:orientation val="minMax"/>
        </c:scaling>
        <c:delete val="1"/>
        <c:axPos val="b"/>
        <c:majorTickMark val="out"/>
        <c:minorTickMark val="none"/>
        <c:tickLblPos val="nextTo"/>
        <c:crossAx val="309659904"/>
        <c:crosses val="autoZero"/>
        <c:auto val="0"/>
        <c:lblAlgn val="ctr"/>
        <c:lblOffset val="100"/>
        <c:noMultiLvlLbl val="0"/>
      </c:catAx>
      <c:valAx>
        <c:axId val="3096599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09659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9655592"/>
        <c:axId val="309657160"/>
      </c:barChart>
      <c:catAx>
        <c:axId val="309655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965716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096571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9655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9663824"/>
        <c:axId val="309660296"/>
      </c:barChart>
      <c:catAx>
        <c:axId val="309663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96602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09660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9663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9660688"/>
        <c:axId val="3096646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61864"/>
        <c:axId val="309665000"/>
      </c:lineChart>
      <c:catAx>
        <c:axId val="309660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96646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09664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9660688"/>
        <c:crosses val="autoZero"/>
        <c:crossBetween val="between"/>
      </c:valAx>
      <c:catAx>
        <c:axId val="309661864"/>
        <c:scaling>
          <c:orientation val="minMax"/>
        </c:scaling>
        <c:delete val="1"/>
        <c:axPos val="b"/>
        <c:majorTickMark val="out"/>
        <c:minorTickMark val="none"/>
        <c:tickLblPos val="nextTo"/>
        <c:crossAx val="309665000"/>
        <c:crosses val="autoZero"/>
        <c:auto val="0"/>
        <c:lblAlgn val="ctr"/>
        <c:lblOffset val="100"/>
        <c:noMultiLvlLbl val="0"/>
      </c:catAx>
      <c:valAx>
        <c:axId val="3096650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09661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605704"/>
        <c:axId val="206642552"/>
      </c:barChart>
      <c:catAx>
        <c:axId val="206605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6425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6642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605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653528"/>
        <c:axId val="206598648"/>
      </c:barChart>
      <c:catAx>
        <c:axId val="206653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598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65986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6535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61" Type="http://schemas.openxmlformats.org/officeDocument/2006/relationships/chart" Target="../charts/chart61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836" name="Oval 1"/>
        <xdr:cNvSpPr>
          <a:spLocks noChangeArrowheads="1"/>
        </xdr:cNvSpPr>
      </xdr:nvSpPr>
      <xdr:spPr bwMode="auto">
        <a:xfrm>
          <a:off x="2324100" y="2000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643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888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791" name="Wykre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93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22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989" name="Wykre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80837" name="Wykres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2041" name="Wykres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110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710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066" name="Wykres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568" name="Wykres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384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119" name="Wykres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511" name="Wykres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171" name="Wykres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453" name="Wykres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646" name="Wykres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220" name="Wykres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911" name="Wykres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272" name="Wykres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854" name="Wykres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451" name="Wykres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321" name="Wykres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288" name="Wykres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373" name="Wykres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231" name="Wykres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921" name="Wykres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426" name="Wykres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173" name="Wykres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57150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78997" name="Wykres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475" name="Wykres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631" name="Wykres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062" name="Wykres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527" name="Wykres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574" name="Wykres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57150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516" name="Wykres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</xdr:col>
      <xdr:colOff>57150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366" name="Wykres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171450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628" name="Wykres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152400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974" name="Wykres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4</xdr:col>
      <xdr:colOff>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2022" name="Wykres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</xdr:col>
      <xdr:colOff>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680" name="Wykres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4</xdr:col>
      <xdr:colOff>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917" name="Wykres 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3</xdr:col>
      <xdr:colOff>57150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78529" name="Wykres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171450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78151" name="Wykres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152400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78627" name="Wykres 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4</xdr:col>
      <xdr:colOff>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781" name="Wykres 1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4</xdr:col>
      <xdr:colOff>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293" name="Wykres 1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4</xdr:col>
      <xdr:colOff>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834" name="Wykres 1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236" name="Wykres 1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4</xdr:col>
      <xdr:colOff>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065" name="Wykres 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883" name="Wykres 1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</xdr:col>
      <xdr:colOff>57150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694" name="Wykres 1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171450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763" name="Wykres 1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0</xdr:col>
      <xdr:colOff>152400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935" name="Wykres 1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4</xdr:col>
      <xdr:colOff>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636" name="Wykres 1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4</xdr:col>
      <xdr:colOff>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894" name="Wykres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4</xdr:col>
      <xdr:colOff>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987" name="Wykres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4</xdr:col>
      <xdr:colOff>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2025" name="Wykres 1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2036" name="Wykres 1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4</xdr:col>
      <xdr:colOff>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2037" name="Wykres 1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699" name="Wykres 1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4</xdr:col>
      <xdr:colOff>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064" name="Wykres 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4</xdr:col>
      <xdr:colOff>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980" name="Wykres 1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4</xdr:col>
      <xdr:colOff>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259" name="Wykres 1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113" name="Wykres 1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</xdr:col>
      <xdr:colOff>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414" name="Wykres 1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3</xdr:col>
      <xdr:colOff>57150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166" name="Wykres 1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171450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356" name="Wykres 1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0</xdr:col>
      <xdr:colOff>152400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635" name="Wykres 1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4</xdr:col>
      <xdr:colOff>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218" name="Wykres 1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4</xdr:col>
      <xdr:colOff>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299" name="Wykres 1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4</xdr:col>
      <xdr:colOff>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766" name="Wykres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3</xdr:col>
      <xdr:colOff>57150</xdr:colOff>
      <xdr:row>280</xdr:row>
      <xdr:rowOff>0</xdr:rowOff>
    </xdr:from>
    <xdr:to>
      <xdr:col>4</xdr:col>
      <xdr:colOff>0</xdr:colOff>
      <xdr:row>280</xdr:row>
      <xdr:rowOff>0</xdr:rowOff>
    </xdr:to>
    <xdr:graphicFrame macro="">
      <xdr:nvGraphicFramePr>
        <xdr:cNvPr id="1267" name="Wykres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77" name="Rectangle 406"/>
        <xdr:cNvSpPr>
          <a:spLocks noChangeArrowheads="1"/>
        </xdr:cNvSpPr>
      </xdr:nvSpPr>
      <xdr:spPr bwMode="auto">
        <a:xfrm>
          <a:off x="2324100" y="33661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78" name="Rectangle 407"/>
        <xdr:cNvSpPr>
          <a:spLocks noChangeArrowheads="1"/>
        </xdr:cNvSpPr>
      </xdr:nvSpPr>
      <xdr:spPr bwMode="auto">
        <a:xfrm>
          <a:off x="2324100" y="33661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79" name="Rectangle 408"/>
        <xdr:cNvSpPr>
          <a:spLocks noChangeArrowheads="1"/>
        </xdr:cNvSpPr>
      </xdr:nvSpPr>
      <xdr:spPr bwMode="auto">
        <a:xfrm>
          <a:off x="2324100" y="33661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80" name="Rectangle 409"/>
        <xdr:cNvSpPr>
          <a:spLocks noChangeArrowheads="1"/>
        </xdr:cNvSpPr>
      </xdr:nvSpPr>
      <xdr:spPr bwMode="auto">
        <a:xfrm>
          <a:off x="2324100" y="33661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81" name="Rectangle 410"/>
        <xdr:cNvSpPr>
          <a:spLocks noChangeArrowheads="1"/>
        </xdr:cNvSpPr>
      </xdr:nvSpPr>
      <xdr:spPr bwMode="auto">
        <a:xfrm>
          <a:off x="2324100" y="33661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82" name="Rectangle 411"/>
        <xdr:cNvSpPr>
          <a:spLocks noChangeArrowheads="1"/>
        </xdr:cNvSpPr>
      </xdr:nvSpPr>
      <xdr:spPr bwMode="auto">
        <a:xfrm>
          <a:off x="2324100" y="33661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83" name="Rectangle 412"/>
        <xdr:cNvSpPr>
          <a:spLocks noChangeArrowheads="1"/>
        </xdr:cNvSpPr>
      </xdr:nvSpPr>
      <xdr:spPr bwMode="auto">
        <a:xfrm>
          <a:off x="2324100" y="33661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84" name="Rectangle 413"/>
        <xdr:cNvSpPr>
          <a:spLocks noChangeArrowheads="1"/>
        </xdr:cNvSpPr>
      </xdr:nvSpPr>
      <xdr:spPr bwMode="auto">
        <a:xfrm>
          <a:off x="2324100" y="33661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85" name="Rectangle 414"/>
        <xdr:cNvSpPr>
          <a:spLocks noChangeArrowheads="1"/>
        </xdr:cNvSpPr>
      </xdr:nvSpPr>
      <xdr:spPr bwMode="auto">
        <a:xfrm>
          <a:off x="2324100" y="33661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86" name="Rectangle 415"/>
        <xdr:cNvSpPr>
          <a:spLocks noChangeArrowheads="1"/>
        </xdr:cNvSpPr>
      </xdr:nvSpPr>
      <xdr:spPr bwMode="auto">
        <a:xfrm>
          <a:off x="2324100" y="33661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87" name="Rectangle 416"/>
        <xdr:cNvSpPr>
          <a:spLocks noChangeArrowheads="1"/>
        </xdr:cNvSpPr>
      </xdr:nvSpPr>
      <xdr:spPr bwMode="auto">
        <a:xfrm>
          <a:off x="2324100" y="33661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88" name="Rectangle 417"/>
        <xdr:cNvSpPr>
          <a:spLocks noChangeArrowheads="1"/>
        </xdr:cNvSpPr>
      </xdr:nvSpPr>
      <xdr:spPr bwMode="auto">
        <a:xfrm>
          <a:off x="2324100" y="33661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89" name="Rectangle 418"/>
        <xdr:cNvSpPr>
          <a:spLocks noChangeArrowheads="1"/>
        </xdr:cNvSpPr>
      </xdr:nvSpPr>
      <xdr:spPr bwMode="auto">
        <a:xfrm>
          <a:off x="2324100" y="33661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90" name="Rectangle 419"/>
        <xdr:cNvSpPr>
          <a:spLocks noChangeArrowheads="1"/>
        </xdr:cNvSpPr>
      </xdr:nvSpPr>
      <xdr:spPr bwMode="auto">
        <a:xfrm>
          <a:off x="2324100" y="33661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91" name="Rectangle 420"/>
        <xdr:cNvSpPr>
          <a:spLocks noChangeArrowheads="1"/>
        </xdr:cNvSpPr>
      </xdr:nvSpPr>
      <xdr:spPr bwMode="auto">
        <a:xfrm>
          <a:off x="2324100" y="33661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92" name="Rectangle 421"/>
        <xdr:cNvSpPr>
          <a:spLocks noChangeArrowheads="1"/>
        </xdr:cNvSpPr>
      </xdr:nvSpPr>
      <xdr:spPr bwMode="auto">
        <a:xfrm>
          <a:off x="2324100" y="33661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93" name="Rectangle 422"/>
        <xdr:cNvSpPr>
          <a:spLocks noChangeArrowheads="1"/>
        </xdr:cNvSpPr>
      </xdr:nvSpPr>
      <xdr:spPr bwMode="auto">
        <a:xfrm>
          <a:off x="2324100" y="33661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94" name="Rectangle 423"/>
        <xdr:cNvSpPr>
          <a:spLocks noChangeArrowheads="1"/>
        </xdr:cNvSpPr>
      </xdr:nvSpPr>
      <xdr:spPr bwMode="auto">
        <a:xfrm>
          <a:off x="2324100" y="33661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95" name="Rectangle 424"/>
        <xdr:cNvSpPr>
          <a:spLocks noChangeArrowheads="1"/>
        </xdr:cNvSpPr>
      </xdr:nvSpPr>
      <xdr:spPr bwMode="auto">
        <a:xfrm>
          <a:off x="2324100" y="33661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96" name="Rectangle 425"/>
        <xdr:cNvSpPr>
          <a:spLocks noChangeArrowheads="1"/>
        </xdr:cNvSpPr>
      </xdr:nvSpPr>
      <xdr:spPr bwMode="auto">
        <a:xfrm>
          <a:off x="2324100" y="33661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97" name="Rectangle 426"/>
        <xdr:cNvSpPr>
          <a:spLocks noChangeArrowheads="1"/>
        </xdr:cNvSpPr>
      </xdr:nvSpPr>
      <xdr:spPr bwMode="auto">
        <a:xfrm>
          <a:off x="2324100" y="33661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98" name="Rectangle 427"/>
        <xdr:cNvSpPr>
          <a:spLocks noChangeArrowheads="1"/>
        </xdr:cNvSpPr>
      </xdr:nvSpPr>
      <xdr:spPr bwMode="auto">
        <a:xfrm>
          <a:off x="2324100" y="33661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99" name="Rectangle 428"/>
        <xdr:cNvSpPr>
          <a:spLocks noChangeArrowheads="1"/>
        </xdr:cNvSpPr>
      </xdr:nvSpPr>
      <xdr:spPr bwMode="auto">
        <a:xfrm>
          <a:off x="2324100" y="33661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100" name="Rectangle 429"/>
        <xdr:cNvSpPr>
          <a:spLocks noChangeArrowheads="1"/>
        </xdr:cNvSpPr>
      </xdr:nvSpPr>
      <xdr:spPr bwMode="auto">
        <a:xfrm>
          <a:off x="2324100" y="33661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101" name="Rectangle 430"/>
        <xdr:cNvSpPr>
          <a:spLocks noChangeArrowheads="1"/>
        </xdr:cNvSpPr>
      </xdr:nvSpPr>
      <xdr:spPr bwMode="auto">
        <a:xfrm>
          <a:off x="2324100" y="33661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102" name="Rectangle 431"/>
        <xdr:cNvSpPr>
          <a:spLocks noChangeArrowheads="1"/>
        </xdr:cNvSpPr>
      </xdr:nvSpPr>
      <xdr:spPr bwMode="auto">
        <a:xfrm>
          <a:off x="2324100" y="33661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103" name="Rectangle 432"/>
        <xdr:cNvSpPr>
          <a:spLocks noChangeArrowheads="1"/>
        </xdr:cNvSpPr>
      </xdr:nvSpPr>
      <xdr:spPr bwMode="auto">
        <a:xfrm>
          <a:off x="2324100" y="33661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104" name="Rectangle 433"/>
        <xdr:cNvSpPr>
          <a:spLocks noChangeArrowheads="1"/>
        </xdr:cNvSpPr>
      </xdr:nvSpPr>
      <xdr:spPr bwMode="auto">
        <a:xfrm>
          <a:off x="2324100" y="33661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105" name="Rectangle 434"/>
        <xdr:cNvSpPr>
          <a:spLocks noChangeArrowheads="1"/>
        </xdr:cNvSpPr>
      </xdr:nvSpPr>
      <xdr:spPr bwMode="auto">
        <a:xfrm>
          <a:off x="2324100" y="33661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106" name="Rectangle 435"/>
        <xdr:cNvSpPr>
          <a:spLocks noChangeArrowheads="1"/>
        </xdr:cNvSpPr>
      </xdr:nvSpPr>
      <xdr:spPr bwMode="auto">
        <a:xfrm>
          <a:off x="2324100" y="33661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107" name="Rectangle 436"/>
        <xdr:cNvSpPr>
          <a:spLocks noChangeArrowheads="1"/>
        </xdr:cNvSpPr>
      </xdr:nvSpPr>
      <xdr:spPr bwMode="auto">
        <a:xfrm>
          <a:off x="2324100" y="33661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108" name="Rectangle 437"/>
        <xdr:cNvSpPr>
          <a:spLocks noChangeArrowheads="1"/>
        </xdr:cNvSpPr>
      </xdr:nvSpPr>
      <xdr:spPr bwMode="auto">
        <a:xfrm>
          <a:off x="2324100" y="33661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109" name="Rectangle 438"/>
        <xdr:cNvSpPr>
          <a:spLocks noChangeArrowheads="1"/>
        </xdr:cNvSpPr>
      </xdr:nvSpPr>
      <xdr:spPr bwMode="auto">
        <a:xfrm>
          <a:off x="2324100" y="33661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110" name="Rectangle 439"/>
        <xdr:cNvSpPr>
          <a:spLocks noChangeArrowheads="1"/>
        </xdr:cNvSpPr>
      </xdr:nvSpPr>
      <xdr:spPr bwMode="auto">
        <a:xfrm>
          <a:off x="2324100" y="33661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111" name="Rectangle 440"/>
        <xdr:cNvSpPr>
          <a:spLocks noChangeArrowheads="1"/>
        </xdr:cNvSpPr>
      </xdr:nvSpPr>
      <xdr:spPr bwMode="auto">
        <a:xfrm>
          <a:off x="2324100" y="33661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112" name="Rectangle 441"/>
        <xdr:cNvSpPr>
          <a:spLocks noChangeArrowheads="1"/>
        </xdr:cNvSpPr>
      </xdr:nvSpPr>
      <xdr:spPr bwMode="auto">
        <a:xfrm>
          <a:off x="2324100" y="33661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113" name="Rectangle 442"/>
        <xdr:cNvSpPr>
          <a:spLocks noChangeArrowheads="1"/>
        </xdr:cNvSpPr>
      </xdr:nvSpPr>
      <xdr:spPr bwMode="auto">
        <a:xfrm>
          <a:off x="2324100" y="33661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114" name="Rectangle 443"/>
        <xdr:cNvSpPr>
          <a:spLocks noChangeArrowheads="1"/>
        </xdr:cNvSpPr>
      </xdr:nvSpPr>
      <xdr:spPr bwMode="auto">
        <a:xfrm>
          <a:off x="2324100" y="33661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115" name="Rectangle 444"/>
        <xdr:cNvSpPr>
          <a:spLocks noChangeArrowheads="1"/>
        </xdr:cNvSpPr>
      </xdr:nvSpPr>
      <xdr:spPr bwMode="auto">
        <a:xfrm>
          <a:off x="2324100" y="33661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116" name="Rectangle 445"/>
        <xdr:cNvSpPr>
          <a:spLocks noChangeArrowheads="1"/>
        </xdr:cNvSpPr>
      </xdr:nvSpPr>
      <xdr:spPr bwMode="auto">
        <a:xfrm>
          <a:off x="2324100" y="33661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iopea\budzet1\Moje%20dokumenty\2002_BUDZET\2001%20PROJEKT\2001-DOCH-%20PROJ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DOCH.UW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288"/>
  <sheetViews>
    <sheetView tabSelected="1" zoomScale="70" zoomScaleNormal="70" zoomScaleSheetLayoutView="100" workbookViewId="0">
      <pane xSplit="8" ySplit="8" topLeftCell="I182" activePane="bottomRight" state="frozen"/>
      <selection pane="topRight" activeCell="I1" sqref="I1"/>
      <selection pane="bottomLeft" activeCell="A12" sqref="A12"/>
      <selection pane="bottomRight" activeCell="P192" sqref="P192"/>
    </sheetView>
  </sheetViews>
  <sheetFormatPr defaultRowHeight="15.75" customHeight="1" x14ac:dyDescent="0.2"/>
  <cols>
    <col min="1" max="1" width="4.28515625" style="9" customWidth="1"/>
    <col min="2" max="2" width="6.5703125" style="9" customWidth="1"/>
    <col min="3" max="3" width="5.28515625" style="9" customWidth="1"/>
    <col min="4" max="4" width="18.7109375" style="73" customWidth="1"/>
    <col min="5" max="5" width="8.85546875" style="64" customWidth="1"/>
    <col min="6" max="6" width="13.85546875" style="122" customWidth="1"/>
    <col min="7" max="7" width="13" style="84" customWidth="1"/>
    <col min="8" max="8" width="12.7109375" style="81" customWidth="1"/>
    <col min="9" max="10" width="12.28515625" style="81" customWidth="1"/>
    <col min="11" max="12" width="12.28515625" style="123" customWidth="1"/>
    <col min="13" max="13" width="9.85546875" style="81" customWidth="1"/>
    <col min="14" max="15" width="9.5703125" style="81" customWidth="1"/>
    <col min="16" max="16" width="12.28515625" style="10" customWidth="1"/>
    <col min="17" max="17" width="12.28515625" style="124" customWidth="1"/>
    <col min="18" max="18" width="12.28515625" style="81" customWidth="1"/>
    <col min="19" max="19" width="7.140625" style="81" hidden="1" customWidth="1"/>
    <col min="20" max="20" width="9.7109375" style="81" customWidth="1"/>
    <col min="21" max="21" width="3.42578125" customWidth="1"/>
    <col min="22" max="23" width="9.28515625" customWidth="1"/>
  </cols>
  <sheetData>
    <row r="1" spans="1:84" s="7" customFormat="1" ht="15" customHeight="1" x14ac:dyDescent="0.2">
      <c r="A1" s="190"/>
      <c r="B1" s="190"/>
      <c r="C1" s="190"/>
      <c r="D1" s="190"/>
      <c r="E1" s="190"/>
      <c r="F1" s="190"/>
      <c r="G1" s="190"/>
      <c r="H1" s="82"/>
      <c r="I1" s="106"/>
      <c r="J1" s="107"/>
      <c r="K1" s="106"/>
      <c r="L1" s="82"/>
      <c r="M1" s="102"/>
      <c r="N1" s="108"/>
      <c r="O1" s="108"/>
      <c r="P1" s="55"/>
      <c r="Q1" s="109"/>
      <c r="R1" s="82"/>
      <c r="S1" s="102"/>
      <c r="T1" s="102" t="s">
        <v>102</v>
      </c>
      <c r="U1" s="80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</row>
    <row r="2" spans="1:84" s="3" customFormat="1" ht="15" customHeight="1" x14ac:dyDescent="0.2">
      <c r="A2" s="54"/>
      <c r="B2" s="54"/>
      <c r="C2" s="85"/>
      <c r="D2" s="72"/>
      <c r="E2" s="54"/>
      <c r="F2" s="83"/>
      <c r="G2" s="83"/>
      <c r="H2" s="83"/>
      <c r="I2" s="110"/>
      <c r="J2" s="111"/>
      <c r="K2" s="107"/>
      <c r="L2" s="108"/>
      <c r="M2" s="103"/>
      <c r="N2" s="112"/>
      <c r="O2" s="112"/>
      <c r="P2" s="55"/>
      <c r="Q2" s="109"/>
      <c r="R2" s="96"/>
      <c r="S2" s="103"/>
      <c r="T2" s="103" t="s">
        <v>37</v>
      </c>
      <c r="U2" s="80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</row>
    <row r="3" spans="1:84" s="3" customFormat="1" ht="15" customHeight="1" x14ac:dyDescent="0.2">
      <c r="A3" s="54"/>
      <c r="B3" s="54"/>
      <c r="C3" s="85"/>
      <c r="D3" s="72"/>
      <c r="E3" s="54"/>
      <c r="F3" s="83"/>
      <c r="G3" s="83"/>
      <c r="H3" s="83"/>
      <c r="I3" s="110"/>
      <c r="J3" s="111"/>
      <c r="K3" s="107"/>
      <c r="L3" s="108"/>
      <c r="M3" s="105"/>
      <c r="N3" s="112"/>
      <c r="O3" s="112"/>
      <c r="P3" s="55"/>
      <c r="Q3" s="109"/>
      <c r="R3" s="96"/>
      <c r="S3" s="104"/>
      <c r="T3" s="105" t="s">
        <v>103</v>
      </c>
      <c r="U3" s="5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</row>
    <row r="4" spans="1:84" s="5" customFormat="1" ht="18" customHeight="1" x14ac:dyDescent="0.2">
      <c r="A4" s="192" t="s">
        <v>8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55"/>
      <c r="Q4" s="109"/>
      <c r="R4" s="96"/>
      <c r="S4" s="96"/>
      <c r="T4" s="96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</row>
    <row r="5" spans="1:84" s="5" customFormat="1" ht="15.75" customHeight="1" thickBot="1" x14ac:dyDescent="0.25">
      <c r="A5" s="191" t="s">
        <v>2</v>
      </c>
      <c r="B5" s="191" t="s">
        <v>3</v>
      </c>
      <c r="C5" s="193" t="s">
        <v>5</v>
      </c>
      <c r="D5" s="200" t="s">
        <v>7</v>
      </c>
      <c r="E5" s="204" t="s">
        <v>28</v>
      </c>
      <c r="F5" s="173" t="s">
        <v>11</v>
      </c>
      <c r="G5" s="194" t="s">
        <v>10</v>
      </c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6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</row>
    <row r="6" spans="1:84" s="8" customFormat="1" ht="15.75" customHeight="1" thickTop="1" x14ac:dyDescent="0.2">
      <c r="A6" s="191"/>
      <c r="B6" s="191"/>
      <c r="C6" s="193"/>
      <c r="D6" s="201"/>
      <c r="E6" s="205"/>
      <c r="F6" s="174"/>
      <c r="G6" s="180" t="s">
        <v>9</v>
      </c>
      <c r="H6" s="197" t="s">
        <v>10</v>
      </c>
      <c r="I6" s="198"/>
      <c r="J6" s="198"/>
      <c r="K6" s="198"/>
      <c r="L6" s="198"/>
      <c r="M6" s="198"/>
      <c r="N6" s="198"/>
      <c r="O6" s="203"/>
      <c r="P6" s="180" t="s">
        <v>13</v>
      </c>
      <c r="Q6" s="197" t="s">
        <v>10</v>
      </c>
      <c r="R6" s="198"/>
      <c r="S6" s="198"/>
      <c r="T6" s="199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</row>
    <row r="7" spans="1:84" s="8" customFormat="1" ht="15.75" customHeight="1" x14ac:dyDescent="0.2">
      <c r="A7" s="191"/>
      <c r="B7" s="191"/>
      <c r="C7" s="193"/>
      <c r="D7" s="201"/>
      <c r="E7" s="205"/>
      <c r="F7" s="174"/>
      <c r="G7" s="181"/>
      <c r="H7" s="178" t="s">
        <v>30</v>
      </c>
      <c r="I7" s="185" t="s">
        <v>1</v>
      </c>
      <c r="J7" s="186"/>
      <c r="K7" s="178" t="s">
        <v>17</v>
      </c>
      <c r="L7" s="178" t="s">
        <v>27</v>
      </c>
      <c r="M7" s="178" t="s">
        <v>15</v>
      </c>
      <c r="N7" s="178" t="s">
        <v>34</v>
      </c>
      <c r="O7" s="183" t="s">
        <v>18</v>
      </c>
      <c r="P7" s="181"/>
      <c r="Q7" s="178" t="s">
        <v>31</v>
      </c>
      <c r="R7" s="113" t="s">
        <v>12</v>
      </c>
      <c r="S7" s="176" t="s">
        <v>35</v>
      </c>
      <c r="T7" s="171" t="s">
        <v>36</v>
      </c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</row>
    <row r="8" spans="1:84" s="53" customFormat="1" ht="110.1" customHeight="1" x14ac:dyDescent="0.2">
      <c r="A8" s="191"/>
      <c r="B8" s="191"/>
      <c r="C8" s="193"/>
      <c r="D8" s="202"/>
      <c r="E8" s="206"/>
      <c r="F8" s="175"/>
      <c r="G8" s="182"/>
      <c r="H8" s="179"/>
      <c r="I8" s="113" t="s">
        <v>14</v>
      </c>
      <c r="J8" s="113" t="s">
        <v>16</v>
      </c>
      <c r="K8" s="179"/>
      <c r="L8" s="179"/>
      <c r="M8" s="179"/>
      <c r="N8" s="179"/>
      <c r="O8" s="184"/>
      <c r="P8" s="182"/>
      <c r="Q8" s="179"/>
      <c r="R8" s="113" t="s">
        <v>19</v>
      </c>
      <c r="S8" s="177"/>
      <c r="T8" s="172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</row>
    <row r="9" spans="1:84" s="6" customFormat="1" ht="14.1" customHeight="1" x14ac:dyDescent="0.2">
      <c r="A9" s="65">
        <v>1</v>
      </c>
      <c r="B9" s="65">
        <f t="shared" ref="B9:S9" si="0">A9+1</f>
        <v>2</v>
      </c>
      <c r="C9" s="65">
        <f t="shared" si="0"/>
        <v>3</v>
      </c>
      <c r="D9" s="14">
        <f t="shared" si="0"/>
        <v>4</v>
      </c>
      <c r="E9" s="15">
        <f t="shared" si="0"/>
        <v>5</v>
      </c>
      <c r="F9" s="15">
        <f t="shared" si="0"/>
        <v>6</v>
      </c>
      <c r="G9" s="58">
        <f t="shared" si="0"/>
        <v>7</v>
      </c>
      <c r="H9" s="16">
        <f t="shared" si="0"/>
        <v>8</v>
      </c>
      <c r="I9" s="16">
        <f t="shared" si="0"/>
        <v>9</v>
      </c>
      <c r="J9" s="16">
        <f t="shared" si="0"/>
        <v>10</v>
      </c>
      <c r="K9" s="16">
        <f t="shared" si="0"/>
        <v>11</v>
      </c>
      <c r="L9" s="16">
        <f t="shared" si="0"/>
        <v>12</v>
      </c>
      <c r="M9" s="16">
        <f t="shared" si="0"/>
        <v>13</v>
      </c>
      <c r="N9" s="16">
        <f t="shared" si="0"/>
        <v>14</v>
      </c>
      <c r="O9" s="17">
        <f t="shared" si="0"/>
        <v>15</v>
      </c>
      <c r="P9" s="18">
        <f t="shared" si="0"/>
        <v>16</v>
      </c>
      <c r="Q9" s="16">
        <f t="shared" si="0"/>
        <v>17</v>
      </c>
      <c r="R9" s="16">
        <f t="shared" si="0"/>
        <v>18</v>
      </c>
      <c r="S9" s="16">
        <f t="shared" si="0"/>
        <v>19</v>
      </c>
      <c r="T9" s="97">
        <v>19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</row>
    <row r="10" spans="1:84" s="6" customFormat="1" ht="18" customHeight="1" x14ac:dyDescent="0.2">
      <c r="A10" s="41">
        <v>750</v>
      </c>
      <c r="B10" s="41"/>
      <c r="C10" s="86"/>
      <c r="D10" s="159" t="s">
        <v>46</v>
      </c>
      <c r="E10" s="59" t="s">
        <v>21</v>
      </c>
      <c r="F10" s="20">
        <f>G10+P10</f>
        <v>16043953.660000002</v>
      </c>
      <c r="G10" s="21">
        <f>H10+K10+L10+M10</f>
        <v>13804388.660000002</v>
      </c>
      <c r="H10" s="22">
        <f>SUM(I10:J10)</f>
        <v>12657716.580000002</v>
      </c>
      <c r="I10" s="22">
        <v>10234010.460000001</v>
      </c>
      <c r="J10" s="22">
        <v>2423706.12</v>
      </c>
      <c r="K10" s="22"/>
      <c r="L10" s="22">
        <v>552630</v>
      </c>
      <c r="M10" s="22">
        <v>594042.07999999996</v>
      </c>
      <c r="N10" s="42"/>
      <c r="O10" s="114"/>
      <c r="P10" s="21">
        <f>Q10+S10+T10</f>
        <v>2239565</v>
      </c>
      <c r="Q10" s="22">
        <v>2239565</v>
      </c>
      <c r="R10" s="22">
        <v>1820784.55</v>
      </c>
      <c r="S10" s="22"/>
      <c r="T10" s="22"/>
      <c r="U10" s="2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</row>
    <row r="11" spans="1:84" s="6" customFormat="1" ht="18" customHeight="1" x14ac:dyDescent="0.2">
      <c r="A11" s="19"/>
      <c r="B11" s="19"/>
      <c r="C11" s="56"/>
      <c r="D11" s="160"/>
      <c r="E11" s="59" t="s">
        <v>22</v>
      </c>
      <c r="F11" s="20"/>
      <c r="G11" s="23"/>
      <c r="H11" s="24"/>
      <c r="I11" s="24"/>
      <c r="J11" s="24"/>
      <c r="K11" s="24"/>
      <c r="L11" s="24"/>
      <c r="M11" s="24"/>
      <c r="N11" s="24"/>
      <c r="O11" s="127"/>
      <c r="P11" s="23"/>
      <c r="Q11" s="24"/>
      <c r="R11" s="24"/>
      <c r="S11" s="24"/>
      <c r="T11" s="24"/>
      <c r="U11" s="128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</row>
    <row r="12" spans="1:84" s="6" customFormat="1" ht="18" customHeight="1" x14ac:dyDescent="0.2">
      <c r="A12" s="19"/>
      <c r="B12" s="19"/>
      <c r="C12" s="56"/>
      <c r="D12" s="160"/>
      <c r="E12" s="59" t="s">
        <v>23</v>
      </c>
      <c r="F12" s="20">
        <f>G12+P12</f>
        <v>22000</v>
      </c>
      <c r="G12" s="23">
        <f>H12+K12+L12+M12</f>
        <v>22000</v>
      </c>
      <c r="H12" s="24">
        <f>SUM(I12:J12)</f>
        <v>22000</v>
      </c>
      <c r="I12" s="24"/>
      <c r="J12" s="24">
        <f>J16</f>
        <v>22000</v>
      </c>
      <c r="K12" s="24"/>
      <c r="L12" s="24"/>
      <c r="M12" s="24"/>
      <c r="N12" s="24"/>
      <c r="O12" s="127"/>
      <c r="P12" s="23"/>
      <c r="Q12" s="24"/>
      <c r="R12" s="24"/>
      <c r="S12" s="24"/>
      <c r="T12" s="24"/>
      <c r="U12" s="128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</row>
    <row r="13" spans="1:84" s="6" customFormat="1" ht="18" customHeight="1" x14ac:dyDescent="0.2">
      <c r="A13" s="56"/>
      <c r="B13" s="56"/>
      <c r="C13" s="25"/>
      <c r="D13" s="161"/>
      <c r="E13" s="60" t="s">
        <v>24</v>
      </c>
      <c r="F13" s="26">
        <f t="shared" ref="F13:R13" si="1">F10-F11+F12</f>
        <v>16065953.660000002</v>
      </c>
      <c r="G13" s="27">
        <f t="shared" si="1"/>
        <v>13826388.660000002</v>
      </c>
      <c r="H13" s="26">
        <f t="shared" si="1"/>
        <v>12679716.580000002</v>
      </c>
      <c r="I13" s="26">
        <f>I10-I11+I12</f>
        <v>10234010.460000001</v>
      </c>
      <c r="J13" s="26">
        <f t="shared" si="1"/>
        <v>2445706.12</v>
      </c>
      <c r="K13" s="26"/>
      <c r="L13" s="26">
        <f>L10-L11+L12</f>
        <v>552630</v>
      </c>
      <c r="M13" s="26">
        <f>M10-M11+M12</f>
        <v>594042.07999999996</v>
      </c>
      <c r="N13" s="26"/>
      <c r="O13" s="28"/>
      <c r="P13" s="27">
        <f t="shared" si="1"/>
        <v>2239565</v>
      </c>
      <c r="Q13" s="26">
        <f t="shared" si="1"/>
        <v>2239565</v>
      </c>
      <c r="R13" s="26">
        <f t="shared" si="1"/>
        <v>1820784.55</v>
      </c>
      <c r="S13" s="69"/>
      <c r="T13" s="69"/>
      <c r="U13" s="1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</row>
    <row r="14" spans="1:84" s="6" customFormat="1" ht="18" customHeight="1" x14ac:dyDescent="0.2">
      <c r="A14" s="30"/>
      <c r="B14" s="39">
        <v>75023</v>
      </c>
      <c r="C14" s="40"/>
      <c r="D14" s="156" t="s">
        <v>50</v>
      </c>
      <c r="E14" s="61" t="s">
        <v>21</v>
      </c>
      <c r="F14" s="129">
        <f>G14+P14</f>
        <v>10252026.460000001</v>
      </c>
      <c r="G14" s="130">
        <f>H14+K14+L14+M14</f>
        <v>10252026.460000001</v>
      </c>
      <c r="H14" s="29">
        <f>SUM(I14:J14)</f>
        <v>10231326.460000001</v>
      </c>
      <c r="I14" s="29">
        <v>8602389.4600000009</v>
      </c>
      <c r="J14" s="33">
        <v>1628937</v>
      </c>
      <c r="K14" s="29"/>
      <c r="L14" s="33">
        <v>20700</v>
      </c>
      <c r="M14" s="44"/>
      <c r="N14" s="44"/>
      <c r="O14" s="45"/>
      <c r="P14" s="49"/>
      <c r="Q14" s="44"/>
      <c r="R14" s="44"/>
      <c r="S14" s="44"/>
      <c r="T14" s="44"/>
      <c r="U14" s="2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</row>
    <row r="15" spans="1:84" s="6" customFormat="1" ht="18" customHeight="1" x14ac:dyDescent="0.2">
      <c r="A15" s="30"/>
      <c r="B15" s="30"/>
      <c r="C15" s="38"/>
      <c r="D15" s="157"/>
      <c r="E15" s="61" t="s">
        <v>22</v>
      </c>
      <c r="F15" s="31"/>
      <c r="G15" s="32"/>
      <c r="H15" s="33"/>
      <c r="I15" s="33"/>
      <c r="J15" s="33"/>
      <c r="K15" s="33"/>
      <c r="L15" s="33"/>
      <c r="M15" s="33"/>
      <c r="N15" s="33"/>
      <c r="O15" s="46"/>
      <c r="P15" s="32"/>
      <c r="Q15" s="33"/>
      <c r="R15" s="33"/>
      <c r="S15" s="33"/>
      <c r="T15" s="33"/>
      <c r="U15" s="128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</row>
    <row r="16" spans="1:84" s="6" customFormat="1" ht="18" customHeight="1" x14ac:dyDescent="0.2">
      <c r="A16" s="30"/>
      <c r="B16" s="30"/>
      <c r="C16" s="38"/>
      <c r="D16" s="157"/>
      <c r="E16" s="61" t="s">
        <v>23</v>
      </c>
      <c r="F16" s="31">
        <f>G16+P16</f>
        <v>22000</v>
      </c>
      <c r="G16" s="32">
        <f>H16+K16+L16+M16</f>
        <v>22000</v>
      </c>
      <c r="H16" s="33">
        <f>SUM(I16:J16)</f>
        <v>22000</v>
      </c>
      <c r="I16" s="33"/>
      <c r="J16" s="33">
        <f>J20</f>
        <v>22000</v>
      </c>
      <c r="K16" s="33"/>
      <c r="L16" s="33"/>
      <c r="M16" s="33"/>
      <c r="N16" s="33"/>
      <c r="O16" s="46"/>
      <c r="P16" s="32"/>
      <c r="Q16" s="33"/>
      <c r="R16" s="33"/>
      <c r="S16" s="33"/>
      <c r="T16" s="33"/>
      <c r="U16" s="128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</row>
    <row r="17" spans="1:84" s="6" customFormat="1" ht="18" customHeight="1" x14ac:dyDescent="0.2">
      <c r="A17" s="57"/>
      <c r="B17" s="57"/>
      <c r="C17" s="34"/>
      <c r="D17" s="158"/>
      <c r="E17" s="62" t="s">
        <v>24</v>
      </c>
      <c r="F17" s="35">
        <f t="shared" ref="F17:J17" si="2">F14-F15+F16</f>
        <v>10274026.460000001</v>
      </c>
      <c r="G17" s="36">
        <f t="shared" si="2"/>
        <v>10274026.460000001</v>
      </c>
      <c r="H17" s="35">
        <f t="shared" si="2"/>
        <v>10253326.460000001</v>
      </c>
      <c r="I17" s="35">
        <f t="shared" si="2"/>
        <v>8602389.4600000009</v>
      </c>
      <c r="J17" s="35">
        <f t="shared" si="2"/>
        <v>1650937</v>
      </c>
      <c r="K17" s="35"/>
      <c r="L17" s="35">
        <f t="shared" ref="L17" si="3">L14-L15+L16</f>
        <v>20700</v>
      </c>
      <c r="M17" s="35"/>
      <c r="N17" s="35"/>
      <c r="O17" s="37"/>
      <c r="P17" s="36"/>
      <c r="Q17" s="35"/>
      <c r="R17" s="35"/>
      <c r="S17" s="50"/>
      <c r="T17" s="50"/>
      <c r="U17" s="13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</row>
    <row r="18" spans="1:84" s="6" customFormat="1" ht="16.5" customHeight="1" x14ac:dyDescent="0.2">
      <c r="A18" s="38"/>
      <c r="B18" s="38"/>
      <c r="C18" s="38">
        <v>4300</v>
      </c>
      <c r="D18" s="153" t="s">
        <v>51</v>
      </c>
      <c r="E18" s="61" t="s">
        <v>21</v>
      </c>
      <c r="F18" s="31">
        <f>G18+P18</f>
        <v>761500</v>
      </c>
      <c r="G18" s="32">
        <f>H18+K18+L18+M18</f>
        <v>761500</v>
      </c>
      <c r="H18" s="29">
        <f>SUM(I18:J18)</f>
        <v>761500</v>
      </c>
      <c r="I18" s="33"/>
      <c r="J18" s="33">
        <v>761500</v>
      </c>
      <c r="K18" s="33"/>
      <c r="L18" s="33"/>
      <c r="M18" s="33"/>
      <c r="N18" s="33"/>
      <c r="O18" s="46"/>
      <c r="P18" s="47"/>
      <c r="Q18" s="33"/>
      <c r="R18" s="33"/>
      <c r="S18" s="33"/>
      <c r="T18" s="33"/>
      <c r="U18" s="1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</row>
    <row r="19" spans="1:84" s="6" customFormat="1" ht="16.5" customHeight="1" x14ac:dyDescent="0.2">
      <c r="A19" s="30"/>
      <c r="B19" s="30"/>
      <c r="C19" s="38"/>
      <c r="D19" s="154"/>
      <c r="E19" s="61" t="s">
        <v>22</v>
      </c>
      <c r="F19" s="31"/>
      <c r="G19" s="32"/>
      <c r="H19" s="33"/>
      <c r="I19" s="33"/>
      <c r="J19" s="33"/>
      <c r="K19" s="33"/>
      <c r="L19" s="33"/>
      <c r="M19" s="33"/>
      <c r="N19" s="33"/>
      <c r="O19" s="46"/>
      <c r="P19" s="32"/>
      <c r="Q19" s="33"/>
      <c r="R19" s="33"/>
      <c r="S19" s="33"/>
      <c r="T19" s="33"/>
      <c r="U19" s="11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</row>
    <row r="20" spans="1:84" s="6" customFormat="1" ht="16.5" customHeight="1" x14ac:dyDescent="0.2">
      <c r="A20" s="30"/>
      <c r="B20" s="30"/>
      <c r="C20" s="38"/>
      <c r="D20" s="154"/>
      <c r="E20" s="61" t="s">
        <v>23</v>
      </c>
      <c r="F20" s="31">
        <f>G20+P20</f>
        <v>22000</v>
      </c>
      <c r="G20" s="32">
        <f>H20+K20+L20+M20</f>
        <v>22000</v>
      </c>
      <c r="H20" s="33">
        <f>SUM(I20:J20)</f>
        <v>22000</v>
      </c>
      <c r="I20" s="33"/>
      <c r="J20" s="33">
        <v>22000</v>
      </c>
      <c r="K20" s="33"/>
      <c r="L20" s="33"/>
      <c r="M20" s="33"/>
      <c r="N20" s="33"/>
      <c r="O20" s="46"/>
      <c r="P20" s="32"/>
      <c r="Q20" s="33"/>
      <c r="R20" s="33"/>
      <c r="S20" s="33"/>
      <c r="T20" s="33"/>
      <c r="U20" s="11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</row>
    <row r="21" spans="1:84" s="6" customFormat="1" ht="16.5" customHeight="1" x14ac:dyDescent="0.2">
      <c r="A21" s="57"/>
      <c r="B21" s="57"/>
      <c r="C21" s="34"/>
      <c r="D21" s="155"/>
      <c r="E21" s="62" t="s">
        <v>24</v>
      </c>
      <c r="F21" s="35">
        <f>F18-F19+F20</f>
        <v>783500</v>
      </c>
      <c r="G21" s="36">
        <f>G18-G19+G20</f>
        <v>783500</v>
      </c>
      <c r="H21" s="35">
        <f>H18-H19+H20</f>
        <v>783500</v>
      </c>
      <c r="I21" s="35"/>
      <c r="J21" s="35">
        <f>J18-J19+J20</f>
        <v>783500</v>
      </c>
      <c r="K21" s="35"/>
      <c r="L21" s="35"/>
      <c r="M21" s="35"/>
      <c r="N21" s="35"/>
      <c r="O21" s="37"/>
      <c r="P21" s="36"/>
      <c r="Q21" s="35"/>
      <c r="R21" s="35"/>
      <c r="S21" s="50"/>
      <c r="T21" s="50"/>
      <c r="U21" s="13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</row>
    <row r="22" spans="1:84" s="6" customFormat="1" ht="16.5" customHeight="1" x14ac:dyDescent="0.2">
      <c r="A22" s="74"/>
      <c r="B22" s="74"/>
      <c r="C22" s="150" t="s">
        <v>26</v>
      </c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2"/>
      <c r="U22" s="94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</row>
    <row r="23" spans="1:84" s="6" customFormat="1" ht="16.5" customHeight="1" x14ac:dyDescent="0.2">
      <c r="A23" s="74"/>
      <c r="B23" s="30"/>
      <c r="C23" s="147" t="s">
        <v>65</v>
      </c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9"/>
      <c r="U23" s="94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</row>
    <row r="24" spans="1:84" s="6" customFormat="1" ht="27" customHeight="1" x14ac:dyDescent="0.2">
      <c r="A24" s="74"/>
      <c r="B24" s="30"/>
      <c r="C24" s="144" t="s">
        <v>101</v>
      </c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6"/>
      <c r="U24" s="9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</row>
    <row r="25" spans="1:84" s="6" customFormat="1" ht="18" customHeight="1" x14ac:dyDescent="0.2">
      <c r="A25" s="41">
        <v>758</v>
      </c>
      <c r="B25" s="41"/>
      <c r="C25" s="86"/>
      <c r="D25" s="159" t="s">
        <v>47</v>
      </c>
      <c r="E25" s="59" t="s">
        <v>21</v>
      </c>
      <c r="F25" s="20">
        <f>G25+P25</f>
        <v>2720000</v>
      </c>
      <c r="G25" s="21">
        <f>H25+K25+L25+M25</f>
        <v>2720000</v>
      </c>
      <c r="H25" s="22">
        <f>SUM(I25:J25)</f>
        <v>2710000</v>
      </c>
      <c r="I25" s="22"/>
      <c r="J25" s="22">
        <v>2710000</v>
      </c>
      <c r="K25" s="22"/>
      <c r="L25" s="22">
        <v>10000</v>
      </c>
      <c r="M25" s="22"/>
      <c r="N25" s="42"/>
      <c r="O25" s="114"/>
      <c r="P25" s="131"/>
      <c r="Q25" s="22"/>
      <c r="R25" s="22"/>
      <c r="S25" s="22"/>
      <c r="T25" s="22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</row>
    <row r="26" spans="1:84" s="6" customFormat="1" ht="18" customHeight="1" x14ac:dyDescent="0.2">
      <c r="A26" s="19"/>
      <c r="B26" s="19"/>
      <c r="C26" s="56"/>
      <c r="D26" s="160"/>
      <c r="E26" s="59" t="s">
        <v>22</v>
      </c>
      <c r="F26" s="20">
        <f>G26+P26</f>
        <v>126984</v>
      </c>
      <c r="G26" s="23">
        <f>H26+K26+L26+M26</f>
        <v>126984</v>
      </c>
      <c r="H26" s="24">
        <f>SUM(I26:J26)</f>
        <v>126984</v>
      </c>
      <c r="I26" s="24"/>
      <c r="J26" s="24">
        <f>J30</f>
        <v>126984</v>
      </c>
      <c r="K26" s="24"/>
      <c r="L26" s="24"/>
      <c r="M26" s="24"/>
      <c r="N26" s="43"/>
      <c r="O26" s="116"/>
      <c r="P26" s="132"/>
      <c r="Q26" s="24"/>
      <c r="R26" s="24"/>
      <c r="S26" s="24"/>
      <c r="T26" s="24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</row>
    <row r="27" spans="1:84" s="6" customFormat="1" ht="18" customHeight="1" x14ac:dyDescent="0.2">
      <c r="A27" s="19"/>
      <c r="B27" s="19"/>
      <c r="C27" s="56"/>
      <c r="D27" s="160"/>
      <c r="E27" s="59" t="s">
        <v>23</v>
      </c>
      <c r="F27" s="20"/>
      <c r="G27" s="23"/>
      <c r="H27" s="24"/>
      <c r="I27" s="24"/>
      <c r="J27" s="24"/>
      <c r="K27" s="24"/>
      <c r="L27" s="24"/>
      <c r="M27" s="24"/>
      <c r="N27" s="43"/>
      <c r="O27" s="116"/>
      <c r="P27" s="132"/>
      <c r="Q27" s="24"/>
      <c r="R27" s="24"/>
      <c r="S27" s="24"/>
      <c r="T27" s="24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</row>
    <row r="28" spans="1:84" s="6" customFormat="1" ht="18" customHeight="1" x14ac:dyDescent="0.2">
      <c r="A28" s="56"/>
      <c r="B28" s="56"/>
      <c r="C28" s="25"/>
      <c r="D28" s="161"/>
      <c r="E28" s="60" t="s">
        <v>24</v>
      </c>
      <c r="F28" s="26">
        <f>F25-F26+F27</f>
        <v>2593016</v>
      </c>
      <c r="G28" s="27">
        <f>G25-G26+G27</f>
        <v>2593016</v>
      </c>
      <c r="H28" s="26">
        <f>H25-H26+H27</f>
        <v>2583016</v>
      </c>
      <c r="I28" s="26"/>
      <c r="J28" s="26">
        <f>J25-J26+J27</f>
        <v>2583016</v>
      </c>
      <c r="K28" s="26"/>
      <c r="L28" s="26">
        <f>L25-L26+L27</f>
        <v>10000</v>
      </c>
      <c r="M28" s="26"/>
      <c r="N28" s="26"/>
      <c r="O28" s="28"/>
      <c r="P28" s="133"/>
      <c r="Q28" s="26"/>
      <c r="R28" s="26"/>
      <c r="S28" s="69"/>
      <c r="T28" s="69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</row>
    <row r="29" spans="1:84" s="6" customFormat="1" ht="16.5" customHeight="1" x14ac:dyDescent="0.2">
      <c r="A29" s="30"/>
      <c r="B29" s="39">
        <v>75818</v>
      </c>
      <c r="C29" s="40"/>
      <c r="D29" s="156" t="s">
        <v>48</v>
      </c>
      <c r="E29" s="61" t="s">
        <v>21</v>
      </c>
      <c r="F29" s="31">
        <f>G29+P29</f>
        <v>2710000</v>
      </c>
      <c r="G29" s="32">
        <f>H29+K29+L29+M29</f>
        <v>2710000</v>
      </c>
      <c r="H29" s="33">
        <f>SUM(I29:J29)</f>
        <v>2710000</v>
      </c>
      <c r="I29" s="44"/>
      <c r="J29" s="29">
        <v>2710000</v>
      </c>
      <c r="K29" s="44"/>
      <c r="L29" s="44"/>
      <c r="M29" s="44"/>
      <c r="N29" s="44"/>
      <c r="O29" s="45"/>
      <c r="P29" s="49"/>
      <c r="Q29" s="44"/>
      <c r="R29" s="44"/>
      <c r="S29" s="44"/>
      <c r="T29" s="44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</row>
    <row r="30" spans="1:84" s="6" customFormat="1" ht="16.5" customHeight="1" x14ac:dyDescent="0.2">
      <c r="A30" s="30"/>
      <c r="B30" s="30"/>
      <c r="C30" s="38"/>
      <c r="D30" s="157"/>
      <c r="E30" s="61" t="s">
        <v>22</v>
      </c>
      <c r="F30" s="31">
        <f>G30+P30</f>
        <v>126984</v>
      </c>
      <c r="G30" s="32">
        <f>H30+K30+L30+M30</f>
        <v>126984</v>
      </c>
      <c r="H30" s="33">
        <f>SUM(I30:J30)</f>
        <v>126984</v>
      </c>
      <c r="I30" s="95"/>
      <c r="J30" s="33">
        <f>J34</f>
        <v>126984</v>
      </c>
      <c r="K30" s="95"/>
      <c r="L30" s="95"/>
      <c r="M30" s="95"/>
      <c r="N30" s="95"/>
      <c r="O30" s="115"/>
      <c r="P30" s="47"/>
      <c r="Q30" s="95"/>
      <c r="R30" s="95"/>
      <c r="S30" s="95"/>
      <c r="T30" s="95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</row>
    <row r="31" spans="1:84" s="6" customFormat="1" ht="16.5" customHeight="1" x14ac:dyDescent="0.2">
      <c r="A31" s="30"/>
      <c r="B31" s="30"/>
      <c r="C31" s="38"/>
      <c r="D31" s="157"/>
      <c r="E31" s="61" t="s">
        <v>23</v>
      </c>
      <c r="F31" s="31"/>
      <c r="G31" s="32"/>
      <c r="H31" s="33"/>
      <c r="I31" s="95"/>
      <c r="J31" s="33"/>
      <c r="K31" s="95"/>
      <c r="L31" s="95"/>
      <c r="M31" s="95"/>
      <c r="N31" s="95"/>
      <c r="O31" s="115"/>
      <c r="P31" s="47"/>
      <c r="Q31" s="95"/>
      <c r="R31" s="95"/>
      <c r="S31" s="95"/>
      <c r="T31" s="95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</row>
    <row r="32" spans="1:84" s="6" customFormat="1" ht="16.5" customHeight="1" x14ac:dyDescent="0.2">
      <c r="A32" s="57"/>
      <c r="B32" s="57"/>
      <c r="C32" s="34"/>
      <c r="D32" s="158"/>
      <c r="E32" s="62" t="s">
        <v>24</v>
      </c>
      <c r="F32" s="35">
        <f>F29-F30+F31</f>
        <v>2583016</v>
      </c>
      <c r="G32" s="36">
        <f>G29-G30+G31</f>
        <v>2583016</v>
      </c>
      <c r="H32" s="35">
        <f>H29-H30+H31</f>
        <v>2583016</v>
      </c>
      <c r="I32" s="35"/>
      <c r="J32" s="35">
        <f>J29-J30+J31</f>
        <v>2583016</v>
      </c>
      <c r="K32" s="35"/>
      <c r="L32" s="35"/>
      <c r="M32" s="35"/>
      <c r="N32" s="35"/>
      <c r="O32" s="37"/>
      <c r="P32" s="36"/>
      <c r="Q32" s="35"/>
      <c r="R32" s="35"/>
      <c r="S32" s="50"/>
      <c r="T32" s="50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</row>
    <row r="33" spans="1:84" s="6" customFormat="1" ht="16.5" customHeight="1" x14ac:dyDescent="0.2">
      <c r="A33" s="38"/>
      <c r="B33" s="38"/>
      <c r="C33" s="38">
        <v>4810</v>
      </c>
      <c r="D33" s="66" t="s">
        <v>49</v>
      </c>
      <c r="E33" s="61" t="s">
        <v>21</v>
      </c>
      <c r="F33" s="31">
        <f>G33+P33</f>
        <v>2710000</v>
      </c>
      <c r="G33" s="32">
        <f>H33+K33+L33+M33</f>
        <v>2710000</v>
      </c>
      <c r="H33" s="33">
        <f>SUM(I33:J33)</f>
        <v>2710000</v>
      </c>
      <c r="I33" s="29"/>
      <c r="J33" s="29">
        <v>2710000</v>
      </c>
      <c r="K33" s="29"/>
      <c r="L33" s="29"/>
      <c r="M33" s="29"/>
      <c r="N33" s="29"/>
      <c r="O33" s="134"/>
      <c r="P33" s="49"/>
      <c r="Q33" s="29"/>
      <c r="R33" s="29"/>
      <c r="S33" s="29"/>
      <c r="T33" s="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</row>
    <row r="34" spans="1:84" s="6" customFormat="1" ht="16.5" customHeight="1" x14ac:dyDescent="0.2">
      <c r="A34" s="30"/>
      <c r="B34" s="30"/>
      <c r="C34" s="38"/>
      <c r="D34" s="67"/>
      <c r="E34" s="61" t="s">
        <v>22</v>
      </c>
      <c r="F34" s="31">
        <f>G34+P34</f>
        <v>126984</v>
      </c>
      <c r="G34" s="32">
        <f>H34+K34+L34+M34</f>
        <v>126984</v>
      </c>
      <c r="H34" s="33">
        <f>SUM(I34:J34)</f>
        <v>126984</v>
      </c>
      <c r="I34" s="33"/>
      <c r="J34" s="33">
        <f>22000+104984</f>
        <v>126984</v>
      </c>
      <c r="K34" s="33"/>
      <c r="L34" s="33"/>
      <c r="M34" s="33"/>
      <c r="N34" s="33"/>
      <c r="O34" s="46"/>
      <c r="P34" s="32"/>
      <c r="Q34" s="33"/>
      <c r="R34" s="33"/>
      <c r="S34" s="33"/>
      <c r="T34" s="33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</row>
    <row r="35" spans="1:84" s="6" customFormat="1" ht="16.5" customHeight="1" x14ac:dyDescent="0.2">
      <c r="A35" s="30"/>
      <c r="B35" s="30"/>
      <c r="C35" s="38"/>
      <c r="D35" s="67"/>
      <c r="E35" s="61" t="s">
        <v>23</v>
      </c>
      <c r="F35" s="31"/>
      <c r="G35" s="32"/>
      <c r="H35" s="33"/>
      <c r="I35" s="33"/>
      <c r="J35" s="33"/>
      <c r="K35" s="33"/>
      <c r="L35" s="33"/>
      <c r="M35" s="33"/>
      <c r="N35" s="33"/>
      <c r="O35" s="46"/>
      <c r="P35" s="32"/>
      <c r="Q35" s="33"/>
      <c r="R35" s="33"/>
      <c r="S35" s="33"/>
      <c r="T35" s="33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</row>
    <row r="36" spans="1:84" s="6" customFormat="1" ht="16.5" customHeight="1" x14ac:dyDescent="0.2">
      <c r="A36" s="57"/>
      <c r="B36" s="57"/>
      <c r="C36" s="34"/>
      <c r="D36" s="68"/>
      <c r="E36" s="62" t="s">
        <v>24</v>
      </c>
      <c r="F36" s="35">
        <f>F33-F34+F35</f>
        <v>2583016</v>
      </c>
      <c r="G36" s="36">
        <f>G33-G34+G35</f>
        <v>2583016</v>
      </c>
      <c r="H36" s="35">
        <f>H33-H34+H35</f>
        <v>2583016</v>
      </c>
      <c r="I36" s="35"/>
      <c r="J36" s="35">
        <f>J33-J34+J35</f>
        <v>2583016</v>
      </c>
      <c r="K36" s="35"/>
      <c r="L36" s="35"/>
      <c r="M36" s="35"/>
      <c r="N36" s="35"/>
      <c r="O36" s="37"/>
      <c r="P36" s="36"/>
      <c r="Q36" s="35"/>
      <c r="R36" s="35"/>
      <c r="S36" s="50"/>
      <c r="T36" s="50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</row>
    <row r="37" spans="1:84" s="6" customFormat="1" ht="16.5" customHeight="1" x14ac:dyDescent="0.2">
      <c r="A37" s="74"/>
      <c r="B37" s="74"/>
      <c r="C37" s="150" t="s">
        <v>26</v>
      </c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2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</row>
    <row r="38" spans="1:84" s="135" customFormat="1" ht="16.5" customHeight="1" x14ac:dyDescent="0.2">
      <c r="A38" s="74"/>
      <c r="B38" s="30"/>
      <c r="C38" s="147" t="s">
        <v>63</v>
      </c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9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36"/>
      <c r="BH38" s="136"/>
      <c r="BI38" s="136"/>
      <c r="BJ38" s="136"/>
      <c r="BK38" s="136"/>
      <c r="BL38" s="136"/>
      <c r="BM38" s="136"/>
      <c r="BN38" s="136"/>
      <c r="BO38" s="136"/>
      <c r="BP38" s="136"/>
      <c r="BQ38" s="136"/>
      <c r="BR38" s="136"/>
      <c r="BS38" s="136"/>
      <c r="BT38" s="136"/>
      <c r="BU38" s="136"/>
      <c r="BV38" s="136"/>
      <c r="BW38" s="136"/>
      <c r="BX38" s="136"/>
      <c r="BY38" s="136"/>
      <c r="BZ38" s="136"/>
      <c r="CA38" s="136"/>
      <c r="CB38" s="136"/>
      <c r="CC38" s="136"/>
      <c r="CD38" s="136"/>
      <c r="CE38" s="136"/>
      <c r="CF38" s="136"/>
    </row>
    <row r="39" spans="1:84" s="135" customFormat="1" ht="42.75" customHeight="1" x14ac:dyDescent="0.2">
      <c r="A39" s="74"/>
      <c r="B39" s="30"/>
      <c r="C39" s="144" t="s">
        <v>64</v>
      </c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6"/>
      <c r="BM39" s="136"/>
      <c r="BN39" s="136"/>
      <c r="BO39" s="136"/>
      <c r="BP39" s="136"/>
      <c r="BQ39" s="136"/>
      <c r="BR39" s="136"/>
      <c r="BS39" s="136"/>
      <c r="BT39" s="136"/>
      <c r="BU39" s="136"/>
      <c r="BV39" s="136"/>
      <c r="BW39" s="136"/>
      <c r="BX39" s="136"/>
      <c r="BY39" s="136"/>
      <c r="BZ39" s="136"/>
      <c r="CA39" s="136"/>
      <c r="CB39" s="136"/>
      <c r="CC39" s="136"/>
      <c r="CD39" s="136"/>
      <c r="CE39" s="136"/>
      <c r="CF39" s="136"/>
    </row>
    <row r="40" spans="1:84" s="135" customFormat="1" ht="18" customHeight="1" x14ac:dyDescent="0.2">
      <c r="A40" s="41">
        <v>801</v>
      </c>
      <c r="B40" s="41"/>
      <c r="C40" s="86"/>
      <c r="D40" s="159" t="s">
        <v>52</v>
      </c>
      <c r="E40" s="63" t="s">
        <v>21</v>
      </c>
      <c r="F40" s="51">
        <f>G40+P40</f>
        <v>56958092.82</v>
      </c>
      <c r="G40" s="21">
        <f>H40+K40+L40+M40</f>
        <v>56809092.82</v>
      </c>
      <c r="H40" s="22">
        <f>SUM(I40:J40)</f>
        <v>51230998.82</v>
      </c>
      <c r="I40" s="22">
        <v>45738339</v>
      </c>
      <c r="J40" s="22">
        <v>5492659.8200000003</v>
      </c>
      <c r="K40" s="22">
        <v>5445600</v>
      </c>
      <c r="L40" s="22">
        <v>132494</v>
      </c>
      <c r="M40" s="22"/>
      <c r="N40" s="42"/>
      <c r="O40" s="114"/>
      <c r="P40" s="21">
        <f>Q40+S40+T40</f>
        <v>149000</v>
      </c>
      <c r="Q40" s="22">
        <v>149000</v>
      </c>
      <c r="R40" s="42"/>
      <c r="S40" s="42"/>
      <c r="T40" s="22"/>
      <c r="U40" s="2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6"/>
      <c r="BO40" s="136"/>
      <c r="BP40" s="136"/>
      <c r="BQ40" s="136"/>
      <c r="BR40" s="136"/>
      <c r="BS40" s="136"/>
      <c r="BT40" s="136"/>
      <c r="BU40" s="136"/>
      <c r="BV40" s="136"/>
      <c r="BW40" s="136"/>
      <c r="BX40" s="136"/>
      <c r="BY40" s="136"/>
      <c r="BZ40" s="136"/>
      <c r="CA40" s="136"/>
      <c r="CB40" s="136"/>
      <c r="CC40" s="136"/>
      <c r="CD40" s="136"/>
      <c r="CE40" s="136"/>
      <c r="CF40" s="136"/>
    </row>
    <row r="41" spans="1:84" s="135" customFormat="1" ht="18" customHeight="1" x14ac:dyDescent="0.2">
      <c r="A41" s="19"/>
      <c r="B41" s="19"/>
      <c r="C41" s="56"/>
      <c r="D41" s="160"/>
      <c r="E41" s="59" t="s">
        <v>22</v>
      </c>
      <c r="F41" s="20">
        <f>G41+P41</f>
        <v>11701</v>
      </c>
      <c r="G41" s="23">
        <f>H41+K41+L41+M41</f>
        <v>11701</v>
      </c>
      <c r="H41" s="24">
        <f>SUM(I41:J41)</f>
        <v>11701</v>
      </c>
      <c r="I41" s="24">
        <f>I45+I69+I90+I101+I122</f>
        <v>11701</v>
      </c>
      <c r="J41" s="24"/>
      <c r="K41" s="24"/>
      <c r="L41" s="24"/>
      <c r="M41" s="24"/>
      <c r="N41" s="43"/>
      <c r="O41" s="116"/>
      <c r="P41" s="23"/>
      <c r="Q41" s="24"/>
      <c r="R41" s="43"/>
      <c r="S41" s="43"/>
      <c r="T41" s="24"/>
      <c r="U41" s="2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6"/>
      <c r="BM41" s="136"/>
      <c r="BN41" s="136"/>
      <c r="BO41" s="136"/>
      <c r="BP41" s="136"/>
      <c r="BQ41" s="136"/>
      <c r="BR41" s="136"/>
      <c r="BS41" s="136"/>
      <c r="BT41" s="136"/>
      <c r="BU41" s="136"/>
      <c r="BV41" s="136"/>
      <c r="BW41" s="136"/>
      <c r="BX41" s="136"/>
      <c r="BY41" s="136"/>
      <c r="BZ41" s="136"/>
      <c r="CA41" s="136"/>
      <c r="CB41" s="136"/>
      <c r="CC41" s="136"/>
      <c r="CD41" s="136"/>
      <c r="CE41" s="136"/>
      <c r="CF41" s="136"/>
    </row>
    <row r="42" spans="1:84" s="135" customFormat="1" ht="18" customHeight="1" x14ac:dyDescent="0.2">
      <c r="A42" s="19"/>
      <c r="B42" s="19"/>
      <c r="C42" s="56"/>
      <c r="D42" s="160"/>
      <c r="E42" s="59" t="s">
        <v>23</v>
      </c>
      <c r="F42" s="20">
        <f>G42+P42</f>
        <v>106824</v>
      </c>
      <c r="G42" s="23">
        <f>H42+K42+L42+M42</f>
        <v>106824</v>
      </c>
      <c r="H42" s="24">
        <f>SUM(I42:J42)</f>
        <v>106824</v>
      </c>
      <c r="I42" s="24">
        <f>I46+I70+I91+I102+I123</f>
        <v>106824</v>
      </c>
      <c r="J42" s="24"/>
      <c r="K42" s="24"/>
      <c r="L42" s="24"/>
      <c r="M42" s="24"/>
      <c r="N42" s="43"/>
      <c r="O42" s="116"/>
      <c r="P42" s="23"/>
      <c r="Q42" s="24"/>
      <c r="R42" s="43"/>
      <c r="S42" s="43"/>
      <c r="T42" s="24"/>
      <c r="U42" s="2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6"/>
      <c r="BD42" s="136"/>
      <c r="BE42" s="136"/>
      <c r="BF42" s="136"/>
      <c r="BG42" s="136"/>
      <c r="BH42" s="136"/>
      <c r="BI42" s="136"/>
      <c r="BJ42" s="136"/>
      <c r="BK42" s="136"/>
      <c r="BL42" s="136"/>
      <c r="BM42" s="136"/>
      <c r="BN42" s="136"/>
      <c r="BO42" s="136"/>
      <c r="BP42" s="136"/>
      <c r="BQ42" s="136"/>
      <c r="BR42" s="136"/>
      <c r="BS42" s="136"/>
      <c r="BT42" s="136"/>
      <c r="BU42" s="136"/>
      <c r="BV42" s="136"/>
      <c r="BW42" s="136"/>
      <c r="BX42" s="136"/>
      <c r="BY42" s="136"/>
      <c r="BZ42" s="136"/>
      <c r="CA42" s="136"/>
      <c r="CB42" s="136"/>
      <c r="CC42" s="136"/>
      <c r="CD42" s="136"/>
      <c r="CE42" s="136"/>
      <c r="CF42" s="136"/>
    </row>
    <row r="43" spans="1:84" s="135" customFormat="1" ht="18" customHeight="1" x14ac:dyDescent="0.2">
      <c r="A43" s="56"/>
      <c r="B43" s="25"/>
      <c r="C43" s="25"/>
      <c r="D43" s="161"/>
      <c r="E43" s="60" t="s">
        <v>24</v>
      </c>
      <c r="F43" s="26">
        <f t="shared" ref="F43:L43" si="4">F40-F41+F42</f>
        <v>57053215.82</v>
      </c>
      <c r="G43" s="27">
        <f t="shared" si="4"/>
        <v>56904215.82</v>
      </c>
      <c r="H43" s="26">
        <f t="shared" si="4"/>
        <v>51326121.82</v>
      </c>
      <c r="I43" s="69">
        <f t="shared" si="4"/>
        <v>45833462</v>
      </c>
      <c r="J43" s="69">
        <f t="shared" si="4"/>
        <v>5492659.8200000003</v>
      </c>
      <c r="K43" s="69">
        <f t="shared" si="4"/>
        <v>5445600</v>
      </c>
      <c r="L43" s="69">
        <f t="shared" si="4"/>
        <v>132494</v>
      </c>
      <c r="M43" s="69"/>
      <c r="N43" s="26"/>
      <c r="O43" s="28"/>
      <c r="P43" s="27">
        <f>P40-P41+P42</f>
        <v>149000</v>
      </c>
      <c r="Q43" s="69">
        <f>Q40-Q41+Q42</f>
        <v>149000</v>
      </c>
      <c r="R43" s="26"/>
      <c r="S43" s="69"/>
      <c r="T43" s="69"/>
      <c r="U43" s="1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6"/>
      <c r="BD43" s="136"/>
      <c r="BE43" s="136"/>
      <c r="BF43" s="136"/>
      <c r="BG43" s="136"/>
      <c r="BH43" s="136"/>
      <c r="BI43" s="136"/>
      <c r="BJ43" s="136"/>
      <c r="BK43" s="136"/>
      <c r="BL43" s="136"/>
      <c r="BM43" s="136"/>
      <c r="BN43" s="136"/>
      <c r="BO43" s="136"/>
      <c r="BP43" s="136"/>
      <c r="BQ43" s="136"/>
      <c r="BR43" s="136"/>
      <c r="BS43" s="136"/>
      <c r="BT43" s="136"/>
      <c r="BU43" s="136"/>
      <c r="BV43" s="136"/>
      <c r="BW43" s="136"/>
      <c r="BX43" s="136"/>
      <c r="BY43" s="136"/>
      <c r="BZ43" s="136"/>
      <c r="CA43" s="136"/>
      <c r="CB43" s="136"/>
      <c r="CC43" s="136"/>
      <c r="CD43" s="136"/>
      <c r="CE43" s="136"/>
      <c r="CF43" s="136"/>
    </row>
    <row r="44" spans="1:84" s="135" customFormat="1" ht="18" customHeight="1" x14ac:dyDescent="0.2">
      <c r="A44" s="30"/>
      <c r="B44" s="30">
        <v>80101</v>
      </c>
      <c r="C44" s="40"/>
      <c r="D44" s="156" t="s">
        <v>53</v>
      </c>
      <c r="E44" s="61" t="s">
        <v>21</v>
      </c>
      <c r="F44" s="129">
        <f>G44+P44</f>
        <v>28353821.82</v>
      </c>
      <c r="G44" s="130">
        <f>H44+K44+L44+M44</f>
        <v>28304821.82</v>
      </c>
      <c r="H44" s="29">
        <f>SUM(I44:J44)</f>
        <v>27891321.82</v>
      </c>
      <c r="I44" s="29">
        <v>24859642</v>
      </c>
      <c r="J44" s="29">
        <v>3031679.82</v>
      </c>
      <c r="K44" s="29">
        <v>393000</v>
      </c>
      <c r="L44" s="29">
        <v>20500</v>
      </c>
      <c r="M44" s="29"/>
      <c r="N44" s="44"/>
      <c r="O44" s="45"/>
      <c r="P44" s="130">
        <f>Q44+S44+T44</f>
        <v>49000</v>
      </c>
      <c r="Q44" s="29">
        <v>49000</v>
      </c>
      <c r="R44" s="44"/>
      <c r="S44" s="44"/>
      <c r="T44" s="44"/>
      <c r="U44" s="2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6"/>
      <c r="BM44" s="136"/>
      <c r="BN44" s="136"/>
      <c r="BO44" s="136"/>
      <c r="BP44" s="136"/>
      <c r="BQ44" s="136"/>
      <c r="BR44" s="136"/>
      <c r="BS44" s="136"/>
      <c r="BT44" s="136"/>
      <c r="BU44" s="136"/>
      <c r="BV44" s="136"/>
      <c r="BW44" s="136"/>
      <c r="BX44" s="136"/>
      <c r="BY44" s="136"/>
      <c r="BZ44" s="136"/>
      <c r="CA44" s="136"/>
      <c r="CB44" s="136"/>
      <c r="CC44" s="136"/>
      <c r="CD44" s="136"/>
      <c r="CE44" s="136"/>
      <c r="CF44" s="136"/>
    </row>
    <row r="45" spans="1:84" s="135" customFormat="1" ht="18" customHeight="1" x14ac:dyDescent="0.2">
      <c r="A45" s="30"/>
      <c r="B45" s="30"/>
      <c r="C45" s="38"/>
      <c r="D45" s="157"/>
      <c r="E45" s="61" t="s">
        <v>22</v>
      </c>
      <c r="F45" s="31"/>
      <c r="G45" s="32"/>
      <c r="H45" s="33"/>
      <c r="I45" s="33"/>
      <c r="J45" s="33"/>
      <c r="K45" s="33"/>
      <c r="L45" s="33"/>
      <c r="M45" s="33"/>
      <c r="N45" s="95"/>
      <c r="O45" s="115"/>
      <c r="P45" s="32"/>
      <c r="Q45" s="33"/>
      <c r="R45" s="95"/>
      <c r="S45" s="95"/>
      <c r="T45" s="95"/>
      <c r="U45" s="2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36"/>
      <c r="BK45" s="136"/>
      <c r="BL45" s="136"/>
      <c r="BM45" s="136"/>
      <c r="BN45" s="136"/>
      <c r="BO45" s="136"/>
      <c r="BP45" s="136"/>
      <c r="BQ45" s="136"/>
      <c r="BR45" s="136"/>
      <c r="BS45" s="136"/>
      <c r="BT45" s="136"/>
      <c r="BU45" s="136"/>
      <c r="BV45" s="136"/>
      <c r="BW45" s="136"/>
      <c r="BX45" s="136"/>
      <c r="BY45" s="136"/>
      <c r="BZ45" s="136"/>
      <c r="CA45" s="136"/>
      <c r="CB45" s="136"/>
      <c r="CC45" s="136"/>
      <c r="CD45" s="136"/>
      <c r="CE45" s="136"/>
      <c r="CF45" s="136"/>
    </row>
    <row r="46" spans="1:84" s="135" customFormat="1" ht="18" customHeight="1" x14ac:dyDescent="0.2">
      <c r="A46" s="30"/>
      <c r="B46" s="30"/>
      <c r="C46" s="38"/>
      <c r="D46" s="157"/>
      <c r="E46" s="61" t="s">
        <v>23</v>
      </c>
      <c r="F46" s="31">
        <f>G46+P46</f>
        <v>38333</v>
      </c>
      <c r="G46" s="32">
        <f>H46+K46+L46+M46</f>
        <v>38333</v>
      </c>
      <c r="H46" s="33">
        <f>SUM(I46:J46)</f>
        <v>38333</v>
      </c>
      <c r="I46" s="33">
        <f>I50+I54+I58</f>
        <v>38333</v>
      </c>
      <c r="J46" s="33"/>
      <c r="K46" s="33"/>
      <c r="L46" s="33"/>
      <c r="M46" s="33"/>
      <c r="N46" s="95"/>
      <c r="O46" s="115"/>
      <c r="P46" s="32"/>
      <c r="Q46" s="33"/>
      <c r="R46" s="95"/>
      <c r="S46" s="95"/>
      <c r="T46" s="95"/>
      <c r="U46" s="2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6"/>
      <c r="BD46" s="136"/>
      <c r="BE46" s="136"/>
      <c r="BF46" s="136"/>
      <c r="BG46" s="136"/>
      <c r="BH46" s="136"/>
      <c r="BI46" s="136"/>
      <c r="BJ46" s="136"/>
      <c r="BK46" s="136"/>
      <c r="BL46" s="136"/>
      <c r="BM46" s="136"/>
      <c r="BN46" s="136"/>
      <c r="BO46" s="136"/>
      <c r="BP46" s="136"/>
      <c r="BQ46" s="136"/>
      <c r="BR46" s="136"/>
      <c r="BS46" s="136"/>
      <c r="BT46" s="136"/>
      <c r="BU46" s="136"/>
      <c r="BV46" s="136"/>
      <c r="BW46" s="136"/>
      <c r="BX46" s="136"/>
      <c r="BY46" s="136"/>
      <c r="BZ46" s="136"/>
      <c r="CA46" s="136"/>
      <c r="CB46" s="136"/>
      <c r="CC46" s="136"/>
      <c r="CD46" s="136"/>
      <c r="CE46" s="136"/>
      <c r="CF46" s="136"/>
    </row>
    <row r="47" spans="1:84" s="135" customFormat="1" ht="18" customHeight="1" x14ac:dyDescent="0.2">
      <c r="A47" s="57"/>
      <c r="B47" s="57"/>
      <c r="C47" s="34"/>
      <c r="D47" s="158"/>
      <c r="E47" s="62" t="s">
        <v>24</v>
      </c>
      <c r="F47" s="35">
        <f t="shared" ref="F47:K47" si="5">F44-F45+F46</f>
        <v>28392154.82</v>
      </c>
      <c r="G47" s="36">
        <f t="shared" si="5"/>
        <v>28343154.82</v>
      </c>
      <c r="H47" s="35">
        <f t="shared" si="5"/>
        <v>27929654.82</v>
      </c>
      <c r="I47" s="50">
        <f t="shared" si="5"/>
        <v>24897975</v>
      </c>
      <c r="J47" s="50">
        <f t="shared" si="5"/>
        <v>3031679.82</v>
      </c>
      <c r="K47" s="50">
        <f t="shared" si="5"/>
        <v>393000</v>
      </c>
      <c r="L47" s="50">
        <f>L44-L45+L46</f>
        <v>20500</v>
      </c>
      <c r="M47" s="35"/>
      <c r="N47" s="35"/>
      <c r="O47" s="37"/>
      <c r="P47" s="36">
        <f t="shared" ref="P47:Q47" si="6">P44-P45+P46</f>
        <v>49000</v>
      </c>
      <c r="Q47" s="35">
        <f t="shared" si="6"/>
        <v>49000</v>
      </c>
      <c r="R47" s="35"/>
      <c r="S47" s="50"/>
      <c r="T47" s="50"/>
      <c r="U47" s="13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  <c r="BE47" s="136"/>
      <c r="BF47" s="136"/>
      <c r="BG47" s="136"/>
      <c r="BH47" s="136"/>
      <c r="BI47" s="136"/>
      <c r="BJ47" s="136"/>
      <c r="BK47" s="136"/>
      <c r="BL47" s="136"/>
      <c r="BM47" s="136"/>
      <c r="BN47" s="136"/>
      <c r="BO47" s="136"/>
      <c r="BP47" s="136"/>
      <c r="BQ47" s="136"/>
      <c r="BR47" s="136"/>
      <c r="BS47" s="136"/>
      <c r="BT47" s="136"/>
      <c r="BU47" s="136"/>
      <c r="BV47" s="136"/>
      <c r="BW47" s="136"/>
      <c r="BX47" s="136"/>
      <c r="BY47" s="136"/>
      <c r="BZ47" s="136"/>
      <c r="CA47" s="136"/>
      <c r="CB47" s="136"/>
      <c r="CC47" s="136"/>
      <c r="CD47" s="136"/>
      <c r="CE47" s="136"/>
      <c r="CF47" s="136"/>
    </row>
    <row r="48" spans="1:84" s="135" customFormat="1" ht="16.5" customHeight="1" x14ac:dyDescent="0.2">
      <c r="A48" s="38"/>
      <c r="B48" s="38"/>
      <c r="C48" s="38">
        <v>4040</v>
      </c>
      <c r="D48" s="153" t="s">
        <v>54</v>
      </c>
      <c r="E48" s="61" t="s">
        <v>21</v>
      </c>
      <c r="F48" s="31">
        <f>G48+P48</f>
        <v>1826241</v>
      </c>
      <c r="G48" s="32">
        <f>H48+K48+L48+M48</f>
        <v>1826241</v>
      </c>
      <c r="H48" s="33">
        <f>SUM(I48:J48)</f>
        <v>1826241</v>
      </c>
      <c r="I48" s="33">
        <v>1826241</v>
      </c>
      <c r="J48" s="33"/>
      <c r="K48" s="33"/>
      <c r="L48" s="33"/>
      <c r="M48" s="33"/>
      <c r="N48" s="33"/>
      <c r="O48" s="46"/>
      <c r="P48" s="47"/>
      <c r="Q48" s="33"/>
      <c r="R48" s="33"/>
      <c r="S48" s="33"/>
      <c r="T48" s="33"/>
      <c r="U48" s="12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36"/>
      <c r="BG48" s="136"/>
      <c r="BH48" s="136"/>
      <c r="BI48" s="136"/>
      <c r="BJ48" s="136"/>
      <c r="BK48" s="136"/>
      <c r="BL48" s="136"/>
      <c r="BM48" s="136"/>
      <c r="BN48" s="136"/>
      <c r="BO48" s="136"/>
      <c r="BP48" s="136"/>
      <c r="BQ48" s="136"/>
      <c r="BR48" s="136"/>
      <c r="BS48" s="136"/>
      <c r="BT48" s="136"/>
      <c r="BU48" s="136"/>
      <c r="BV48" s="136"/>
      <c r="BW48" s="136"/>
      <c r="BX48" s="136"/>
      <c r="BY48" s="136"/>
      <c r="BZ48" s="136"/>
      <c r="CA48" s="136"/>
      <c r="CB48" s="136"/>
      <c r="CC48" s="136"/>
      <c r="CD48" s="136"/>
      <c r="CE48" s="136"/>
      <c r="CF48" s="136"/>
    </row>
    <row r="49" spans="1:84" s="135" customFormat="1" ht="16.5" customHeight="1" x14ac:dyDescent="0.2">
      <c r="A49" s="30"/>
      <c r="B49" s="30"/>
      <c r="C49" s="38"/>
      <c r="D49" s="154"/>
      <c r="E49" s="61" t="s">
        <v>22</v>
      </c>
      <c r="F49" s="31"/>
      <c r="G49" s="32"/>
      <c r="H49" s="33"/>
      <c r="I49" s="33"/>
      <c r="J49" s="33"/>
      <c r="K49" s="33"/>
      <c r="L49" s="33"/>
      <c r="M49" s="33"/>
      <c r="N49" s="33"/>
      <c r="O49" s="46"/>
      <c r="P49" s="32"/>
      <c r="Q49" s="33"/>
      <c r="R49" s="33"/>
      <c r="S49" s="33"/>
      <c r="T49" s="33"/>
      <c r="U49" s="11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36"/>
      <c r="BG49" s="136"/>
      <c r="BH49" s="136"/>
      <c r="BI49" s="136"/>
      <c r="BJ49" s="136"/>
      <c r="BK49" s="136"/>
      <c r="BL49" s="136"/>
      <c r="BM49" s="136"/>
      <c r="BN49" s="136"/>
      <c r="BO49" s="136"/>
      <c r="BP49" s="136"/>
      <c r="BQ49" s="136"/>
      <c r="BR49" s="136"/>
      <c r="BS49" s="136"/>
      <c r="BT49" s="136"/>
      <c r="BU49" s="136"/>
      <c r="BV49" s="136"/>
      <c r="BW49" s="136"/>
      <c r="BX49" s="136"/>
      <c r="BY49" s="136"/>
      <c r="BZ49" s="136"/>
      <c r="CA49" s="136"/>
      <c r="CB49" s="136"/>
      <c r="CC49" s="136"/>
      <c r="CD49" s="136"/>
      <c r="CE49" s="136"/>
      <c r="CF49" s="136"/>
    </row>
    <row r="50" spans="1:84" s="135" customFormat="1" ht="16.5" customHeight="1" x14ac:dyDescent="0.2">
      <c r="A50" s="30"/>
      <c r="B50" s="30"/>
      <c r="C50" s="38"/>
      <c r="D50" s="154"/>
      <c r="E50" s="61" t="s">
        <v>23</v>
      </c>
      <c r="F50" s="31">
        <f>G50+P50</f>
        <v>32246</v>
      </c>
      <c r="G50" s="32">
        <f>H50+K50+L50+M50</f>
        <v>32246</v>
      </c>
      <c r="H50" s="33">
        <f>SUM(I50:J50)</f>
        <v>32246</v>
      </c>
      <c r="I50" s="33">
        <f>1262+30984</f>
        <v>32246</v>
      </c>
      <c r="J50" s="33"/>
      <c r="K50" s="33"/>
      <c r="L50" s="33"/>
      <c r="M50" s="33"/>
      <c r="N50" s="33"/>
      <c r="O50" s="46"/>
      <c r="P50" s="32"/>
      <c r="Q50" s="33"/>
      <c r="R50" s="33"/>
      <c r="S50" s="33"/>
      <c r="T50" s="33"/>
      <c r="U50" s="11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136"/>
      <c r="BF50" s="136"/>
      <c r="BG50" s="136"/>
      <c r="BH50" s="136"/>
      <c r="BI50" s="136"/>
      <c r="BJ50" s="136"/>
      <c r="BK50" s="136"/>
      <c r="BL50" s="136"/>
      <c r="BM50" s="136"/>
      <c r="BN50" s="136"/>
      <c r="BO50" s="136"/>
      <c r="BP50" s="136"/>
      <c r="BQ50" s="136"/>
      <c r="BR50" s="136"/>
      <c r="BS50" s="136"/>
      <c r="BT50" s="136"/>
      <c r="BU50" s="136"/>
      <c r="BV50" s="136"/>
      <c r="BW50" s="136"/>
      <c r="BX50" s="136"/>
      <c r="BY50" s="136"/>
      <c r="BZ50" s="136"/>
      <c r="CA50" s="136"/>
      <c r="CB50" s="136"/>
      <c r="CC50" s="136"/>
      <c r="CD50" s="136"/>
      <c r="CE50" s="136"/>
      <c r="CF50" s="136"/>
    </row>
    <row r="51" spans="1:84" s="135" customFormat="1" ht="16.5" customHeight="1" x14ac:dyDescent="0.2">
      <c r="A51" s="57"/>
      <c r="B51" s="57"/>
      <c r="C51" s="34"/>
      <c r="D51" s="155"/>
      <c r="E51" s="62" t="s">
        <v>24</v>
      </c>
      <c r="F51" s="35">
        <f>F48-F49+F50</f>
        <v>1858487</v>
      </c>
      <c r="G51" s="36">
        <f>G48-G49+G50</f>
        <v>1858487</v>
      </c>
      <c r="H51" s="35">
        <f>H48-H49+H50</f>
        <v>1858487</v>
      </c>
      <c r="I51" s="35">
        <f>I48-I49+I50</f>
        <v>1858487</v>
      </c>
      <c r="J51" s="35"/>
      <c r="K51" s="35"/>
      <c r="L51" s="35"/>
      <c r="M51" s="35"/>
      <c r="N51" s="35"/>
      <c r="O51" s="37"/>
      <c r="P51" s="36"/>
      <c r="Q51" s="35"/>
      <c r="R51" s="35"/>
      <c r="S51" s="50"/>
      <c r="T51" s="50"/>
      <c r="U51" s="13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  <c r="BK51" s="136"/>
      <c r="BL51" s="136"/>
      <c r="BM51" s="136"/>
      <c r="BN51" s="136"/>
      <c r="BO51" s="136"/>
      <c r="BP51" s="136"/>
      <c r="BQ51" s="136"/>
      <c r="BR51" s="136"/>
      <c r="BS51" s="136"/>
      <c r="BT51" s="136"/>
      <c r="BU51" s="136"/>
      <c r="BV51" s="136"/>
      <c r="BW51" s="136"/>
      <c r="BX51" s="136"/>
      <c r="BY51" s="136"/>
      <c r="BZ51" s="136"/>
      <c r="CA51" s="136"/>
      <c r="CB51" s="136"/>
      <c r="CC51" s="136"/>
      <c r="CD51" s="136"/>
      <c r="CE51" s="136"/>
      <c r="CF51" s="136"/>
    </row>
    <row r="52" spans="1:84" s="135" customFormat="1" ht="16.5" customHeight="1" x14ac:dyDescent="0.2">
      <c r="A52" s="38"/>
      <c r="B52" s="38"/>
      <c r="C52" s="38">
        <v>4110</v>
      </c>
      <c r="D52" s="153" t="s">
        <v>43</v>
      </c>
      <c r="E52" s="61" t="s">
        <v>21</v>
      </c>
      <c r="F52" s="31">
        <f>G52+P52</f>
        <v>3776681</v>
      </c>
      <c r="G52" s="32">
        <f>H52+K52+L52+M52</f>
        <v>3776681</v>
      </c>
      <c r="H52" s="33">
        <f>SUM(I52:J52)</f>
        <v>3776681</v>
      </c>
      <c r="I52" s="33">
        <v>3776681</v>
      </c>
      <c r="J52" s="33"/>
      <c r="K52" s="33"/>
      <c r="L52" s="33"/>
      <c r="M52" s="33"/>
      <c r="N52" s="33"/>
      <c r="O52" s="46"/>
      <c r="P52" s="47"/>
      <c r="Q52" s="33"/>
      <c r="R52" s="33"/>
      <c r="S52" s="33"/>
      <c r="T52" s="33"/>
      <c r="U52" s="12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  <c r="BE52" s="136"/>
      <c r="BF52" s="136"/>
      <c r="BG52" s="136"/>
      <c r="BH52" s="136"/>
      <c r="BI52" s="136"/>
      <c r="BJ52" s="136"/>
      <c r="BK52" s="136"/>
      <c r="BL52" s="136"/>
      <c r="BM52" s="136"/>
      <c r="BN52" s="136"/>
      <c r="BO52" s="136"/>
      <c r="BP52" s="136"/>
      <c r="BQ52" s="136"/>
      <c r="BR52" s="136"/>
      <c r="BS52" s="136"/>
      <c r="BT52" s="136"/>
      <c r="BU52" s="136"/>
      <c r="BV52" s="136"/>
      <c r="BW52" s="136"/>
      <c r="BX52" s="136"/>
      <c r="BY52" s="136"/>
      <c r="BZ52" s="136"/>
      <c r="CA52" s="136"/>
      <c r="CB52" s="136"/>
      <c r="CC52" s="136"/>
      <c r="CD52" s="136"/>
      <c r="CE52" s="136"/>
      <c r="CF52" s="136"/>
    </row>
    <row r="53" spans="1:84" s="135" customFormat="1" ht="16.5" customHeight="1" x14ac:dyDescent="0.2">
      <c r="A53" s="30"/>
      <c r="B53" s="30"/>
      <c r="C53" s="38"/>
      <c r="D53" s="154"/>
      <c r="E53" s="61" t="s">
        <v>22</v>
      </c>
      <c r="F53" s="31"/>
      <c r="G53" s="32"/>
      <c r="H53" s="33"/>
      <c r="I53" s="33"/>
      <c r="J53" s="33"/>
      <c r="K53" s="33"/>
      <c r="L53" s="33"/>
      <c r="M53" s="33"/>
      <c r="N53" s="33"/>
      <c r="O53" s="46"/>
      <c r="P53" s="32"/>
      <c r="Q53" s="33"/>
      <c r="R53" s="33"/>
      <c r="S53" s="33"/>
      <c r="T53" s="33"/>
      <c r="U53" s="11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36"/>
      <c r="BD53" s="136"/>
      <c r="BE53" s="136"/>
      <c r="BF53" s="136"/>
      <c r="BG53" s="136"/>
      <c r="BH53" s="136"/>
      <c r="BI53" s="136"/>
      <c r="BJ53" s="136"/>
      <c r="BK53" s="136"/>
      <c r="BL53" s="136"/>
      <c r="BM53" s="136"/>
      <c r="BN53" s="136"/>
      <c r="BO53" s="136"/>
      <c r="BP53" s="136"/>
      <c r="BQ53" s="136"/>
      <c r="BR53" s="136"/>
      <c r="BS53" s="136"/>
      <c r="BT53" s="136"/>
      <c r="BU53" s="136"/>
      <c r="BV53" s="136"/>
      <c r="BW53" s="136"/>
      <c r="BX53" s="136"/>
      <c r="BY53" s="136"/>
      <c r="BZ53" s="136"/>
      <c r="CA53" s="136"/>
      <c r="CB53" s="136"/>
      <c r="CC53" s="136"/>
      <c r="CD53" s="136"/>
      <c r="CE53" s="136"/>
      <c r="CF53" s="136"/>
    </row>
    <row r="54" spans="1:84" s="135" customFormat="1" ht="16.5" customHeight="1" x14ac:dyDescent="0.2">
      <c r="A54" s="30"/>
      <c r="B54" s="30"/>
      <c r="C54" s="38"/>
      <c r="D54" s="154"/>
      <c r="E54" s="61" t="s">
        <v>23</v>
      </c>
      <c r="F54" s="31">
        <f>G54+P54</f>
        <v>5327</v>
      </c>
      <c r="G54" s="32">
        <f>H54+K54+L54+M54</f>
        <v>5327</v>
      </c>
      <c r="H54" s="33">
        <f>SUM(I54:J54)</f>
        <v>5327</v>
      </c>
      <c r="I54" s="33">
        <v>5327</v>
      </c>
      <c r="J54" s="33"/>
      <c r="K54" s="33"/>
      <c r="L54" s="33"/>
      <c r="M54" s="33"/>
      <c r="N54" s="33"/>
      <c r="O54" s="46"/>
      <c r="P54" s="32"/>
      <c r="Q54" s="33"/>
      <c r="R54" s="33"/>
      <c r="S54" s="33"/>
      <c r="T54" s="33"/>
      <c r="U54" s="11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136"/>
      <c r="BB54" s="136"/>
      <c r="BC54" s="136"/>
      <c r="BD54" s="136"/>
      <c r="BE54" s="136"/>
      <c r="BF54" s="136"/>
      <c r="BG54" s="136"/>
      <c r="BH54" s="136"/>
      <c r="BI54" s="136"/>
      <c r="BJ54" s="136"/>
      <c r="BK54" s="136"/>
      <c r="BL54" s="136"/>
      <c r="BM54" s="136"/>
      <c r="BN54" s="136"/>
      <c r="BO54" s="136"/>
      <c r="BP54" s="136"/>
      <c r="BQ54" s="136"/>
      <c r="BR54" s="136"/>
      <c r="BS54" s="136"/>
      <c r="BT54" s="136"/>
      <c r="BU54" s="136"/>
      <c r="BV54" s="136"/>
      <c r="BW54" s="136"/>
      <c r="BX54" s="136"/>
      <c r="BY54" s="136"/>
      <c r="BZ54" s="136"/>
      <c r="CA54" s="136"/>
      <c r="CB54" s="136"/>
      <c r="CC54" s="136"/>
      <c r="CD54" s="136"/>
      <c r="CE54" s="136"/>
      <c r="CF54" s="136"/>
    </row>
    <row r="55" spans="1:84" s="135" customFormat="1" ht="16.5" customHeight="1" x14ac:dyDescent="0.2">
      <c r="A55" s="57"/>
      <c r="B55" s="57"/>
      <c r="C55" s="34"/>
      <c r="D55" s="155"/>
      <c r="E55" s="62" t="s">
        <v>24</v>
      </c>
      <c r="F55" s="35">
        <f>F52-F53+F54</f>
        <v>3782008</v>
      </c>
      <c r="G55" s="36">
        <f>G52-G53+G54</f>
        <v>3782008</v>
      </c>
      <c r="H55" s="35">
        <f>H52-H53+H54</f>
        <v>3782008</v>
      </c>
      <c r="I55" s="35">
        <f>I52-I53+I54</f>
        <v>3782008</v>
      </c>
      <c r="J55" s="35"/>
      <c r="K55" s="35"/>
      <c r="L55" s="35"/>
      <c r="M55" s="35"/>
      <c r="N55" s="35"/>
      <c r="O55" s="37"/>
      <c r="P55" s="36"/>
      <c r="Q55" s="35"/>
      <c r="R55" s="35"/>
      <c r="S55" s="50"/>
      <c r="T55" s="50"/>
      <c r="U55" s="13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  <c r="BE55" s="136"/>
      <c r="BF55" s="136"/>
      <c r="BG55" s="136"/>
      <c r="BH55" s="136"/>
      <c r="BI55" s="136"/>
      <c r="BJ55" s="136"/>
      <c r="BK55" s="136"/>
      <c r="BL55" s="136"/>
      <c r="BM55" s="136"/>
      <c r="BN55" s="136"/>
      <c r="BO55" s="136"/>
      <c r="BP55" s="136"/>
      <c r="BQ55" s="136"/>
      <c r="BR55" s="136"/>
      <c r="BS55" s="136"/>
      <c r="BT55" s="136"/>
      <c r="BU55" s="136"/>
      <c r="BV55" s="136"/>
      <c r="BW55" s="136"/>
      <c r="BX55" s="136"/>
      <c r="BY55" s="136"/>
      <c r="BZ55" s="136"/>
      <c r="CA55" s="136"/>
      <c r="CB55" s="136"/>
      <c r="CC55" s="136"/>
      <c r="CD55" s="136"/>
      <c r="CE55" s="136"/>
      <c r="CF55" s="136"/>
    </row>
    <row r="56" spans="1:84" s="135" customFormat="1" ht="16.5" customHeight="1" x14ac:dyDescent="0.2">
      <c r="A56" s="38"/>
      <c r="B56" s="38"/>
      <c r="C56" s="38">
        <v>4120</v>
      </c>
      <c r="D56" s="153" t="s">
        <v>55</v>
      </c>
      <c r="E56" s="61" t="s">
        <v>21</v>
      </c>
      <c r="F56" s="31">
        <f>G56+P56</f>
        <v>419243.5</v>
      </c>
      <c r="G56" s="32">
        <f>H56+K56+L56+M56</f>
        <v>419243.5</v>
      </c>
      <c r="H56" s="33">
        <f>SUM(I56:J56)</f>
        <v>419243.5</v>
      </c>
      <c r="I56" s="33">
        <v>419243.5</v>
      </c>
      <c r="J56" s="33"/>
      <c r="K56" s="33"/>
      <c r="L56" s="33"/>
      <c r="M56" s="33"/>
      <c r="N56" s="33"/>
      <c r="O56" s="46"/>
      <c r="P56" s="47"/>
      <c r="Q56" s="33"/>
      <c r="R56" s="33"/>
      <c r="S56" s="33"/>
      <c r="T56" s="33"/>
      <c r="U56" s="12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  <c r="BI56" s="136"/>
      <c r="BJ56" s="136"/>
      <c r="BK56" s="136"/>
      <c r="BL56" s="136"/>
      <c r="BM56" s="136"/>
      <c r="BN56" s="136"/>
      <c r="BO56" s="136"/>
      <c r="BP56" s="136"/>
      <c r="BQ56" s="136"/>
      <c r="BR56" s="136"/>
      <c r="BS56" s="136"/>
      <c r="BT56" s="136"/>
      <c r="BU56" s="136"/>
      <c r="BV56" s="136"/>
      <c r="BW56" s="136"/>
      <c r="BX56" s="136"/>
      <c r="BY56" s="136"/>
      <c r="BZ56" s="136"/>
      <c r="CA56" s="136"/>
      <c r="CB56" s="136"/>
      <c r="CC56" s="136"/>
      <c r="CD56" s="136"/>
      <c r="CE56" s="136"/>
      <c r="CF56" s="136"/>
    </row>
    <row r="57" spans="1:84" s="135" customFormat="1" ht="16.5" customHeight="1" x14ac:dyDescent="0.2">
      <c r="A57" s="30"/>
      <c r="B57" s="30"/>
      <c r="C57" s="38"/>
      <c r="D57" s="154"/>
      <c r="E57" s="61" t="s">
        <v>22</v>
      </c>
      <c r="F57" s="31"/>
      <c r="G57" s="32"/>
      <c r="H57" s="33"/>
      <c r="I57" s="33"/>
      <c r="J57" s="33"/>
      <c r="K57" s="33"/>
      <c r="L57" s="33"/>
      <c r="M57" s="33"/>
      <c r="N57" s="33"/>
      <c r="O57" s="46"/>
      <c r="P57" s="32"/>
      <c r="Q57" s="33"/>
      <c r="R57" s="33"/>
      <c r="S57" s="33"/>
      <c r="T57" s="33"/>
      <c r="U57" s="11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  <c r="BE57" s="136"/>
      <c r="BF57" s="136"/>
      <c r="BG57" s="136"/>
      <c r="BH57" s="136"/>
      <c r="BI57" s="136"/>
      <c r="BJ57" s="136"/>
      <c r="BK57" s="136"/>
      <c r="BL57" s="136"/>
      <c r="BM57" s="136"/>
      <c r="BN57" s="136"/>
      <c r="BO57" s="136"/>
      <c r="BP57" s="136"/>
      <c r="BQ57" s="136"/>
      <c r="BR57" s="136"/>
      <c r="BS57" s="136"/>
      <c r="BT57" s="136"/>
      <c r="BU57" s="136"/>
      <c r="BV57" s="136"/>
      <c r="BW57" s="136"/>
      <c r="BX57" s="136"/>
      <c r="BY57" s="136"/>
      <c r="BZ57" s="136"/>
      <c r="CA57" s="136"/>
      <c r="CB57" s="136"/>
      <c r="CC57" s="136"/>
      <c r="CD57" s="136"/>
      <c r="CE57" s="136"/>
      <c r="CF57" s="136"/>
    </row>
    <row r="58" spans="1:84" s="135" customFormat="1" ht="16.5" customHeight="1" x14ac:dyDescent="0.2">
      <c r="A58" s="30"/>
      <c r="B58" s="30"/>
      <c r="C58" s="38"/>
      <c r="D58" s="154"/>
      <c r="E58" s="61" t="s">
        <v>23</v>
      </c>
      <c r="F58" s="31">
        <f>G58+P58</f>
        <v>760</v>
      </c>
      <c r="G58" s="32">
        <f>H58+K58+L58+M58</f>
        <v>760</v>
      </c>
      <c r="H58" s="33">
        <f>SUM(I58:J58)</f>
        <v>760</v>
      </c>
      <c r="I58" s="33">
        <v>760</v>
      </c>
      <c r="J58" s="33"/>
      <c r="K58" s="33"/>
      <c r="L58" s="33"/>
      <c r="M58" s="33"/>
      <c r="N58" s="33"/>
      <c r="O58" s="46"/>
      <c r="P58" s="32"/>
      <c r="Q58" s="33"/>
      <c r="R58" s="33"/>
      <c r="S58" s="33"/>
      <c r="T58" s="33"/>
      <c r="U58" s="11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  <c r="AZ58" s="136"/>
      <c r="BA58" s="136"/>
      <c r="BB58" s="136"/>
      <c r="BC58" s="136"/>
      <c r="BD58" s="136"/>
      <c r="BE58" s="136"/>
      <c r="BF58" s="136"/>
      <c r="BG58" s="136"/>
      <c r="BH58" s="136"/>
      <c r="BI58" s="136"/>
      <c r="BJ58" s="136"/>
      <c r="BK58" s="136"/>
      <c r="BL58" s="136"/>
      <c r="BM58" s="136"/>
      <c r="BN58" s="136"/>
      <c r="BO58" s="136"/>
      <c r="BP58" s="136"/>
      <c r="BQ58" s="136"/>
      <c r="BR58" s="136"/>
      <c r="BS58" s="136"/>
      <c r="BT58" s="136"/>
      <c r="BU58" s="136"/>
      <c r="BV58" s="136"/>
      <c r="BW58" s="136"/>
      <c r="BX58" s="136"/>
      <c r="BY58" s="136"/>
      <c r="BZ58" s="136"/>
      <c r="CA58" s="136"/>
      <c r="CB58" s="136"/>
      <c r="CC58" s="136"/>
      <c r="CD58" s="136"/>
      <c r="CE58" s="136"/>
      <c r="CF58" s="136"/>
    </row>
    <row r="59" spans="1:84" s="135" customFormat="1" ht="16.5" customHeight="1" x14ac:dyDescent="0.2">
      <c r="A59" s="57"/>
      <c r="B59" s="57"/>
      <c r="C59" s="34"/>
      <c r="D59" s="155"/>
      <c r="E59" s="62" t="s">
        <v>24</v>
      </c>
      <c r="F59" s="35">
        <f>F56-F57+F58</f>
        <v>420003.5</v>
      </c>
      <c r="G59" s="36">
        <f>G56-G57+G58</f>
        <v>420003.5</v>
      </c>
      <c r="H59" s="35">
        <f>H56-H57+H58</f>
        <v>420003.5</v>
      </c>
      <c r="I59" s="35">
        <f>I56-I57+I58</f>
        <v>420003.5</v>
      </c>
      <c r="J59" s="35"/>
      <c r="K59" s="35"/>
      <c r="L59" s="35"/>
      <c r="M59" s="35"/>
      <c r="N59" s="35"/>
      <c r="O59" s="37"/>
      <c r="P59" s="36"/>
      <c r="Q59" s="35"/>
      <c r="R59" s="35"/>
      <c r="S59" s="50"/>
      <c r="T59" s="50"/>
      <c r="U59" s="13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6"/>
      <c r="AZ59" s="136"/>
      <c r="BA59" s="136"/>
      <c r="BB59" s="136"/>
      <c r="BC59" s="136"/>
      <c r="BD59" s="136"/>
      <c r="BE59" s="136"/>
      <c r="BF59" s="136"/>
      <c r="BG59" s="136"/>
      <c r="BH59" s="136"/>
      <c r="BI59" s="136"/>
      <c r="BJ59" s="136"/>
      <c r="BK59" s="136"/>
      <c r="BL59" s="136"/>
      <c r="BM59" s="136"/>
      <c r="BN59" s="136"/>
      <c r="BO59" s="136"/>
      <c r="BP59" s="136"/>
      <c r="BQ59" s="136"/>
      <c r="BR59" s="136"/>
      <c r="BS59" s="136"/>
      <c r="BT59" s="136"/>
      <c r="BU59" s="136"/>
      <c r="BV59" s="136"/>
      <c r="BW59" s="136"/>
      <c r="BX59" s="136"/>
      <c r="BY59" s="136"/>
      <c r="BZ59" s="136"/>
      <c r="CA59" s="136"/>
      <c r="CB59" s="136"/>
      <c r="CC59" s="136"/>
      <c r="CD59" s="136"/>
      <c r="CE59" s="136"/>
      <c r="CF59" s="136"/>
    </row>
    <row r="60" spans="1:84" s="6" customFormat="1" ht="17.25" customHeight="1" x14ac:dyDescent="0.2">
      <c r="A60" s="74"/>
      <c r="B60" s="74"/>
      <c r="C60" s="150" t="s">
        <v>26</v>
      </c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2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</row>
    <row r="61" spans="1:84" s="135" customFormat="1" ht="17.25" customHeight="1" x14ac:dyDescent="0.2">
      <c r="A61" s="74"/>
      <c r="B61" s="30"/>
      <c r="C61" s="147" t="s">
        <v>67</v>
      </c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9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  <c r="AV61" s="136"/>
      <c r="AW61" s="136"/>
      <c r="AX61" s="136"/>
      <c r="AY61" s="136"/>
      <c r="AZ61" s="136"/>
      <c r="BA61" s="136"/>
      <c r="BB61" s="136"/>
      <c r="BC61" s="136"/>
      <c r="BD61" s="136"/>
      <c r="BE61" s="136"/>
      <c r="BF61" s="136"/>
      <c r="BG61" s="136"/>
      <c r="BH61" s="136"/>
      <c r="BI61" s="136"/>
      <c r="BJ61" s="136"/>
      <c r="BK61" s="136"/>
      <c r="BL61" s="136"/>
      <c r="BM61" s="136"/>
      <c r="BN61" s="136"/>
      <c r="BO61" s="136"/>
      <c r="BP61" s="136"/>
      <c r="BQ61" s="136"/>
      <c r="BR61" s="136"/>
      <c r="BS61" s="136"/>
      <c r="BT61" s="136"/>
      <c r="BU61" s="136"/>
      <c r="BV61" s="136"/>
      <c r="BW61" s="136"/>
      <c r="BX61" s="136"/>
      <c r="BY61" s="136"/>
      <c r="BZ61" s="136"/>
      <c r="CA61" s="136"/>
      <c r="CB61" s="136"/>
      <c r="CC61" s="136"/>
      <c r="CD61" s="136"/>
      <c r="CE61" s="136"/>
      <c r="CF61" s="136"/>
    </row>
    <row r="62" spans="1:84" s="135" customFormat="1" ht="17.25" customHeight="1" x14ac:dyDescent="0.2">
      <c r="A62" s="74"/>
      <c r="B62" s="30"/>
      <c r="C62" s="147" t="s">
        <v>68</v>
      </c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9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136"/>
      <c r="AS62" s="136"/>
      <c r="AT62" s="136"/>
      <c r="AU62" s="136"/>
      <c r="AV62" s="136"/>
      <c r="AW62" s="136"/>
      <c r="AX62" s="136"/>
      <c r="AY62" s="136"/>
      <c r="AZ62" s="136"/>
      <c r="BA62" s="136"/>
      <c r="BB62" s="136"/>
      <c r="BC62" s="136"/>
      <c r="BD62" s="136"/>
      <c r="BE62" s="136"/>
      <c r="BF62" s="136"/>
      <c r="BG62" s="136"/>
      <c r="BH62" s="136"/>
      <c r="BI62" s="136"/>
      <c r="BJ62" s="136"/>
      <c r="BK62" s="136"/>
      <c r="BL62" s="136"/>
      <c r="BM62" s="136"/>
      <c r="BN62" s="136"/>
      <c r="BO62" s="136"/>
      <c r="BP62" s="136"/>
      <c r="BQ62" s="136"/>
      <c r="BR62" s="136"/>
      <c r="BS62" s="136"/>
      <c r="BT62" s="136"/>
      <c r="BU62" s="136"/>
      <c r="BV62" s="136"/>
      <c r="BW62" s="136"/>
      <c r="BX62" s="136"/>
      <c r="BY62" s="136"/>
      <c r="BZ62" s="136"/>
      <c r="CA62" s="136"/>
      <c r="CB62" s="136"/>
      <c r="CC62" s="136"/>
      <c r="CD62" s="136"/>
      <c r="CE62" s="136"/>
      <c r="CF62" s="136"/>
    </row>
    <row r="63" spans="1:84" s="135" customFormat="1" ht="9.75" customHeight="1" x14ac:dyDescent="0.2">
      <c r="A63" s="74"/>
      <c r="B63" s="30"/>
      <c r="C63" s="147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9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  <c r="AV63" s="136"/>
      <c r="AW63" s="136"/>
      <c r="AX63" s="136"/>
      <c r="AY63" s="136"/>
      <c r="AZ63" s="136"/>
      <c r="BA63" s="136"/>
      <c r="BB63" s="136"/>
      <c r="BC63" s="136"/>
      <c r="BD63" s="136"/>
      <c r="BE63" s="136"/>
      <c r="BF63" s="136"/>
      <c r="BG63" s="136"/>
      <c r="BH63" s="136"/>
      <c r="BI63" s="136"/>
      <c r="BJ63" s="136"/>
      <c r="BK63" s="136"/>
      <c r="BL63" s="136"/>
      <c r="BM63" s="136"/>
      <c r="BN63" s="136"/>
      <c r="BO63" s="136"/>
      <c r="BP63" s="136"/>
      <c r="BQ63" s="136"/>
      <c r="BR63" s="136"/>
      <c r="BS63" s="136"/>
      <c r="BT63" s="136"/>
      <c r="BU63" s="136"/>
      <c r="BV63" s="136"/>
      <c r="BW63" s="136"/>
      <c r="BX63" s="136"/>
      <c r="BY63" s="136"/>
      <c r="BZ63" s="136"/>
      <c r="CA63" s="136"/>
      <c r="CB63" s="136"/>
      <c r="CC63" s="136"/>
      <c r="CD63" s="136"/>
      <c r="CE63" s="136"/>
      <c r="CF63" s="136"/>
    </row>
    <row r="64" spans="1:84" s="135" customFormat="1" ht="17.25" customHeight="1" x14ac:dyDescent="0.2">
      <c r="A64" s="74"/>
      <c r="B64" s="30"/>
      <c r="C64" s="147" t="s">
        <v>70</v>
      </c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9"/>
      <c r="V64" s="136"/>
      <c r="W64" s="136"/>
      <c r="X64" s="136"/>
      <c r="Y64" s="136"/>
      <c r="Z64" s="136"/>
      <c r="AA64" s="136"/>
      <c r="AB64" s="136"/>
      <c r="AC64" s="136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  <c r="AV64" s="136"/>
      <c r="AW64" s="136"/>
      <c r="AX64" s="136"/>
      <c r="AY64" s="136"/>
      <c r="AZ64" s="136"/>
      <c r="BA64" s="136"/>
      <c r="BB64" s="136"/>
      <c r="BC64" s="136"/>
      <c r="BD64" s="136"/>
      <c r="BE64" s="136"/>
      <c r="BF64" s="136"/>
      <c r="BG64" s="136"/>
      <c r="BH64" s="136"/>
      <c r="BI64" s="136"/>
      <c r="BJ64" s="136"/>
      <c r="BK64" s="136"/>
      <c r="BL64" s="136"/>
      <c r="BM64" s="136"/>
      <c r="BN64" s="136"/>
      <c r="BO64" s="136"/>
      <c r="BP64" s="136"/>
      <c r="BQ64" s="136"/>
      <c r="BR64" s="136"/>
      <c r="BS64" s="136"/>
      <c r="BT64" s="136"/>
      <c r="BU64" s="136"/>
      <c r="BV64" s="136"/>
      <c r="BW64" s="136"/>
      <c r="BX64" s="136"/>
      <c r="BY64" s="136"/>
      <c r="BZ64" s="136"/>
      <c r="CA64" s="136"/>
      <c r="CB64" s="136"/>
      <c r="CC64" s="136"/>
      <c r="CD64" s="136"/>
      <c r="CE64" s="136"/>
      <c r="CF64" s="136"/>
    </row>
    <row r="65" spans="1:84" s="135" customFormat="1" ht="17.25" customHeight="1" x14ac:dyDescent="0.2">
      <c r="A65" s="74"/>
      <c r="B65" s="30"/>
      <c r="C65" s="147" t="s">
        <v>71</v>
      </c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9"/>
      <c r="V65" s="136"/>
      <c r="W65" s="136"/>
      <c r="X65" s="136"/>
      <c r="Y65" s="136"/>
      <c r="Z65" s="136"/>
      <c r="AA65" s="136"/>
      <c r="AB65" s="136"/>
      <c r="AC65" s="136"/>
      <c r="AD65" s="136"/>
      <c r="AE65" s="136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  <c r="AV65" s="136"/>
      <c r="AW65" s="136"/>
      <c r="AX65" s="136"/>
      <c r="AY65" s="136"/>
      <c r="AZ65" s="136"/>
      <c r="BA65" s="136"/>
      <c r="BB65" s="136"/>
      <c r="BC65" s="136"/>
      <c r="BD65" s="136"/>
      <c r="BE65" s="136"/>
      <c r="BF65" s="136"/>
      <c r="BG65" s="136"/>
      <c r="BH65" s="136"/>
      <c r="BI65" s="136"/>
      <c r="BJ65" s="136"/>
      <c r="BK65" s="136"/>
      <c r="BL65" s="136"/>
      <c r="BM65" s="136"/>
      <c r="BN65" s="136"/>
      <c r="BO65" s="136"/>
      <c r="BP65" s="136"/>
      <c r="BQ65" s="136"/>
      <c r="BR65" s="136"/>
      <c r="BS65" s="136"/>
      <c r="BT65" s="136"/>
      <c r="BU65" s="136"/>
      <c r="BV65" s="136"/>
      <c r="BW65" s="136"/>
      <c r="BX65" s="136"/>
      <c r="BY65" s="136"/>
      <c r="BZ65" s="136"/>
      <c r="CA65" s="136"/>
      <c r="CB65" s="136"/>
      <c r="CC65" s="136"/>
      <c r="CD65" s="136"/>
      <c r="CE65" s="136"/>
      <c r="CF65" s="136"/>
    </row>
    <row r="66" spans="1:84" s="135" customFormat="1" ht="17.25" customHeight="1" x14ac:dyDescent="0.2">
      <c r="A66" s="74"/>
      <c r="B66" s="30"/>
      <c r="C66" s="147" t="s">
        <v>72</v>
      </c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9"/>
      <c r="V66" s="136"/>
      <c r="W66" s="136"/>
      <c r="X66" s="136"/>
      <c r="Y66" s="136"/>
      <c r="Z66" s="136"/>
      <c r="AA66" s="136"/>
      <c r="AB66" s="136"/>
      <c r="AC66" s="136"/>
      <c r="AD66" s="136"/>
      <c r="AE66" s="136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  <c r="AV66" s="136"/>
      <c r="AW66" s="136"/>
      <c r="AX66" s="136"/>
      <c r="AY66" s="136"/>
      <c r="AZ66" s="136"/>
      <c r="BA66" s="136"/>
      <c r="BB66" s="136"/>
      <c r="BC66" s="136"/>
      <c r="BD66" s="136"/>
      <c r="BE66" s="136"/>
      <c r="BF66" s="136"/>
      <c r="BG66" s="136"/>
      <c r="BH66" s="136"/>
      <c r="BI66" s="136"/>
      <c r="BJ66" s="136"/>
      <c r="BK66" s="136"/>
      <c r="BL66" s="136"/>
      <c r="BM66" s="136"/>
      <c r="BN66" s="136"/>
      <c r="BO66" s="136"/>
      <c r="BP66" s="136"/>
      <c r="BQ66" s="136"/>
      <c r="BR66" s="136"/>
      <c r="BS66" s="136"/>
      <c r="BT66" s="136"/>
      <c r="BU66" s="136"/>
      <c r="BV66" s="136"/>
      <c r="BW66" s="136"/>
      <c r="BX66" s="136"/>
      <c r="BY66" s="136"/>
      <c r="BZ66" s="136"/>
      <c r="CA66" s="136"/>
      <c r="CB66" s="136"/>
      <c r="CC66" s="136"/>
      <c r="CD66" s="136"/>
      <c r="CE66" s="136"/>
      <c r="CF66" s="136"/>
    </row>
    <row r="67" spans="1:84" s="135" customFormat="1" ht="17.25" customHeight="1" x14ac:dyDescent="0.2">
      <c r="A67" s="74"/>
      <c r="B67" s="30"/>
      <c r="C67" s="147" t="s">
        <v>73</v>
      </c>
      <c r="D67" s="148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9"/>
      <c r="V67" s="136"/>
      <c r="W67" s="136"/>
      <c r="X67" s="136"/>
      <c r="Y67" s="136"/>
      <c r="Z67" s="136"/>
      <c r="AA67" s="136"/>
      <c r="AB67" s="136"/>
      <c r="AC67" s="136"/>
      <c r="AD67" s="136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6"/>
      <c r="AT67" s="136"/>
      <c r="AU67" s="136"/>
      <c r="AV67" s="136"/>
      <c r="AW67" s="136"/>
      <c r="AX67" s="136"/>
      <c r="AY67" s="136"/>
      <c r="AZ67" s="136"/>
      <c r="BA67" s="136"/>
      <c r="BB67" s="136"/>
      <c r="BC67" s="136"/>
      <c r="BD67" s="136"/>
      <c r="BE67" s="136"/>
      <c r="BF67" s="136"/>
      <c r="BG67" s="136"/>
      <c r="BH67" s="136"/>
      <c r="BI67" s="136"/>
      <c r="BJ67" s="136"/>
      <c r="BK67" s="136"/>
      <c r="BL67" s="136"/>
      <c r="BM67" s="136"/>
      <c r="BN67" s="136"/>
      <c r="BO67" s="136"/>
      <c r="BP67" s="136"/>
      <c r="BQ67" s="136"/>
      <c r="BR67" s="136"/>
      <c r="BS67" s="136"/>
      <c r="BT67" s="136"/>
      <c r="BU67" s="136"/>
      <c r="BV67" s="136"/>
      <c r="BW67" s="136"/>
      <c r="BX67" s="136"/>
      <c r="BY67" s="136"/>
      <c r="BZ67" s="136"/>
      <c r="CA67" s="136"/>
      <c r="CB67" s="136"/>
      <c r="CC67" s="136"/>
      <c r="CD67" s="136"/>
      <c r="CE67" s="136"/>
      <c r="CF67" s="136"/>
    </row>
    <row r="68" spans="1:84" s="135" customFormat="1" ht="16.5" customHeight="1" x14ac:dyDescent="0.2">
      <c r="A68" s="30"/>
      <c r="B68" s="39">
        <v>80104</v>
      </c>
      <c r="C68" s="40"/>
      <c r="D68" s="137" t="s">
        <v>56</v>
      </c>
      <c r="E68" s="207" t="s">
        <v>21</v>
      </c>
      <c r="F68" s="129">
        <f>G68+P68</f>
        <v>12725294</v>
      </c>
      <c r="G68" s="130">
        <f>H68+K68+L68+M68</f>
        <v>12625294</v>
      </c>
      <c r="H68" s="29">
        <f>SUM(I68:J68)</f>
        <v>9205194</v>
      </c>
      <c r="I68" s="29">
        <v>7985641</v>
      </c>
      <c r="J68" s="29">
        <v>1219553</v>
      </c>
      <c r="K68" s="29">
        <v>3417600</v>
      </c>
      <c r="L68" s="29">
        <v>2500</v>
      </c>
      <c r="M68" s="44"/>
      <c r="N68" s="44"/>
      <c r="O68" s="45"/>
      <c r="P68" s="130">
        <f>Q68+S68+T68</f>
        <v>100000</v>
      </c>
      <c r="Q68" s="29">
        <v>100000</v>
      </c>
      <c r="R68" s="44"/>
      <c r="S68" s="44"/>
      <c r="T68" s="44"/>
      <c r="U68" s="2"/>
      <c r="V68" s="136"/>
      <c r="W68" s="136"/>
      <c r="X68" s="136"/>
      <c r="Y68" s="136"/>
      <c r="Z68" s="136"/>
      <c r="AA68" s="136"/>
      <c r="AB68" s="136"/>
      <c r="AC68" s="136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  <c r="AV68" s="136"/>
      <c r="AW68" s="136"/>
      <c r="AX68" s="136"/>
      <c r="AY68" s="136"/>
      <c r="AZ68" s="136"/>
      <c r="BA68" s="136"/>
      <c r="BB68" s="136"/>
      <c r="BC68" s="136"/>
      <c r="BD68" s="136"/>
      <c r="BE68" s="136"/>
      <c r="BF68" s="136"/>
      <c r="BG68" s="136"/>
      <c r="BH68" s="136"/>
      <c r="BI68" s="136"/>
      <c r="BJ68" s="136"/>
      <c r="BK68" s="136"/>
      <c r="BL68" s="136"/>
      <c r="BM68" s="136"/>
      <c r="BN68" s="136"/>
      <c r="BO68" s="136"/>
      <c r="BP68" s="136"/>
      <c r="BQ68" s="136"/>
      <c r="BR68" s="136"/>
      <c r="BS68" s="136"/>
      <c r="BT68" s="136"/>
      <c r="BU68" s="136"/>
      <c r="BV68" s="136"/>
      <c r="BW68" s="136"/>
      <c r="BX68" s="136"/>
      <c r="BY68" s="136"/>
      <c r="BZ68" s="136"/>
      <c r="CA68" s="136"/>
      <c r="CB68" s="136"/>
      <c r="CC68" s="136"/>
      <c r="CD68" s="136"/>
      <c r="CE68" s="136"/>
      <c r="CF68" s="136"/>
    </row>
    <row r="69" spans="1:84" s="135" customFormat="1" ht="16.5" customHeight="1" x14ac:dyDescent="0.2">
      <c r="A69" s="30"/>
      <c r="B69" s="30"/>
      <c r="C69" s="38"/>
      <c r="D69" s="138"/>
      <c r="E69" s="61" t="s">
        <v>22</v>
      </c>
      <c r="F69" s="31"/>
      <c r="G69" s="32"/>
      <c r="H69" s="33"/>
      <c r="I69" s="33"/>
      <c r="J69" s="33"/>
      <c r="K69" s="33"/>
      <c r="L69" s="33"/>
      <c r="M69" s="95"/>
      <c r="N69" s="95"/>
      <c r="O69" s="115"/>
      <c r="P69" s="32"/>
      <c r="Q69" s="33"/>
      <c r="R69" s="95"/>
      <c r="S69" s="95"/>
      <c r="T69" s="95"/>
      <c r="U69" s="12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  <c r="AV69" s="136"/>
      <c r="AW69" s="136"/>
      <c r="AX69" s="136"/>
      <c r="AY69" s="136"/>
      <c r="AZ69" s="136"/>
      <c r="BA69" s="136"/>
      <c r="BB69" s="136"/>
      <c r="BC69" s="136"/>
      <c r="BD69" s="136"/>
      <c r="BE69" s="136"/>
      <c r="BF69" s="136"/>
      <c r="BG69" s="136"/>
      <c r="BH69" s="136"/>
      <c r="BI69" s="136"/>
      <c r="BJ69" s="136"/>
      <c r="BK69" s="136"/>
      <c r="BL69" s="136"/>
      <c r="BM69" s="136"/>
      <c r="BN69" s="136"/>
      <c r="BO69" s="136"/>
      <c r="BP69" s="136"/>
      <c r="BQ69" s="136"/>
      <c r="BR69" s="136"/>
      <c r="BS69" s="136"/>
      <c r="BT69" s="136"/>
      <c r="BU69" s="136"/>
      <c r="BV69" s="136"/>
      <c r="BW69" s="136"/>
      <c r="BX69" s="136"/>
      <c r="BY69" s="136"/>
      <c r="BZ69" s="136"/>
      <c r="CA69" s="136"/>
      <c r="CB69" s="136"/>
      <c r="CC69" s="136"/>
      <c r="CD69" s="136"/>
      <c r="CE69" s="136"/>
      <c r="CF69" s="136"/>
    </row>
    <row r="70" spans="1:84" s="135" customFormat="1" ht="16.5" customHeight="1" x14ac:dyDescent="0.2">
      <c r="A70" s="30"/>
      <c r="B70" s="30"/>
      <c r="C70" s="38"/>
      <c r="D70" s="138"/>
      <c r="E70" s="61" t="s">
        <v>23</v>
      </c>
      <c r="F70" s="31">
        <f>G70+P70</f>
        <v>46077</v>
      </c>
      <c r="G70" s="32">
        <f>H70+K70+L70+M70</f>
        <v>46077</v>
      </c>
      <c r="H70" s="33">
        <f>SUM(I70:J70)</f>
        <v>46077</v>
      </c>
      <c r="I70" s="33">
        <f>I74+I78+I82</f>
        <v>46077</v>
      </c>
      <c r="J70" s="33"/>
      <c r="K70" s="33"/>
      <c r="L70" s="33"/>
      <c r="M70" s="95"/>
      <c r="N70" s="95"/>
      <c r="O70" s="115"/>
      <c r="P70" s="32"/>
      <c r="Q70" s="33"/>
      <c r="R70" s="95"/>
      <c r="S70" s="95"/>
      <c r="T70" s="95"/>
      <c r="U70" s="12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  <c r="AV70" s="136"/>
      <c r="AW70" s="136"/>
      <c r="AX70" s="136"/>
      <c r="AY70" s="136"/>
      <c r="AZ70" s="136"/>
      <c r="BA70" s="136"/>
      <c r="BB70" s="136"/>
      <c r="BC70" s="136"/>
      <c r="BD70" s="136"/>
      <c r="BE70" s="136"/>
      <c r="BF70" s="136"/>
      <c r="BG70" s="136"/>
      <c r="BH70" s="136"/>
      <c r="BI70" s="136"/>
      <c r="BJ70" s="136"/>
      <c r="BK70" s="136"/>
      <c r="BL70" s="136"/>
      <c r="BM70" s="136"/>
      <c r="BN70" s="136"/>
      <c r="BO70" s="136"/>
      <c r="BP70" s="136"/>
      <c r="BQ70" s="136"/>
      <c r="BR70" s="136"/>
      <c r="BS70" s="136"/>
      <c r="BT70" s="136"/>
      <c r="BU70" s="136"/>
      <c r="BV70" s="136"/>
      <c r="BW70" s="136"/>
      <c r="BX70" s="136"/>
      <c r="BY70" s="136"/>
      <c r="BZ70" s="136"/>
      <c r="CA70" s="136"/>
      <c r="CB70" s="136"/>
      <c r="CC70" s="136"/>
      <c r="CD70" s="136"/>
      <c r="CE70" s="136"/>
      <c r="CF70" s="136"/>
    </row>
    <row r="71" spans="1:84" s="135" customFormat="1" ht="16.5" customHeight="1" x14ac:dyDescent="0.2">
      <c r="A71" s="57"/>
      <c r="B71" s="57"/>
      <c r="C71" s="34"/>
      <c r="D71" s="139"/>
      <c r="E71" s="62" t="s">
        <v>24</v>
      </c>
      <c r="F71" s="35">
        <f t="shared" ref="F71:H71" si="7">F68-F69+F70</f>
        <v>12771371</v>
      </c>
      <c r="G71" s="36">
        <f t="shared" si="7"/>
        <v>12671371</v>
      </c>
      <c r="H71" s="35">
        <f t="shared" si="7"/>
        <v>9251271</v>
      </c>
      <c r="I71" s="50">
        <f>I68-I69+I70</f>
        <v>8031718</v>
      </c>
      <c r="J71" s="50">
        <f t="shared" ref="J71" si="8">J68-J69+J70</f>
        <v>1219553</v>
      </c>
      <c r="K71" s="50">
        <f>K68-K69+K70</f>
        <v>3417600</v>
      </c>
      <c r="L71" s="50">
        <f>L68-L69+L70</f>
        <v>2500</v>
      </c>
      <c r="M71" s="35"/>
      <c r="N71" s="35"/>
      <c r="O71" s="37"/>
      <c r="P71" s="36">
        <f t="shared" ref="P71:Q71" si="9">P68-P69+P70</f>
        <v>100000</v>
      </c>
      <c r="Q71" s="35">
        <f t="shared" si="9"/>
        <v>100000</v>
      </c>
      <c r="R71" s="35"/>
      <c r="S71" s="50"/>
      <c r="T71" s="50"/>
      <c r="U71" s="13"/>
      <c r="V71" s="136"/>
      <c r="W71" s="136"/>
      <c r="X71" s="136"/>
      <c r="Y71" s="136"/>
      <c r="Z71" s="136"/>
      <c r="AA71" s="136"/>
      <c r="AB71" s="136"/>
      <c r="AC71" s="136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  <c r="AV71" s="136"/>
      <c r="AW71" s="136"/>
      <c r="AX71" s="136"/>
      <c r="AY71" s="136"/>
      <c r="AZ71" s="136"/>
      <c r="BA71" s="136"/>
      <c r="BB71" s="136"/>
      <c r="BC71" s="136"/>
      <c r="BD71" s="136"/>
      <c r="BE71" s="136"/>
      <c r="BF71" s="136"/>
      <c r="BG71" s="136"/>
      <c r="BH71" s="136"/>
      <c r="BI71" s="136"/>
      <c r="BJ71" s="136"/>
      <c r="BK71" s="136"/>
      <c r="BL71" s="136"/>
      <c r="BM71" s="136"/>
      <c r="BN71" s="136"/>
      <c r="BO71" s="136"/>
      <c r="BP71" s="136"/>
      <c r="BQ71" s="136"/>
      <c r="BR71" s="136"/>
      <c r="BS71" s="136"/>
      <c r="BT71" s="136"/>
      <c r="BU71" s="136"/>
      <c r="BV71" s="136"/>
      <c r="BW71" s="136"/>
      <c r="BX71" s="136"/>
      <c r="BY71" s="136"/>
      <c r="BZ71" s="136"/>
      <c r="CA71" s="136"/>
      <c r="CB71" s="136"/>
      <c r="CC71" s="136"/>
      <c r="CD71" s="136"/>
      <c r="CE71" s="136"/>
      <c r="CF71" s="136"/>
    </row>
    <row r="72" spans="1:84" s="135" customFormat="1" ht="16.5" customHeight="1" x14ac:dyDescent="0.2">
      <c r="A72" s="38"/>
      <c r="B72" s="38"/>
      <c r="C72" s="38">
        <v>4040</v>
      </c>
      <c r="D72" s="153" t="s">
        <v>54</v>
      </c>
      <c r="E72" s="61" t="s">
        <v>21</v>
      </c>
      <c r="F72" s="31">
        <f>G72+P72</f>
        <v>553755</v>
      </c>
      <c r="G72" s="32">
        <f>H72+K72+L72+M72</f>
        <v>553755</v>
      </c>
      <c r="H72" s="33">
        <f>SUM(I72:J72)</f>
        <v>553755</v>
      </c>
      <c r="I72" s="33">
        <v>553755</v>
      </c>
      <c r="J72" s="33"/>
      <c r="K72" s="33"/>
      <c r="L72" s="33"/>
      <c r="M72" s="33"/>
      <c r="N72" s="33"/>
      <c r="O72" s="46"/>
      <c r="P72" s="47"/>
      <c r="Q72" s="33"/>
      <c r="R72" s="33"/>
      <c r="S72" s="33"/>
      <c r="T72" s="33"/>
      <c r="U72" s="12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  <c r="AW72" s="136"/>
      <c r="AX72" s="136"/>
      <c r="AY72" s="136"/>
      <c r="AZ72" s="136"/>
      <c r="BA72" s="136"/>
      <c r="BB72" s="136"/>
      <c r="BC72" s="136"/>
      <c r="BD72" s="136"/>
      <c r="BE72" s="136"/>
      <c r="BF72" s="136"/>
      <c r="BG72" s="136"/>
      <c r="BH72" s="136"/>
      <c r="BI72" s="136"/>
      <c r="BJ72" s="136"/>
      <c r="BK72" s="136"/>
      <c r="BL72" s="136"/>
      <c r="BM72" s="136"/>
      <c r="BN72" s="136"/>
      <c r="BO72" s="136"/>
      <c r="BP72" s="136"/>
      <c r="BQ72" s="136"/>
      <c r="BR72" s="136"/>
      <c r="BS72" s="136"/>
      <c r="BT72" s="136"/>
      <c r="BU72" s="136"/>
      <c r="BV72" s="136"/>
      <c r="BW72" s="136"/>
      <c r="BX72" s="136"/>
      <c r="BY72" s="136"/>
      <c r="BZ72" s="136"/>
      <c r="CA72" s="136"/>
      <c r="CB72" s="136"/>
      <c r="CC72" s="136"/>
      <c r="CD72" s="136"/>
      <c r="CE72" s="136"/>
      <c r="CF72" s="136"/>
    </row>
    <row r="73" spans="1:84" s="135" customFormat="1" ht="16.5" customHeight="1" x14ac:dyDescent="0.2">
      <c r="A73" s="30"/>
      <c r="B73" s="30"/>
      <c r="C73" s="38"/>
      <c r="D73" s="154"/>
      <c r="E73" s="61" t="s">
        <v>22</v>
      </c>
      <c r="F73" s="31"/>
      <c r="G73" s="32"/>
      <c r="H73" s="33"/>
      <c r="I73" s="33"/>
      <c r="J73" s="33"/>
      <c r="K73" s="33"/>
      <c r="L73" s="33"/>
      <c r="M73" s="33"/>
      <c r="N73" s="33"/>
      <c r="O73" s="46"/>
      <c r="P73" s="32"/>
      <c r="Q73" s="33"/>
      <c r="R73" s="33"/>
      <c r="S73" s="33"/>
      <c r="T73" s="33"/>
      <c r="U73" s="11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  <c r="AV73" s="136"/>
      <c r="AW73" s="136"/>
      <c r="AX73" s="136"/>
      <c r="AY73" s="136"/>
      <c r="AZ73" s="136"/>
      <c r="BA73" s="136"/>
      <c r="BB73" s="136"/>
      <c r="BC73" s="136"/>
      <c r="BD73" s="136"/>
      <c r="BE73" s="136"/>
      <c r="BF73" s="136"/>
      <c r="BG73" s="136"/>
      <c r="BH73" s="136"/>
      <c r="BI73" s="136"/>
      <c r="BJ73" s="136"/>
      <c r="BK73" s="136"/>
      <c r="BL73" s="136"/>
      <c r="BM73" s="136"/>
      <c r="BN73" s="136"/>
      <c r="BO73" s="136"/>
      <c r="BP73" s="136"/>
      <c r="BQ73" s="136"/>
      <c r="BR73" s="136"/>
      <c r="BS73" s="136"/>
      <c r="BT73" s="136"/>
      <c r="BU73" s="136"/>
      <c r="BV73" s="136"/>
      <c r="BW73" s="136"/>
      <c r="BX73" s="136"/>
      <c r="BY73" s="136"/>
      <c r="BZ73" s="136"/>
      <c r="CA73" s="136"/>
      <c r="CB73" s="136"/>
      <c r="CC73" s="136"/>
      <c r="CD73" s="136"/>
      <c r="CE73" s="136"/>
      <c r="CF73" s="136"/>
    </row>
    <row r="74" spans="1:84" s="135" customFormat="1" ht="16.5" customHeight="1" x14ac:dyDescent="0.2">
      <c r="A74" s="30"/>
      <c r="B74" s="30"/>
      <c r="C74" s="38"/>
      <c r="D74" s="154"/>
      <c r="E74" s="61" t="s">
        <v>23</v>
      </c>
      <c r="F74" s="31">
        <f>G74+P74</f>
        <v>38512</v>
      </c>
      <c r="G74" s="32">
        <f>H74+K74+L74+M74</f>
        <v>38512</v>
      </c>
      <c r="H74" s="33">
        <f>SUM(I74:J74)</f>
        <v>38512</v>
      </c>
      <c r="I74" s="33">
        <v>38512</v>
      </c>
      <c r="J74" s="33"/>
      <c r="K74" s="33"/>
      <c r="L74" s="33"/>
      <c r="M74" s="33"/>
      <c r="N74" s="33"/>
      <c r="O74" s="46"/>
      <c r="P74" s="32"/>
      <c r="Q74" s="33"/>
      <c r="R74" s="33"/>
      <c r="S74" s="33"/>
      <c r="T74" s="33"/>
      <c r="U74" s="11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  <c r="AV74" s="136"/>
      <c r="AW74" s="136"/>
      <c r="AX74" s="136"/>
      <c r="AY74" s="136"/>
      <c r="AZ74" s="136"/>
      <c r="BA74" s="136"/>
      <c r="BB74" s="136"/>
      <c r="BC74" s="136"/>
      <c r="BD74" s="136"/>
      <c r="BE74" s="136"/>
      <c r="BF74" s="136"/>
      <c r="BG74" s="136"/>
      <c r="BH74" s="136"/>
      <c r="BI74" s="136"/>
      <c r="BJ74" s="136"/>
      <c r="BK74" s="136"/>
      <c r="BL74" s="136"/>
      <c r="BM74" s="136"/>
      <c r="BN74" s="136"/>
      <c r="BO74" s="136"/>
      <c r="BP74" s="136"/>
      <c r="BQ74" s="136"/>
      <c r="BR74" s="136"/>
      <c r="BS74" s="136"/>
      <c r="BT74" s="136"/>
      <c r="BU74" s="136"/>
      <c r="BV74" s="136"/>
      <c r="BW74" s="136"/>
      <c r="BX74" s="136"/>
      <c r="BY74" s="136"/>
      <c r="BZ74" s="136"/>
      <c r="CA74" s="136"/>
      <c r="CB74" s="136"/>
      <c r="CC74" s="136"/>
      <c r="CD74" s="136"/>
      <c r="CE74" s="136"/>
      <c r="CF74" s="136"/>
    </row>
    <row r="75" spans="1:84" s="135" customFormat="1" ht="16.5" customHeight="1" x14ac:dyDescent="0.2">
      <c r="A75" s="57"/>
      <c r="B75" s="57"/>
      <c r="C75" s="34"/>
      <c r="D75" s="155"/>
      <c r="E75" s="62" t="s">
        <v>24</v>
      </c>
      <c r="F75" s="35">
        <f>F72-F73+F74</f>
        <v>592267</v>
      </c>
      <c r="G75" s="36">
        <f>G72-G73+G74</f>
        <v>592267</v>
      </c>
      <c r="H75" s="35">
        <f>H72-H73+H74</f>
        <v>592267</v>
      </c>
      <c r="I75" s="35">
        <f>I72-I73+I74</f>
        <v>592267</v>
      </c>
      <c r="J75" s="35"/>
      <c r="K75" s="35"/>
      <c r="L75" s="35"/>
      <c r="M75" s="35"/>
      <c r="N75" s="35"/>
      <c r="O75" s="37"/>
      <c r="P75" s="36"/>
      <c r="Q75" s="35"/>
      <c r="R75" s="35"/>
      <c r="S75" s="50"/>
      <c r="T75" s="50"/>
      <c r="U75" s="13"/>
      <c r="V75" s="136"/>
      <c r="W75" s="136"/>
      <c r="X75" s="136"/>
      <c r="Y75" s="136"/>
      <c r="Z75" s="136"/>
      <c r="AA75" s="136"/>
      <c r="AB75" s="136"/>
      <c r="AC75" s="136"/>
      <c r="AD75" s="136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  <c r="AV75" s="136"/>
      <c r="AW75" s="136"/>
      <c r="AX75" s="136"/>
      <c r="AY75" s="136"/>
      <c r="AZ75" s="136"/>
      <c r="BA75" s="136"/>
      <c r="BB75" s="136"/>
      <c r="BC75" s="136"/>
      <c r="BD75" s="136"/>
      <c r="BE75" s="136"/>
      <c r="BF75" s="136"/>
      <c r="BG75" s="136"/>
      <c r="BH75" s="136"/>
      <c r="BI75" s="136"/>
      <c r="BJ75" s="136"/>
      <c r="BK75" s="136"/>
      <c r="BL75" s="136"/>
      <c r="BM75" s="136"/>
      <c r="BN75" s="136"/>
      <c r="BO75" s="136"/>
      <c r="BP75" s="136"/>
      <c r="BQ75" s="136"/>
      <c r="BR75" s="136"/>
      <c r="BS75" s="136"/>
      <c r="BT75" s="136"/>
      <c r="BU75" s="136"/>
      <c r="BV75" s="136"/>
      <c r="BW75" s="136"/>
      <c r="BX75" s="136"/>
      <c r="BY75" s="136"/>
      <c r="BZ75" s="136"/>
      <c r="CA75" s="136"/>
      <c r="CB75" s="136"/>
      <c r="CC75" s="136"/>
      <c r="CD75" s="136"/>
      <c r="CE75" s="136"/>
      <c r="CF75" s="136"/>
    </row>
    <row r="76" spans="1:84" s="135" customFormat="1" ht="16.5" customHeight="1" x14ac:dyDescent="0.2">
      <c r="A76" s="38"/>
      <c r="B76" s="38"/>
      <c r="C76" s="38">
        <v>4110</v>
      </c>
      <c r="D76" s="153" t="s">
        <v>43</v>
      </c>
      <c r="E76" s="61" t="s">
        <v>21</v>
      </c>
      <c r="F76" s="31">
        <f>G76+P76</f>
        <v>1278596</v>
      </c>
      <c r="G76" s="32">
        <f>H76+K76+L76+M76</f>
        <v>1278596</v>
      </c>
      <c r="H76" s="33">
        <f>SUM(I76:J76)</f>
        <v>1278596</v>
      </c>
      <c r="I76" s="33">
        <v>1278596</v>
      </c>
      <c r="J76" s="33"/>
      <c r="K76" s="33"/>
      <c r="L76" s="33"/>
      <c r="M76" s="33"/>
      <c r="N76" s="33"/>
      <c r="O76" s="46"/>
      <c r="P76" s="47"/>
      <c r="Q76" s="33"/>
      <c r="R76" s="33"/>
      <c r="S76" s="33"/>
      <c r="T76" s="33"/>
      <c r="U76" s="12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  <c r="AV76" s="136"/>
      <c r="AW76" s="136"/>
      <c r="AX76" s="136"/>
      <c r="AY76" s="136"/>
      <c r="AZ76" s="136"/>
      <c r="BA76" s="136"/>
      <c r="BB76" s="136"/>
      <c r="BC76" s="136"/>
      <c r="BD76" s="136"/>
      <c r="BE76" s="136"/>
      <c r="BF76" s="136"/>
      <c r="BG76" s="136"/>
      <c r="BH76" s="136"/>
      <c r="BI76" s="136"/>
      <c r="BJ76" s="136"/>
      <c r="BK76" s="136"/>
      <c r="BL76" s="136"/>
      <c r="BM76" s="136"/>
      <c r="BN76" s="136"/>
      <c r="BO76" s="136"/>
      <c r="BP76" s="136"/>
      <c r="BQ76" s="136"/>
      <c r="BR76" s="136"/>
      <c r="BS76" s="136"/>
      <c r="BT76" s="136"/>
      <c r="BU76" s="136"/>
      <c r="BV76" s="136"/>
      <c r="BW76" s="136"/>
      <c r="BX76" s="136"/>
      <c r="BY76" s="136"/>
      <c r="BZ76" s="136"/>
      <c r="CA76" s="136"/>
      <c r="CB76" s="136"/>
      <c r="CC76" s="136"/>
      <c r="CD76" s="136"/>
      <c r="CE76" s="136"/>
      <c r="CF76" s="136"/>
    </row>
    <row r="77" spans="1:84" s="135" customFormat="1" ht="16.5" customHeight="1" x14ac:dyDescent="0.2">
      <c r="A77" s="30"/>
      <c r="B77" s="30"/>
      <c r="C77" s="38"/>
      <c r="D77" s="154"/>
      <c r="E77" s="61" t="s">
        <v>22</v>
      </c>
      <c r="F77" s="31"/>
      <c r="G77" s="32"/>
      <c r="H77" s="33"/>
      <c r="I77" s="33"/>
      <c r="J77" s="33"/>
      <c r="K77" s="33"/>
      <c r="L77" s="33"/>
      <c r="M77" s="33"/>
      <c r="N77" s="33"/>
      <c r="O77" s="46"/>
      <c r="P77" s="32"/>
      <c r="Q77" s="33"/>
      <c r="R77" s="33"/>
      <c r="S77" s="33"/>
      <c r="T77" s="33"/>
      <c r="U77" s="11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6"/>
      <c r="AT77" s="136"/>
      <c r="AU77" s="136"/>
      <c r="AV77" s="136"/>
      <c r="AW77" s="136"/>
      <c r="AX77" s="136"/>
      <c r="AY77" s="136"/>
      <c r="AZ77" s="136"/>
      <c r="BA77" s="136"/>
      <c r="BB77" s="136"/>
      <c r="BC77" s="136"/>
      <c r="BD77" s="136"/>
      <c r="BE77" s="136"/>
      <c r="BF77" s="136"/>
      <c r="BG77" s="136"/>
      <c r="BH77" s="136"/>
      <c r="BI77" s="136"/>
      <c r="BJ77" s="136"/>
      <c r="BK77" s="136"/>
      <c r="BL77" s="136"/>
      <c r="BM77" s="136"/>
      <c r="BN77" s="136"/>
      <c r="BO77" s="136"/>
      <c r="BP77" s="136"/>
      <c r="BQ77" s="136"/>
      <c r="BR77" s="136"/>
      <c r="BS77" s="136"/>
      <c r="BT77" s="136"/>
      <c r="BU77" s="136"/>
      <c r="BV77" s="136"/>
      <c r="BW77" s="136"/>
      <c r="BX77" s="136"/>
      <c r="BY77" s="136"/>
      <c r="BZ77" s="136"/>
      <c r="CA77" s="136"/>
      <c r="CB77" s="136"/>
      <c r="CC77" s="136"/>
      <c r="CD77" s="136"/>
      <c r="CE77" s="136"/>
      <c r="CF77" s="136"/>
    </row>
    <row r="78" spans="1:84" s="135" customFormat="1" ht="16.5" customHeight="1" x14ac:dyDescent="0.2">
      <c r="A78" s="30"/>
      <c r="B78" s="30"/>
      <c r="C78" s="38"/>
      <c r="D78" s="154"/>
      <c r="E78" s="61" t="s">
        <v>23</v>
      </c>
      <c r="F78" s="31">
        <f>G78+P78</f>
        <v>6621</v>
      </c>
      <c r="G78" s="32">
        <f>H78+K78+L78+M78</f>
        <v>6621</v>
      </c>
      <c r="H78" s="33">
        <f>SUM(I78:J78)</f>
        <v>6621</v>
      </c>
      <c r="I78" s="33">
        <v>6621</v>
      </c>
      <c r="J78" s="33"/>
      <c r="K78" s="33"/>
      <c r="L78" s="33"/>
      <c r="M78" s="33"/>
      <c r="N78" s="33"/>
      <c r="O78" s="46"/>
      <c r="P78" s="32"/>
      <c r="Q78" s="33"/>
      <c r="R78" s="33"/>
      <c r="S78" s="33"/>
      <c r="T78" s="33"/>
      <c r="U78" s="11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  <c r="AV78" s="136"/>
      <c r="AW78" s="136"/>
      <c r="AX78" s="136"/>
      <c r="AY78" s="136"/>
      <c r="AZ78" s="136"/>
      <c r="BA78" s="136"/>
      <c r="BB78" s="136"/>
      <c r="BC78" s="136"/>
      <c r="BD78" s="136"/>
      <c r="BE78" s="136"/>
      <c r="BF78" s="136"/>
      <c r="BG78" s="136"/>
      <c r="BH78" s="136"/>
      <c r="BI78" s="136"/>
      <c r="BJ78" s="136"/>
      <c r="BK78" s="136"/>
      <c r="BL78" s="136"/>
      <c r="BM78" s="136"/>
      <c r="BN78" s="136"/>
      <c r="BO78" s="136"/>
      <c r="BP78" s="136"/>
      <c r="BQ78" s="136"/>
      <c r="BR78" s="136"/>
      <c r="BS78" s="136"/>
      <c r="BT78" s="136"/>
      <c r="BU78" s="136"/>
      <c r="BV78" s="136"/>
      <c r="BW78" s="136"/>
      <c r="BX78" s="136"/>
      <c r="BY78" s="136"/>
      <c r="BZ78" s="136"/>
      <c r="CA78" s="136"/>
      <c r="CB78" s="136"/>
      <c r="CC78" s="136"/>
      <c r="CD78" s="136"/>
      <c r="CE78" s="136"/>
      <c r="CF78" s="136"/>
    </row>
    <row r="79" spans="1:84" s="135" customFormat="1" ht="16.5" customHeight="1" x14ac:dyDescent="0.2">
      <c r="A79" s="57"/>
      <c r="B79" s="57"/>
      <c r="C79" s="34"/>
      <c r="D79" s="155"/>
      <c r="E79" s="62" t="s">
        <v>24</v>
      </c>
      <c r="F79" s="35">
        <f>F76-F77+F78</f>
        <v>1285217</v>
      </c>
      <c r="G79" s="36">
        <f>G76-G77+G78</f>
        <v>1285217</v>
      </c>
      <c r="H79" s="35">
        <f>H76-H77+H78</f>
        <v>1285217</v>
      </c>
      <c r="I79" s="35">
        <f>I76-I77+I78</f>
        <v>1285217</v>
      </c>
      <c r="J79" s="35"/>
      <c r="K79" s="35"/>
      <c r="L79" s="35"/>
      <c r="M79" s="35"/>
      <c r="N79" s="35"/>
      <c r="O79" s="37"/>
      <c r="P79" s="36"/>
      <c r="Q79" s="35"/>
      <c r="R79" s="35"/>
      <c r="S79" s="50"/>
      <c r="T79" s="50"/>
      <c r="U79" s="13"/>
      <c r="V79" s="136"/>
      <c r="W79" s="136"/>
      <c r="X79" s="136"/>
      <c r="Y79" s="136"/>
      <c r="Z79" s="136"/>
      <c r="AA79" s="136"/>
      <c r="AB79" s="136"/>
      <c r="AC79" s="136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  <c r="AV79" s="136"/>
      <c r="AW79" s="136"/>
      <c r="AX79" s="136"/>
      <c r="AY79" s="136"/>
      <c r="AZ79" s="136"/>
      <c r="BA79" s="136"/>
      <c r="BB79" s="136"/>
      <c r="BC79" s="136"/>
      <c r="BD79" s="136"/>
      <c r="BE79" s="136"/>
      <c r="BF79" s="136"/>
      <c r="BG79" s="136"/>
      <c r="BH79" s="136"/>
      <c r="BI79" s="136"/>
      <c r="BJ79" s="136"/>
      <c r="BK79" s="136"/>
      <c r="BL79" s="136"/>
      <c r="BM79" s="136"/>
      <c r="BN79" s="136"/>
      <c r="BO79" s="136"/>
      <c r="BP79" s="136"/>
      <c r="BQ79" s="136"/>
      <c r="BR79" s="136"/>
      <c r="BS79" s="136"/>
      <c r="BT79" s="136"/>
      <c r="BU79" s="136"/>
      <c r="BV79" s="136"/>
      <c r="BW79" s="136"/>
      <c r="BX79" s="136"/>
      <c r="BY79" s="136"/>
      <c r="BZ79" s="136"/>
      <c r="CA79" s="136"/>
      <c r="CB79" s="136"/>
      <c r="CC79" s="136"/>
      <c r="CD79" s="136"/>
      <c r="CE79" s="136"/>
      <c r="CF79" s="136"/>
    </row>
    <row r="80" spans="1:84" s="135" customFormat="1" ht="16.5" customHeight="1" x14ac:dyDescent="0.2">
      <c r="A80" s="38"/>
      <c r="B80" s="38"/>
      <c r="C80" s="38">
        <v>4120</v>
      </c>
      <c r="D80" s="153" t="s">
        <v>55</v>
      </c>
      <c r="E80" s="61" t="s">
        <v>21</v>
      </c>
      <c r="F80" s="31">
        <f>G80+P80</f>
        <v>161894</v>
      </c>
      <c r="G80" s="32">
        <f>H80+K80+L80+M80</f>
        <v>161894</v>
      </c>
      <c r="H80" s="33">
        <f>SUM(I80:J80)</f>
        <v>161894</v>
      </c>
      <c r="I80" s="33">
        <v>161894</v>
      </c>
      <c r="J80" s="33"/>
      <c r="K80" s="33"/>
      <c r="L80" s="33"/>
      <c r="M80" s="33"/>
      <c r="N80" s="33"/>
      <c r="O80" s="46"/>
      <c r="P80" s="47"/>
      <c r="Q80" s="33"/>
      <c r="R80" s="33"/>
      <c r="S80" s="33"/>
      <c r="T80" s="33"/>
      <c r="U80" s="126"/>
      <c r="V80" s="136"/>
      <c r="W80" s="136"/>
      <c r="X80" s="136"/>
      <c r="Y80" s="136"/>
      <c r="Z80" s="136"/>
      <c r="AA80" s="136"/>
      <c r="AB80" s="136"/>
      <c r="AC80" s="136"/>
      <c r="AD80" s="136"/>
      <c r="AE80" s="136"/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  <c r="AV80" s="136"/>
      <c r="AW80" s="136"/>
      <c r="AX80" s="136"/>
      <c r="AY80" s="136"/>
      <c r="AZ80" s="136"/>
      <c r="BA80" s="136"/>
      <c r="BB80" s="136"/>
      <c r="BC80" s="136"/>
      <c r="BD80" s="136"/>
      <c r="BE80" s="136"/>
      <c r="BF80" s="136"/>
      <c r="BG80" s="136"/>
      <c r="BH80" s="136"/>
      <c r="BI80" s="136"/>
      <c r="BJ80" s="136"/>
      <c r="BK80" s="136"/>
      <c r="BL80" s="136"/>
      <c r="BM80" s="136"/>
      <c r="BN80" s="136"/>
      <c r="BO80" s="136"/>
      <c r="BP80" s="136"/>
      <c r="BQ80" s="136"/>
      <c r="BR80" s="136"/>
      <c r="BS80" s="136"/>
      <c r="BT80" s="136"/>
      <c r="BU80" s="136"/>
      <c r="BV80" s="136"/>
      <c r="BW80" s="136"/>
      <c r="BX80" s="136"/>
      <c r="BY80" s="136"/>
      <c r="BZ80" s="136"/>
      <c r="CA80" s="136"/>
      <c r="CB80" s="136"/>
      <c r="CC80" s="136"/>
      <c r="CD80" s="136"/>
      <c r="CE80" s="136"/>
      <c r="CF80" s="136"/>
    </row>
    <row r="81" spans="1:84" s="135" customFormat="1" ht="16.5" customHeight="1" x14ac:dyDescent="0.2">
      <c r="A81" s="30"/>
      <c r="B81" s="30"/>
      <c r="C81" s="38"/>
      <c r="D81" s="154"/>
      <c r="E81" s="61" t="s">
        <v>22</v>
      </c>
      <c r="F81" s="31"/>
      <c r="G81" s="32"/>
      <c r="H81" s="33"/>
      <c r="I81" s="33"/>
      <c r="J81" s="33"/>
      <c r="K81" s="33"/>
      <c r="L81" s="33"/>
      <c r="M81" s="33"/>
      <c r="N81" s="33"/>
      <c r="O81" s="46"/>
      <c r="P81" s="32"/>
      <c r="Q81" s="33"/>
      <c r="R81" s="33"/>
      <c r="S81" s="33"/>
      <c r="T81" s="33"/>
      <c r="U81" s="11"/>
      <c r="V81" s="136"/>
      <c r="W81" s="136"/>
      <c r="X81" s="136"/>
      <c r="Y81" s="136"/>
      <c r="Z81" s="136"/>
      <c r="AA81" s="136"/>
      <c r="AB81" s="136"/>
      <c r="AC81" s="136"/>
      <c r="AD81" s="136"/>
      <c r="AE81" s="136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  <c r="AV81" s="136"/>
      <c r="AW81" s="136"/>
      <c r="AX81" s="136"/>
      <c r="AY81" s="136"/>
      <c r="AZ81" s="136"/>
      <c r="BA81" s="136"/>
      <c r="BB81" s="136"/>
      <c r="BC81" s="136"/>
      <c r="BD81" s="136"/>
      <c r="BE81" s="136"/>
      <c r="BF81" s="136"/>
      <c r="BG81" s="136"/>
      <c r="BH81" s="136"/>
      <c r="BI81" s="136"/>
      <c r="BJ81" s="136"/>
      <c r="BK81" s="136"/>
      <c r="BL81" s="136"/>
      <c r="BM81" s="136"/>
      <c r="BN81" s="136"/>
      <c r="BO81" s="136"/>
      <c r="BP81" s="136"/>
      <c r="BQ81" s="136"/>
      <c r="BR81" s="136"/>
      <c r="BS81" s="136"/>
      <c r="BT81" s="136"/>
      <c r="BU81" s="136"/>
      <c r="BV81" s="136"/>
      <c r="BW81" s="136"/>
      <c r="BX81" s="136"/>
      <c r="BY81" s="136"/>
      <c r="BZ81" s="136"/>
      <c r="CA81" s="136"/>
      <c r="CB81" s="136"/>
      <c r="CC81" s="136"/>
      <c r="CD81" s="136"/>
      <c r="CE81" s="136"/>
      <c r="CF81" s="136"/>
    </row>
    <row r="82" spans="1:84" s="135" customFormat="1" ht="16.5" customHeight="1" x14ac:dyDescent="0.2">
      <c r="A82" s="30"/>
      <c r="B82" s="30"/>
      <c r="C82" s="38"/>
      <c r="D82" s="154"/>
      <c r="E82" s="61" t="s">
        <v>23</v>
      </c>
      <c r="F82" s="31">
        <f>G82+P82</f>
        <v>944</v>
      </c>
      <c r="G82" s="32">
        <f>H82+K82+L82+M82</f>
        <v>944</v>
      </c>
      <c r="H82" s="33">
        <f>SUM(I82:J82)</f>
        <v>944</v>
      </c>
      <c r="I82" s="33">
        <v>944</v>
      </c>
      <c r="J82" s="33"/>
      <c r="K82" s="33"/>
      <c r="L82" s="33"/>
      <c r="M82" s="33"/>
      <c r="N82" s="33"/>
      <c r="O82" s="46"/>
      <c r="P82" s="32"/>
      <c r="Q82" s="33"/>
      <c r="R82" s="33"/>
      <c r="S82" s="33"/>
      <c r="T82" s="33"/>
      <c r="U82" s="11"/>
      <c r="V82" s="136"/>
      <c r="W82" s="136"/>
      <c r="X82" s="136"/>
      <c r="Y82" s="136"/>
      <c r="Z82" s="136"/>
      <c r="AA82" s="136"/>
      <c r="AB82" s="136"/>
      <c r="AC82" s="136"/>
      <c r="AD82" s="136"/>
      <c r="AE82" s="136"/>
      <c r="AF82" s="136"/>
      <c r="AG82" s="136"/>
      <c r="AH82" s="136"/>
      <c r="AI82" s="136"/>
      <c r="AJ82" s="136"/>
      <c r="AK82" s="136"/>
      <c r="AL82" s="136"/>
      <c r="AM82" s="136"/>
      <c r="AN82" s="136"/>
      <c r="AO82" s="136"/>
      <c r="AP82" s="136"/>
      <c r="AQ82" s="136"/>
      <c r="AR82" s="136"/>
      <c r="AS82" s="136"/>
      <c r="AT82" s="136"/>
      <c r="AU82" s="136"/>
      <c r="AV82" s="136"/>
      <c r="AW82" s="136"/>
      <c r="AX82" s="136"/>
      <c r="AY82" s="136"/>
      <c r="AZ82" s="136"/>
      <c r="BA82" s="136"/>
      <c r="BB82" s="136"/>
      <c r="BC82" s="136"/>
      <c r="BD82" s="136"/>
      <c r="BE82" s="136"/>
      <c r="BF82" s="136"/>
      <c r="BG82" s="136"/>
      <c r="BH82" s="136"/>
      <c r="BI82" s="136"/>
      <c r="BJ82" s="136"/>
      <c r="BK82" s="136"/>
      <c r="BL82" s="136"/>
      <c r="BM82" s="136"/>
      <c r="BN82" s="136"/>
      <c r="BO82" s="136"/>
      <c r="BP82" s="136"/>
      <c r="BQ82" s="136"/>
      <c r="BR82" s="136"/>
      <c r="BS82" s="136"/>
      <c r="BT82" s="136"/>
      <c r="BU82" s="136"/>
      <c r="BV82" s="136"/>
      <c r="BW82" s="136"/>
      <c r="BX82" s="136"/>
      <c r="BY82" s="136"/>
      <c r="BZ82" s="136"/>
      <c r="CA82" s="136"/>
      <c r="CB82" s="136"/>
      <c r="CC82" s="136"/>
      <c r="CD82" s="136"/>
      <c r="CE82" s="136"/>
      <c r="CF82" s="136"/>
    </row>
    <row r="83" spans="1:84" s="135" customFormat="1" ht="16.5" customHeight="1" x14ac:dyDescent="0.2">
      <c r="A83" s="57"/>
      <c r="B83" s="57"/>
      <c r="C83" s="34"/>
      <c r="D83" s="155"/>
      <c r="E83" s="62" t="s">
        <v>24</v>
      </c>
      <c r="F83" s="35">
        <f>F80-F81+F82</f>
        <v>162838</v>
      </c>
      <c r="G83" s="36">
        <f>G80-G81+G82</f>
        <v>162838</v>
      </c>
      <c r="H83" s="35">
        <f>H80-H81+H82</f>
        <v>162838</v>
      </c>
      <c r="I83" s="35">
        <f>I80-I81+I82</f>
        <v>162838</v>
      </c>
      <c r="J83" s="35"/>
      <c r="K83" s="35"/>
      <c r="L83" s="35"/>
      <c r="M83" s="35"/>
      <c r="N83" s="35"/>
      <c r="O83" s="37"/>
      <c r="P83" s="36"/>
      <c r="Q83" s="35"/>
      <c r="R83" s="35"/>
      <c r="S83" s="50"/>
      <c r="T83" s="50"/>
      <c r="U83" s="13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  <c r="AV83" s="136"/>
      <c r="AW83" s="136"/>
      <c r="AX83" s="136"/>
      <c r="AY83" s="136"/>
      <c r="AZ83" s="136"/>
      <c r="BA83" s="136"/>
      <c r="BB83" s="136"/>
      <c r="BC83" s="136"/>
      <c r="BD83" s="136"/>
      <c r="BE83" s="136"/>
      <c r="BF83" s="136"/>
      <c r="BG83" s="136"/>
      <c r="BH83" s="136"/>
      <c r="BI83" s="136"/>
      <c r="BJ83" s="136"/>
      <c r="BK83" s="136"/>
      <c r="BL83" s="136"/>
      <c r="BM83" s="136"/>
      <c r="BN83" s="136"/>
      <c r="BO83" s="136"/>
      <c r="BP83" s="136"/>
      <c r="BQ83" s="136"/>
      <c r="BR83" s="136"/>
      <c r="BS83" s="136"/>
      <c r="BT83" s="136"/>
      <c r="BU83" s="136"/>
      <c r="BV83" s="136"/>
      <c r="BW83" s="136"/>
      <c r="BX83" s="136"/>
      <c r="BY83" s="136"/>
      <c r="BZ83" s="136"/>
      <c r="CA83" s="136"/>
      <c r="CB83" s="136"/>
      <c r="CC83" s="136"/>
      <c r="CD83" s="136"/>
      <c r="CE83" s="136"/>
      <c r="CF83" s="136"/>
    </row>
    <row r="84" spans="1:84" s="6" customFormat="1" ht="16.5" customHeight="1" x14ac:dyDescent="0.2">
      <c r="A84" s="74"/>
      <c r="B84" s="74"/>
      <c r="C84" s="150" t="s">
        <v>26</v>
      </c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2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</row>
    <row r="85" spans="1:84" s="135" customFormat="1" ht="16.5" customHeight="1" x14ac:dyDescent="0.2">
      <c r="A85" s="74"/>
      <c r="B85" s="30"/>
      <c r="C85" s="147" t="s">
        <v>74</v>
      </c>
      <c r="D85" s="148"/>
      <c r="E85" s="148"/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48"/>
      <c r="Q85" s="148"/>
      <c r="R85" s="148"/>
      <c r="S85" s="148"/>
      <c r="T85" s="149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  <c r="AV85" s="136"/>
      <c r="AW85" s="136"/>
      <c r="AX85" s="136"/>
      <c r="AY85" s="136"/>
      <c r="AZ85" s="136"/>
      <c r="BA85" s="136"/>
      <c r="BB85" s="136"/>
      <c r="BC85" s="136"/>
      <c r="BD85" s="136"/>
      <c r="BE85" s="136"/>
      <c r="BF85" s="136"/>
      <c r="BG85" s="136"/>
      <c r="BH85" s="136"/>
      <c r="BI85" s="136"/>
      <c r="BJ85" s="136"/>
      <c r="BK85" s="136"/>
      <c r="BL85" s="136"/>
      <c r="BM85" s="136"/>
      <c r="BN85" s="136"/>
      <c r="BO85" s="136"/>
      <c r="BP85" s="136"/>
      <c r="BQ85" s="136"/>
      <c r="BR85" s="136"/>
      <c r="BS85" s="136"/>
      <c r="BT85" s="136"/>
      <c r="BU85" s="136"/>
      <c r="BV85" s="136"/>
      <c r="BW85" s="136"/>
      <c r="BX85" s="136"/>
      <c r="BY85" s="136"/>
      <c r="BZ85" s="136"/>
      <c r="CA85" s="136"/>
      <c r="CB85" s="136"/>
      <c r="CC85" s="136"/>
      <c r="CD85" s="136"/>
      <c r="CE85" s="136"/>
      <c r="CF85" s="136"/>
    </row>
    <row r="86" spans="1:84" s="135" customFormat="1" ht="16.5" customHeight="1" x14ac:dyDescent="0.2">
      <c r="A86" s="74"/>
      <c r="B86" s="30"/>
      <c r="C86" s="147" t="s">
        <v>75</v>
      </c>
      <c r="D86" s="148"/>
      <c r="E86" s="148"/>
      <c r="F86" s="148"/>
      <c r="G86" s="148"/>
      <c r="H86" s="148"/>
      <c r="I86" s="148"/>
      <c r="J86" s="148"/>
      <c r="K86" s="148"/>
      <c r="L86" s="148"/>
      <c r="M86" s="148"/>
      <c r="N86" s="148"/>
      <c r="O86" s="148"/>
      <c r="P86" s="148"/>
      <c r="Q86" s="148"/>
      <c r="R86" s="148"/>
      <c r="S86" s="148"/>
      <c r="T86" s="149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  <c r="AV86" s="136"/>
      <c r="AW86" s="136"/>
      <c r="AX86" s="136"/>
      <c r="AY86" s="136"/>
      <c r="AZ86" s="136"/>
      <c r="BA86" s="136"/>
      <c r="BB86" s="136"/>
      <c r="BC86" s="136"/>
      <c r="BD86" s="136"/>
      <c r="BE86" s="136"/>
      <c r="BF86" s="136"/>
      <c r="BG86" s="136"/>
      <c r="BH86" s="136"/>
      <c r="BI86" s="136"/>
      <c r="BJ86" s="136"/>
      <c r="BK86" s="136"/>
      <c r="BL86" s="136"/>
      <c r="BM86" s="136"/>
      <c r="BN86" s="136"/>
      <c r="BO86" s="136"/>
      <c r="BP86" s="136"/>
      <c r="BQ86" s="136"/>
      <c r="BR86" s="136"/>
      <c r="BS86" s="136"/>
      <c r="BT86" s="136"/>
      <c r="BU86" s="136"/>
      <c r="BV86" s="136"/>
      <c r="BW86" s="136"/>
      <c r="BX86" s="136"/>
      <c r="BY86" s="136"/>
      <c r="BZ86" s="136"/>
      <c r="CA86" s="136"/>
      <c r="CB86" s="136"/>
      <c r="CC86" s="136"/>
      <c r="CD86" s="136"/>
      <c r="CE86" s="136"/>
      <c r="CF86" s="136"/>
    </row>
    <row r="87" spans="1:84" s="135" customFormat="1" ht="16.5" customHeight="1" x14ac:dyDescent="0.2">
      <c r="A87" s="74"/>
      <c r="B87" s="30"/>
      <c r="C87" s="147" t="s">
        <v>76</v>
      </c>
      <c r="D87" s="148"/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8"/>
      <c r="Q87" s="148"/>
      <c r="R87" s="148"/>
      <c r="S87" s="148"/>
      <c r="T87" s="149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  <c r="AV87" s="136"/>
      <c r="AW87" s="136"/>
      <c r="AX87" s="136"/>
      <c r="AY87" s="136"/>
      <c r="AZ87" s="136"/>
      <c r="BA87" s="136"/>
      <c r="BB87" s="136"/>
      <c r="BC87" s="136"/>
      <c r="BD87" s="136"/>
      <c r="BE87" s="136"/>
      <c r="BF87" s="136"/>
      <c r="BG87" s="136"/>
      <c r="BH87" s="136"/>
      <c r="BI87" s="136"/>
      <c r="BJ87" s="136"/>
      <c r="BK87" s="136"/>
      <c r="BL87" s="136"/>
      <c r="BM87" s="136"/>
      <c r="BN87" s="136"/>
      <c r="BO87" s="136"/>
      <c r="BP87" s="136"/>
      <c r="BQ87" s="136"/>
      <c r="BR87" s="136"/>
      <c r="BS87" s="136"/>
      <c r="BT87" s="136"/>
      <c r="BU87" s="136"/>
      <c r="BV87" s="136"/>
      <c r="BW87" s="136"/>
      <c r="BX87" s="136"/>
      <c r="BY87" s="136"/>
      <c r="BZ87" s="136"/>
      <c r="CA87" s="136"/>
      <c r="CB87" s="136"/>
      <c r="CC87" s="136"/>
      <c r="CD87" s="136"/>
      <c r="CE87" s="136"/>
      <c r="CF87" s="136"/>
    </row>
    <row r="88" spans="1:84" s="135" customFormat="1" ht="16.5" customHeight="1" x14ac:dyDescent="0.2">
      <c r="A88" s="74"/>
      <c r="B88" s="30"/>
      <c r="C88" s="144" t="s">
        <v>77</v>
      </c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5"/>
      <c r="Q88" s="145"/>
      <c r="R88" s="145"/>
      <c r="S88" s="145"/>
      <c r="T88" s="146"/>
      <c r="V88" s="136"/>
      <c r="W88" s="136"/>
      <c r="X88" s="136"/>
      <c r="Y88" s="136"/>
      <c r="Z88" s="136"/>
      <c r="AA88" s="136"/>
      <c r="AB88" s="136"/>
      <c r="AC88" s="136"/>
      <c r="AD88" s="136"/>
      <c r="AE88" s="136"/>
      <c r="AF88" s="136"/>
      <c r="AG88" s="136"/>
      <c r="AH88" s="136"/>
      <c r="AI88" s="136"/>
      <c r="AJ88" s="136"/>
      <c r="AK88" s="136"/>
      <c r="AL88" s="136"/>
      <c r="AM88" s="136"/>
      <c r="AN88" s="136"/>
      <c r="AO88" s="136"/>
      <c r="AP88" s="136"/>
      <c r="AQ88" s="136"/>
      <c r="AR88" s="136"/>
      <c r="AS88" s="136"/>
      <c r="AT88" s="136"/>
      <c r="AU88" s="136"/>
      <c r="AV88" s="136"/>
      <c r="AW88" s="136"/>
      <c r="AX88" s="136"/>
      <c r="AY88" s="136"/>
      <c r="AZ88" s="136"/>
      <c r="BA88" s="136"/>
      <c r="BB88" s="136"/>
      <c r="BC88" s="136"/>
      <c r="BD88" s="136"/>
      <c r="BE88" s="136"/>
      <c r="BF88" s="136"/>
      <c r="BG88" s="136"/>
      <c r="BH88" s="136"/>
      <c r="BI88" s="136"/>
      <c r="BJ88" s="136"/>
      <c r="BK88" s="136"/>
      <c r="BL88" s="136"/>
      <c r="BM88" s="136"/>
      <c r="BN88" s="136"/>
      <c r="BO88" s="136"/>
      <c r="BP88" s="136"/>
      <c r="BQ88" s="136"/>
      <c r="BR88" s="136"/>
      <c r="BS88" s="136"/>
      <c r="BT88" s="136"/>
      <c r="BU88" s="136"/>
      <c r="BV88" s="136"/>
      <c r="BW88" s="136"/>
      <c r="BX88" s="136"/>
      <c r="BY88" s="136"/>
      <c r="BZ88" s="136"/>
      <c r="CA88" s="136"/>
      <c r="CB88" s="136"/>
      <c r="CC88" s="136"/>
      <c r="CD88" s="136"/>
      <c r="CE88" s="136"/>
      <c r="CF88" s="136"/>
    </row>
    <row r="89" spans="1:84" s="135" customFormat="1" ht="16.5" customHeight="1" x14ac:dyDescent="0.2">
      <c r="A89" s="30"/>
      <c r="B89" s="39">
        <v>80148</v>
      </c>
      <c r="C89" s="40"/>
      <c r="D89" s="156" t="s">
        <v>57</v>
      </c>
      <c r="E89" s="61" t="s">
        <v>21</v>
      </c>
      <c r="F89" s="31">
        <f>G89+P89</f>
        <v>2584433</v>
      </c>
      <c r="G89" s="32">
        <f>H89+K89+L89+M89</f>
        <v>2584433</v>
      </c>
      <c r="H89" s="33">
        <f>SUM(I89:J89)</f>
        <v>2577733</v>
      </c>
      <c r="I89" s="29">
        <v>2397864</v>
      </c>
      <c r="J89" s="29">
        <v>179869</v>
      </c>
      <c r="K89" s="29"/>
      <c r="L89" s="29">
        <v>6700</v>
      </c>
      <c r="M89" s="44"/>
      <c r="N89" s="44"/>
      <c r="O89" s="45"/>
      <c r="P89" s="130"/>
      <c r="Q89" s="29"/>
      <c r="R89" s="44"/>
      <c r="S89" s="44"/>
      <c r="T89" s="44"/>
      <c r="U89" s="2"/>
      <c r="V89" s="136"/>
      <c r="W89" s="136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  <c r="AV89" s="136"/>
      <c r="AW89" s="136"/>
      <c r="AX89" s="136"/>
      <c r="AY89" s="136"/>
      <c r="AZ89" s="136"/>
      <c r="BA89" s="136"/>
      <c r="BB89" s="136"/>
      <c r="BC89" s="136"/>
      <c r="BD89" s="136"/>
      <c r="BE89" s="136"/>
      <c r="BF89" s="136"/>
      <c r="BG89" s="136"/>
      <c r="BH89" s="136"/>
      <c r="BI89" s="136"/>
      <c r="BJ89" s="136"/>
      <c r="BK89" s="136"/>
      <c r="BL89" s="136"/>
      <c r="BM89" s="136"/>
      <c r="BN89" s="136"/>
      <c r="BO89" s="136"/>
      <c r="BP89" s="136"/>
      <c r="BQ89" s="136"/>
      <c r="BR89" s="136"/>
      <c r="BS89" s="136"/>
      <c r="BT89" s="136"/>
      <c r="BU89" s="136"/>
      <c r="BV89" s="136"/>
      <c r="BW89" s="136"/>
      <c r="BX89" s="136"/>
      <c r="BY89" s="136"/>
      <c r="BZ89" s="136"/>
      <c r="CA89" s="136"/>
      <c r="CB89" s="136"/>
      <c r="CC89" s="136"/>
      <c r="CD89" s="136"/>
      <c r="CE89" s="136"/>
      <c r="CF89" s="136"/>
    </row>
    <row r="90" spans="1:84" s="135" customFormat="1" ht="16.5" customHeight="1" x14ac:dyDescent="0.2">
      <c r="A90" s="30"/>
      <c r="B90" s="30"/>
      <c r="C90" s="38"/>
      <c r="D90" s="157"/>
      <c r="E90" s="61" t="s">
        <v>22</v>
      </c>
      <c r="F90" s="31">
        <f>G90+P90</f>
        <v>1262</v>
      </c>
      <c r="G90" s="32">
        <f>H90+K90+L90+M90</f>
        <v>1262</v>
      </c>
      <c r="H90" s="33">
        <f>SUM(I90:J90)</f>
        <v>1262</v>
      </c>
      <c r="I90" s="33">
        <f>I94</f>
        <v>1262</v>
      </c>
      <c r="J90" s="33"/>
      <c r="K90" s="33"/>
      <c r="L90" s="33"/>
      <c r="M90" s="95"/>
      <c r="N90" s="95"/>
      <c r="O90" s="115"/>
      <c r="P90" s="32"/>
      <c r="Q90" s="33"/>
      <c r="R90" s="95"/>
      <c r="S90" s="95"/>
      <c r="T90" s="95"/>
      <c r="U90" s="12"/>
      <c r="V90" s="136"/>
      <c r="W90" s="136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136"/>
      <c r="AO90" s="136"/>
      <c r="AP90" s="136"/>
      <c r="AQ90" s="136"/>
      <c r="AR90" s="136"/>
      <c r="AS90" s="136"/>
      <c r="AT90" s="136"/>
      <c r="AU90" s="136"/>
      <c r="AV90" s="136"/>
      <c r="AW90" s="136"/>
      <c r="AX90" s="136"/>
      <c r="AY90" s="136"/>
      <c r="AZ90" s="136"/>
      <c r="BA90" s="136"/>
      <c r="BB90" s="136"/>
      <c r="BC90" s="136"/>
      <c r="BD90" s="136"/>
      <c r="BE90" s="136"/>
      <c r="BF90" s="136"/>
      <c r="BG90" s="136"/>
      <c r="BH90" s="136"/>
      <c r="BI90" s="136"/>
      <c r="BJ90" s="136"/>
      <c r="BK90" s="136"/>
      <c r="BL90" s="136"/>
      <c r="BM90" s="136"/>
      <c r="BN90" s="136"/>
      <c r="BO90" s="136"/>
      <c r="BP90" s="136"/>
      <c r="BQ90" s="136"/>
      <c r="BR90" s="136"/>
      <c r="BS90" s="136"/>
      <c r="BT90" s="136"/>
      <c r="BU90" s="136"/>
      <c r="BV90" s="136"/>
      <c r="BW90" s="136"/>
      <c r="BX90" s="136"/>
      <c r="BY90" s="136"/>
      <c r="BZ90" s="136"/>
      <c r="CA90" s="136"/>
      <c r="CB90" s="136"/>
      <c r="CC90" s="136"/>
      <c r="CD90" s="136"/>
      <c r="CE90" s="136"/>
      <c r="CF90" s="136"/>
    </row>
    <row r="91" spans="1:84" s="135" customFormat="1" ht="16.5" customHeight="1" x14ac:dyDescent="0.2">
      <c r="A91" s="30"/>
      <c r="B91" s="30"/>
      <c r="C91" s="38"/>
      <c r="D91" s="157"/>
      <c r="E91" s="61" t="s">
        <v>23</v>
      </c>
      <c r="F91" s="31"/>
      <c r="G91" s="32"/>
      <c r="H91" s="33"/>
      <c r="I91" s="33"/>
      <c r="J91" s="33"/>
      <c r="K91" s="33"/>
      <c r="L91" s="33"/>
      <c r="M91" s="95"/>
      <c r="N91" s="95"/>
      <c r="O91" s="115"/>
      <c r="P91" s="32"/>
      <c r="Q91" s="33"/>
      <c r="R91" s="95"/>
      <c r="S91" s="95"/>
      <c r="T91" s="95"/>
      <c r="U91" s="12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  <c r="AV91" s="136"/>
      <c r="AW91" s="136"/>
      <c r="AX91" s="136"/>
      <c r="AY91" s="136"/>
      <c r="AZ91" s="136"/>
      <c r="BA91" s="136"/>
      <c r="BB91" s="136"/>
      <c r="BC91" s="136"/>
      <c r="BD91" s="136"/>
      <c r="BE91" s="136"/>
      <c r="BF91" s="136"/>
      <c r="BG91" s="136"/>
      <c r="BH91" s="136"/>
      <c r="BI91" s="136"/>
      <c r="BJ91" s="136"/>
      <c r="BK91" s="136"/>
      <c r="BL91" s="136"/>
      <c r="BM91" s="136"/>
      <c r="BN91" s="136"/>
      <c r="BO91" s="136"/>
      <c r="BP91" s="136"/>
      <c r="BQ91" s="136"/>
      <c r="BR91" s="136"/>
      <c r="BS91" s="136"/>
      <c r="BT91" s="136"/>
      <c r="BU91" s="136"/>
      <c r="BV91" s="136"/>
      <c r="BW91" s="136"/>
      <c r="BX91" s="136"/>
      <c r="BY91" s="136"/>
      <c r="BZ91" s="136"/>
      <c r="CA91" s="136"/>
      <c r="CB91" s="136"/>
      <c r="CC91" s="136"/>
      <c r="CD91" s="136"/>
      <c r="CE91" s="136"/>
      <c r="CF91" s="136"/>
    </row>
    <row r="92" spans="1:84" s="135" customFormat="1" ht="16.5" customHeight="1" x14ac:dyDescent="0.2">
      <c r="A92" s="57"/>
      <c r="B92" s="57"/>
      <c r="C92" s="34"/>
      <c r="D92" s="158"/>
      <c r="E92" s="62" t="s">
        <v>24</v>
      </c>
      <c r="F92" s="35">
        <f t="shared" ref="F92:J92" si="10">F89-F90+F91</f>
        <v>2583171</v>
      </c>
      <c r="G92" s="36">
        <f t="shared" si="10"/>
        <v>2583171</v>
      </c>
      <c r="H92" s="35">
        <f t="shared" si="10"/>
        <v>2576471</v>
      </c>
      <c r="I92" s="35">
        <f t="shared" si="10"/>
        <v>2396602</v>
      </c>
      <c r="J92" s="50">
        <f t="shared" si="10"/>
        <v>179869</v>
      </c>
      <c r="K92" s="35"/>
      <c r="L92" s="35">
        <f t="shared" ref="L92" si="11">L89-L90+L91</f>
        <v>6700</v>
      </c>
      <c r="M92" s="35"/>
      <c r="N92" s="35"/>
      <c r="O92" s="37"/>
      <c r="P92" s="36"/>
      <c r="Q92" s="35"/>
      <c r="R92" s="35"/>
      <c r="S92" s="50"/>
      <c r="T92" s="50"/>
      <c r="U92" s="13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136"/>
      <c r="AO92" s="136"/>
      <c r="AP92" s="136"/>
      <c r="AQ92" s="136"/>
      <c r="AR92" s="136"/>
      <c r="AS92" s="136"/>
      <c r="AT92" s="136"/>
      <c r="AU92" s="136"/>
      <c r="AV92" s="136"/>
      <c r="AW92" s="136"/>
      <c r="AX92" s="136"/>
      <c r="AY92" s="136"/>
      <c r="AZ92" s="136"/>
      <c r="BA92" s="136"/>
      <c r="BB92" s="136"/>
      <c r="BC92" s="136"/>
      <c r="BD92" s="136"/>
      <c r="BE92" s="136"/>
      <c r="BF92" s="136"/>
      <c r="BG92" s="136"/>
      <c r="BH92" s="136"/>
      <c r="BI92" s="136"/>
      <c r="BJ92" s="136"/>
      <c r="BK92" s="136"/>
      <c r="BL92" s="136"/>
      <c r="BM92" s="136"/>
      <c r="BN92" s="136"/>
      <c r="BO92" s="136"/>
      <c r="BP92" s="136"/>
      <c r="BQ92" s="136"/>
      <c r="BR92" s="136"/>
      <c r="BS92" s="136"/>
      <c r="BT92" s="136"/>
      <c r="BU92" s="136"/>
      <c r="BV92" s="136"/>
      <c r="BW92" s="136"/>
      <c r="BX92" s="136"/>
      <c r="BY92" s="136"/>
      <c r="BZ92" s="136"/>
      <c r="CA92" s="136"/>
      <c r="CB92" s="136"/>
      <c r="CC92" s="136"/>
      <c r="CD92" s="136"/>
      <c r="CE92" s="136"/>
      <c r="CF92" s="136"/>
    </row>
    <row r="93" spans="1:84" s="135" customFormat="1" ht="16.5" customHeight="1" x14ac:dyDescent="0.2">
      <c r="A93" s="38"/>
      <c r="B93" s="38"/>
      <c r="C93" s="38">
        <v>4040</v>
      </c>
      <c r="D93" s="153" t="s">
        <v>54</v>
      </c>
      <c r="E93" s="61" t="s">
        <v>21</v>
      </c>
      <c r="F93" s="31">
        <f>G93+P93</f>
        <v>153840</v>
      </c>
      <c r="G93" s="32">
        <f>H93+K93+L93+M93</f>
        <v>153840</v>
      </c>
      <c r="H93" s="33">
        <f>SUM(I93:J93)</f>
        <v>153840</v>
      </c>
      <c r="I93" s="33">
        <v>153840</v>
      </c>
      <c r="J93" s="33"/>
      <c r="K93" s="33"/>
      <c r="L93" s="33"/>
      <c r="M93" s="33"/>
      <c r="N93" s="33"/>
      <c r="O93" s="46"/>
      <c r="P93" s="47"/>
      <c r="Q93" s="33"/>
      <c r="R93" s="33"/>
      <c r="S93" s="33"/>
      <c r="T93" s="33"/>
      <c r="U93" s="126"/>
      <c r="V93" s="136"/>
      <c r="W93" s="136"/>
      <c r="X93" s="136"/>
      <c r="Y93" s="136"/>
      <c r="Z93" s="136"/>
      <c r="AA93" s="136"/>
      <c r="AB93" s="136"/>
      <c r="AC93" s="136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  <c r="AV93" s="136"/>
      <c r="AW93" s="136"/>
      <c r="AX93" s="136"/>
      <c r="AY93" s="136"/>
      <c r="AZ93" s="136"/>
      <c r="BA93" s="136"/>
      <c r="BB93" s="136"/>
      <c r="BC93" s="136"/>
      <c r="BD93" s="136"/>
      <c r="BE93" s="136"/>
      <c r="BF93" s="136"/>
      <c r="BG93" s="136"/>
      <c r="BH93" s="136"/>
      <c r="BI93" s="136"/>
      <c r="BJ93" s="136"/>
      <c r="BK93" s="136"/>
      <c r="BL93" s="136"/>
      <c r="BM93" s="136"/>
      <c r="BN93" s="136"/>
      <c r="BO93" s="136"/>
      <c r="BP93" s="136"/>
      <c r="BQ93" s="136"/>
      <c r="BR93" s="136"/>
      <c r="BS93" s="136"/>
      <c r="BT93" s="136"/>
      <c r="BU93" s="136"/>
      <c r="BV93" s="136"/>
      <c r="BW93" s="136"/>
      <c r="BX93" s="136"/>
      <c r="BY93" s="136"/>
      <c r="BZ93" s="136"/>
      <c r="CA93" s="136"/>
      <c r="CB93" s="136"/>
      <c r="CC93" s="136"/>
      <c r="CD93" s="136"/>
      <c r="CE93" s="136"/>
      <c r="CF93" s="136"/>
    </row>
    <row r="94" spans="1:84" s="135" customFormat="1" ht="16.5" customHeight="1" x14ac:dyDescent="0.2">
      <c r="A94" s="30"/>
      <c r="B94" s="30"/>
      <c r="C94" s="38"/>
      <c r="D94" s="154"/>
      <c r="E94" s="61" t="s">
        <v>22</v>
      </c>
      <c r="F94" s="31">
        <f>G94+P94</f>
        <v>1262</v>
      </c>
      <c r="G94" s="32">
        <f>H94+K94+L94+M94</f>
        <v>1262</v>
      </c>
      <c r="H94" s="33">
        <f>SUM(I94:J94)</f>
        <v>1262</v>
      </c>
      <c r="I94" s="33">
        <v>1262</v>
      </c>
      <c r="J94" s="33"/>
      <c r="K94" s="33"/>
      <c r="L94" s="33"/>
      <c r="M94" s="33"/>
      <c r="N94" s="33"/>
      <c r="O94" s="46"/>
      <c r="P94" s="32"/>
      <c r="Q94" s="33"/>
      <c r="R94" s="33"/>
      <c r="S94" s="33"/>
      <c r="T94" s="33"/>
      <c r="U94" s="11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  <c r="AV94" s="136"/>
      <c r="AW94" s="136"/>
      <c r="AX94" s="136"/>
      <c r="AY94" s="136"/>
      <c r="AZ94" s="136"/>
      <c r="BA94" s="136"/>
      <c r="BB94" s="136"/>
      <c r="BC94" s="136"/>
      <c r="BD94" s="136"/>
      <c r="BE94" s="136"/>
      <c r="BF94" s="136"/>
      <c r="BG94" s="136"/>
      <c r="BH94" s="136"/>
      <c r="BI94" s="136"/>
      <c r="BJ94" s="136"/>
      <c r="BK94" s="136"/>
      <c r="BL94" s="136"/>
      <c r="BM94" s="136"/>
      <c r="BN94" s="136"/>
      <c r="BO94" s="136"/>
      <c r="BP94" s="136"/>
      <c r="BQ94" s="136"/>
      <c r="BR94" s="136"/>
      <c r="BS94" s="136"/>
      <c r="BT94" s="136"/>
      <c r="BU94" s="136"/>
      <c r="BV94" s="136"/>
      <c r="BW94" s="136"/>
      <c r="BX94" s="136"/>
      <c r="BY94" s="136"/>
      <c r="BZ94" s="136"/>
      <c r="CA94" s="136"/>
      <c r="CB94" s="136"/>
      <c r="CC94" s="136"/>
      <c r="CD94" s="136"/>
      <c r="CE94" s="136"/>
      <c r="CF94" s="136"/>
    </row>
    <row r="95" spans="1:84" s="135" customFormat="1" ht="16.5" customHeight="1" x14ac:dyDescent="0.2">
      <c r="A95" s="30"/>
      <c r="B95" s="30"/>
      <c r="C95" s="38"/>
      <c r="D95" s="154"/>
      <c r="E95" s="61" t="s">
        <v>23</v>
      </c>
      <c r="F95" s="31"/>
      <c r="G95" s="32"/>
      <c r="H95" s="33"/>
      <c r="I95" s="33"/>
      <c r="J95" s="33"/>
      <c r="K95" s="33"/>
      <c r="L95" s="33"/>
      <c r="M95" s="33"/>
      <c r="N95" s="33"/>
      <c r="O95" s="46"/>
      <c r="P95" s="32"/>
      <c r="Q95" s="33"/>
      <c r="R95" s="33"/>
      <c r="S95" s="33"/>
      <c r="T95" s="33"/>
      <c r="U95" s="11"/>
      <c r="V95" s="136"/>
      <c r="W95" s="136"/>
      <c r="X95" s="136"/>
      <c r="Y95" s="136"/>
      <c r="Z95" s="136"/>
      <c r="AA95" s="136"/>
      <c r="AB95" s="136"/>
      <c r="AC95" s="136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  <c r="AV95" s="136"/>
      <c r="AW95" s="136"/>
      <c r="AX95" s="136"/>
      <c r="AY95" s="136"/>
      <c r="AZ95" s="136"/>
      <c r="BA95" s="136"/>
      <c r="BB95" s="136"/>
      <c r="BC95" s="136"/>
      <c r="BD95" s="136"/>
      <c r="BE95" s="136"/>
      <c r="BF95" s="136"/>
      <c r="BG95" s="136"/>
      <c r="BH95" s="136"/>
      <c r="BI95" s="136"/>
      <c r="BJ95" s="136"/>
      <c r="BK95" s="136"/>
      <c r="BL95" s="136"/>
      <c r="BM95" s="136"/>
      <c r="BN95" s="136"/>
      <c r="BO95" s="136"/>
      <c r="BP95" s="136"/>
      <c r="BQ95" s="136"/>
      <c r="BR95" s="136"/>
      <c r="BS95" s="136"/>
      <c r="BT95" s="136"/>
      <c r="BU95" s="136"/>
      <c r="BV95" s="136"/>
      <c r="BW95" s="136"/>
      <c r="BX95" s="136"/>
      <c r="BY95" s="136"/>
      <c r="BZ95" s="136"/>
      <c r="CA95" s="136"/>
      <c r="CB95" s="136"/>
      <c r="CC95" s="136"/>
      <c r="CD95" s="136"/>
      <c r="CE95" s="136"/>
      <c r="CF95" s="136"/>
    </row>
    <row r="96" spans="1:84" s="135" customFormat="1" ht="16.5" customHeight="1" x14ac:dyDescent="0.2">
      <c r="A96" s="57"/>
      <c r="B96" s="57"/>
      <c r="C96" s="34"/>
      <c r="D96" s="155"/>
      <c r="E96" s="62" t="s">
        <v>24</v>
      </c>
      <c r="F96" s="35">
        <f>F93-F94+F95</f>
        <v>152578</v>
      </c>
      <c r="G96" s="36">
        <f>G93-G94+G95</f>
        <v>152578</v>
      </c>
      <c r="H96" s="35">
        <f>H93-H94+H95</f>
        <v>152578</v>
      </c>
      <c r="I96" s="35">
        <f>I93-I94+I95</f>
        <v>152578</v>
      </c>
      <c r="J96" s="35"/>
      <c r="K96" s="35"/>
      <c r="L96" s="35"/>
      <c r="M96" s="35"/>
      <c r="N96" s="35"/>
      <c r="O96" s="37"/>
      <c r="P96" s="36"/>
      <c r="Q96" s="35"/>
      <c r="R96" s="35"/>
      <c r="S96" s="50"/>
      <c r="T96" s="50"/>
      <c r="U96" s="13"/>
      <c r="V96" s="136"/>
      <c r="W96" s="136"/>
      <c r="X96" s="136"/>
      <c r="Y96" s="136"/>
      <c r="Z96" s="136"/>
      <c r="AA96" s="136"/>
      <c r="AB96" s="136"/>
      <c r="AC96" s="136"/>
      <c r="AD96" s="136"/>
      <c r="AE96" s="136"/>
      <c r="AF96" s="136"/>
      <c r="AG96" s="136"/>
      <c r="AH96" s="136"/>
      <c r="AI96" s="136"/>
      <c r="AJ96" s="136"/>
      <c r="AK96" s="136"/>
      <c r="AL96" s="136"/>
      <c r="AM96" s="136"/>
      <c r="AN96" s="136"/>
      <c r="AO96" s="136"/>
      <c r="AP96" s="136"/>
      <c r="AQ96" s="136"/>
      <c r="AR96" s="136"/>
      <c r="AS96" s="136"/>
      <c r="AT96" s="136"/>
      <c r="AU96" s="136"/>
      <c r="AV96" s="136"/>
      <c r="AW96" s="136"/>
      <c r="AX96" s="136"/>
      <c r="AY96" s="136"/>
      <c r="AZ96" s="136"/>
      <c r="BA96" s="136"/>
      <c r="BB96" s="136"/>
      <c r="BC96" s="136"/>
      <c r="BD96" s="136"/>
      <c r="BE96" s="136"/>
      <c r="BF96" s="136"/>
      <c r="BG96" s="136"/>
      <c r="BH96" s="136"/>
      <c r="BI96" s="136"/>
      <c r="BJ96" s="136"/>
      <c r="BK96" s="136"/>
      <c r="BL96" s="136"/>
      <c r="BM96" s="136"/>
      <c r="BN96" s="136"/>
      <c r="BO96" s="136"/>
      <c r="BP96" s="136"/>
      <c r="BQ96" s="136"/>
      <c r="BR96" s="136"/>
      <c r="BS96" s="136"/>
      <c r="BT96" s="136"/>
      <c r="BU96" s="136"/>
      <c r="BV96" s="136"/>
      <c r="BW96" s="136"/>
      <c r="BX96" s="136"/>
      <c r="BY96" s="136"/>
      <c r="BZ96" s="136"/>
      <c r="CA96" s="136"/>
      <c r="CB96" s="136"/>
      <c r="CC96" s="136"/>
      <c r="CD96" s="136"/>
      <c r="CE96" s="136"/>
      <c r="CF96" s="136"/>
    </row>
    <row r="97" spans="1:84" s="6" customFormat="1" ht="16.5" customHeight="1" x14ac:dyDescent="0.2">
      <c r="A97" s="74"/>
      <c r="B97" s="74"/>
      <c r="C97" s="150" t="s">
        <v>26</v>
      </c>
      <c r="D97" s="151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1"/>
      <c r="R97" s="151"/>
      <c r="S97" s="151"/>
      <c r="T97" s="152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</row>
    <row r="98" spans="1:84" s="135" customFormat="1" ht="16.5" customHeight="1" x14ac:dyDescent="0.2">
      <c r="A98" s="74"/>
      <c r="B98" s="30"/>
      <c r="C98" s="147" t="s">
        <v>66</v>
      </c>
      <c r="D98" s="148"/>
      <c r="E98" s="148"/>
      <c r="F98" s="148"/>
      <c r="G98" s="148"/>
      <c r="H98" s="148"/>
      <c r="I98" s="148"/>
      <c r="J98" s="148"/>
      <c r="K98" s="148"/>
      <c r="L98" s="148"/>
      <c r="M98" s="148"/>
      <c r="N98" s="148"/>
      <c r="O98" s="148"/>
      <c r="P98" s="148"/>
      <c r="Q98" s="148"/>
      <c r="R98" s="148"/>
      <c r="S98" s="148"/>
      <c r="T98" s="149"/>
      <c r="V98" s="136"/>
      <c r="W98" s="136"/>
      <c r="X98" s="136"/>
      <c r="Y98" s="136"/>
      <c r="Z98" s="136"/>
      <c r="AA98" s="136"/>
      <c r="AB98" s="136"/>
      <c r="AC98" s="136"/>
      <c r="AD98" s="136"/>
      <c r="AE98" s="136"/>
      <c r="AF98" s="136"/>
      <c r="AG98" s="136"/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  <c r="AV98" s="136"/>
      <c r="AW98" s="136"/>
      <c r="AX98" s="136"/>
      <c r="AY98" s="136"/>
      <c r="AZ98" s="136"/>
      <c r="BA98" s="136"/>
      <c r="BB98" s="136"/>
      <c r="BC98" s="136"/>
      <c r="BD98" s="136"/>
      <c r="BE98" s="136"/>
      <c r="BF98" s="136"/>
      <c r="BG98" s="136"/>
      <c r="BH98" s="136"/>
      <c r="BI98" s="136"/>
      <c r="BJ98" s="136"/>
      <c r="BK98" s="136"/>
      <c r="BL98" s="136"/>
      <c r="BM98" s="136"/>
      <c r="BN98" s="136"/>
      <c r="BO98" s="136"/>
      <c r="BP98" s="136"/>
      <c r="BQ98" s="136"/>
      <c r="BR98" s="136"/>
      <c r="BS98" s="136"/>
      <c r="BT98" s="136"/>
      <c r="BU98" s="136"/>
      <c r="BV98" s="136"/>
      <c r="BW98" s="136"/>
      <c r="BX98" s="136"/>
      <c r="BY98" s="136"/>
      <c r="BZ98" s="136"/>
      <c r="CA98" s="136"/>
      <c r="CB98" s="136"/>
      <c r="CC98" s="136"/>
      <c r="CD98" s="136"/>
      <c r="CE98" s="136"/>
      <c r="CF98" s="136"/>
    </row>
    <row r="99" spans="1:84" s="135" customFormat="1" ht="16.5" customHeight="1" x14ac:dyDescent="0.2">
      <c r="A99" s="74"/>
      <c r="B99" s="30"/>
      <c r="C99" s="144" t="s">
        <v>69</v>
      </c>
      <c r="D99" s="145"/>
      <c r="E99" s="145"/>
      <c r="F99" s="145"/>
      <c r="G99" s="145"/>
      <c r="H99" s="145"/>
      <c r="I99" s="145"/>
      <c r="J99" s="145"/>
      <c r="K99" s="145"/>
      <c r="L99" s="145"/>
      <c r="M99" s="145"/>
      <c r="N99" s="145"/>
      <c r="O99" s="145"/>
      <c r="P99" s="145"/>
      <c r="Q99" s="145"/>
      <c r="R99" s="145"/>
      <c r="S99" s="145"/>
      <c r="T99" s="146"/>
      <c r="V99" s="136"/>
      <c r="W99" s="136"/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  <c r="AV99" s="136"/>
      <c r="AW99" s="136"/>
      <c r="AX99" s="136"/>
      <c r="AY99" s="136"/>
      <c r="AZ99" s="136"/>
      <c r="BA99" s="136"/>
      <c r="BB99" s="136"/>
      <c r="BC99" s="136"/>
      <c r="BD99" s="136"/>
      <c r="BE99" s="136"/>
      <c r="BF99" s="136"/>
      <c r="BG99" s="136"/>
      <c r="BH99" s="136"/>
      <c r="BI99" s="136"/>
      <c r="BJ99" s="136"/>
      <c r="BK99" s="136"/>
      <c r="BL99" s="136"/>
      <c r="BM99" s="136"/>
      <c r="BN99" s="136"/>
      <c r="BO99" s="136"/>
      <c r="BP99" s="136"/>
      <c r="BQ99" s="136"/>
      <c r="BR99" s="136"/>
      <c r="BS99" s="136"/>
      <c r="BT99" s="136"/>
      <c r="BU99" s="136"/>
      <c r="BV99" s="136"/>
      <c r="BW99" s="136"/>
      <c r="BX99" s="136"/>
      <c r="BY99" s="136"/>
      <c r="BZ99" s="136"/>
      <c r="CA99" s="136"/>
      <c r="CB99" s="136"/>
      <c r="CC99" s="136"/>
      <c r="CD99" s="136"/>
      <c r="CE99" s="136"/>
      <c r="CF99" s="136"/>
    </row>
    <row r="100" spans="1:84" s="135" customFormat="1" ht="44.1" customHeight="1" x14ac:dyDescent="0.2">
      <c r="A100" s="30"/>
      <c r="B100" s="39">
        <v>80149</v>
      </c>
      <c r="C100" s="40"/>
      <c r="D100" s="165" t="s">
        <v>58</v>
      </c>
      <c r="E100" s="61" t="s">
        <v>21</v>
      </c>
      <c r="F100" s="31">
        <f>G100+P100</f>
        <v>1625588</v>
      </c>
      <c r="G100" s="32">
        <f>H100+K100+L100+M100</f>
        <v>1625588</v>
      </c>
      <c r="H100" s="33">
        <f>SUM(I100:J100)</f>
        <v>775588</v>
      </c>
      <c r="I100" s="29">
        <v>743661</v>
      </c>
      <c r="J100" s="29">
        <v>31927</v>
      </c>
      <c r="K100" s="29">
        <v>850000</v>
      </c>
      <c r="L100" s="29"/>
      <c r="M100" s="44"/>
      <c r="N100" s="44"/>
      <c r="O100" s="45"/>
      <c r="P100" s="130"/>
      <c r="Q100" s="29"/>
      <c r="R100" s="44"/>
      <c r="S100" s="44"/>
      <c r="T100" s="44"/>
      <c r="U100" s="1"/>
      <c r="V100" s="136"/>
      <c r="W100" s="136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6"/>
      <c r="AH100" s="136"/>
      <c r="AI100" s="136"/>
      <c r="AJ100" s="136"/>
      <c r="AK100" s="136"/>
      <c r="AL100" s="136"/>
      <c r="AM100" s="136"/>
      <c r="AN100" s="136"/>
      <c r="AO100" s="136"/>
      <c r="AP100" s="136"/>
      <c r="AQ100" s="136"/>
      <c r="AR100" s="136"/>
      <c r="AS100" s="136"/>
      <c r="AT100" s="136"/>
      <c r="AU100" s="136"/>
      <c r="AV100" s="136"/>
      <c r="AW100" s="136"/>
      <c r="AX100" s="136"/>
      <c r="AY100" s="136"/>
      <c r="AZ100" s="136"/>
      <c r="BA100" s="136"/>
      <c r="BB100" s="136"/>
      <c r="BC100" s="136"/>
      <c r="BD100" s="136"/>
      <c r="BE100" s="136"/>
      <c r="BF100" s="136"/>
      <c r="BG100" s="136"/>
      <c r="BH100" s="136"/>
      <c r="BI100" s="136"/>
      <c r="BJ100" s="136"/>
      <c r="BK100" s="136"/>
      <c r="BL100" s="136"/>
      <c r="BM100" s="136"/>
      <c r="BN100" s="136"/>
      <c r="BO100" s="136"/>
      <c r="BP100" s="136"/>
      <c r="BQ100" s="136"/>
      <c r="BR100" s="136"/>
      <c r="BS100" s="136"/>
      <c r="BT100" s="136"/>
      <c r="BU100" s="136"/>
      <c r="BV100" s="136"/>
      <c r="BW100" s="136"/>
      <c r="BX100" s="136"/>
      <c r="BY100" s="136"/>
      <c r="BZ100" s="136"/>
      <c r="CA100" s="136"/>
      <c r="CB100" s="136"/>
      <c r="CC100" s="136"/>
      <c r="CD100" s="136"/>
      <c r="CE100" s="136"/>
      <c r="CF100" s="136"/>
    </row>
    <row r="101" spans="1:84" s="135" customFormat="1" ht="44.1" customHeight="1" x14ac:dyDescent="0.2">
      <c r="A101" s="30"/>
      <c r="B101" s="30"/>
      <c r="C101" s="38"/>
      <c r="D101" s="166"/>
      <c r="E101" s="61" t="s">
        <v>22</v>
      </c>
      <c r="F101" s="31"/>
      <c r="G101" s="32"/>
      <c r="H101" s="33"/>
      <c r="I101" s="33"/>
      <c r="J101" s="33"/>
      <c r="K101" s="33"/>
      <c r="L101" s="33"/>
      <c r="M101" s="95"/>
      <c r="N101" s="95"/>
      <c r="O101" s="115"/>
      <c r="P101" s="32"/>
      <c r="Q101" s="33"/>
      <c r="R101" s="95"/>
      <c r="S101" s="95"/>
      <c r="T101" s="95"/>
      <c r="U101" s="12"/>
      <c r="V101" s="136"/>
      <c r="W101" s="136"/>
      <c r="X101" s="136"/>
      <c r="Y101" s="136"/>
      <c r="Z101" s="136"/>
      <c r="AA101" s="136"/>
      <c r="AB101" s="136"/>
      <c r="AC101" s="136"/>
      <c r="AD101" s="136"/>
      <c r="AE101" s="136"/>
      <c r="AF101" s="136"/>
      <c r="AG101" s="136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  <c r="AV101" s="136"/>
      <c r="AW101" s="136"/>
      <c r="AX101" s="136"/>
      <c r="AY101" s="136"/>
      <c r="AZ101" s="136"/>
      <c r="BA101" s="136"/>
      <c r="BB101" s="136"/>
      <c r="BC101" s="136"/>
      <c r="BD101" s="136"/>
      <c r="BE101" s="136"/>
      <c r="BF101" s="136"/>
      <c r="BG101" s="136"/>
      <c r="BH101" s="136"/>
      <c r="BI101" s="136"/>
      <c r="BJ101" s="136"/>
      <c r="BK101" s="136"/>
      <c r="BL101" s="136"/>
      <c r="BM101" s="136"/>
      <c r="BN101" s="136"/>
      <c r="BO101" s="136"/>
      <c r="BP101" s="136"/>
      <c r="BQ101" s="136"/>
      <c r="BR101" s="136"/>
      <c r="BS101" s="136"/>
      <c r="BT101" s="136"/>
      <c r="BU101" s="136"/>
      <c r="BV101" s="136"/>
      <c r="BW101" s="136"/>
      <c r="BX101" s="136"/>
      <c r="BY101" s="136"/>
      <c r="BZ101" s="136"/>
      <c r="CA101" s="136"/>
      <c r="CB101" s="136"/>
      <c r="CC101" s="136"/>
      <c r="CD101" s="136"/>
      <c r="CE101" s="136"/>
      <c r="CF101" s="136"/>
    </row>
    <row r="102" spans="1:84" s="135" customFormat="1" ht="44.1" customHeight="1" x14ac:dyDescent="0.2">
      <c r="A102" s="30"/>
      <c r="B102" s="30"/>
      <c r="C102" s="38"/>
      <c r="D102" s="166"/>
      <c r="E102" s="61" t="s">
        <v>23</v>
      </c>
      <c r="F102" s="31">
        <f>G102+P102</f>
        <v>1265</v>
      </c>
      <c r="G102" s="32">
        <f>H102+K102+L102+M102</f>
        <v>1265</v>
      </c>
      <c r="H102" s="33">
        <f>SUM(I102:J102)</f>
        <v>1265</v>
      </c>
      <c r="I102" s="33">
        <f>I106+I110+I114</f>
        <v>1265</v>
      </c>
      <c r="J102" s="33"/>
      <c r="K102" s="33"/>
      <c r="L102" s="33"/>
      <c r="M102" s="95"/>
      <c r="N102" s="95"/>
      <c r="O102" s="115"/>
      <c r="P102" s="32"/>
      <c r="Q102" s="33"/>
      <c r="R102" s="95"/>
      <c r="S102" s="95"/>
      <c r="T102" s="95"/>
      <c r="U102" s="12"/>
      <c r="V102" s="136"/>
      <c r="W102" s="136"/>
      <c r="X102" s="136"/>
      <c r="Y102" s="136"/>
      <c r="Z102" s="136"/>
      <c r="AA102" s="136"/>
      <c r="AB102" s="136"/>
      <c r="AC102" s="136"/>
      <c r="AD102" s="136"/>
      <c r="AE102" s="136"/>
      <c r="AF102" s="136"/>
      <c r="AG102" s="136"/>
      <c r="AH102" s="136"/>
      <c r="AI102" s="136"/>
      <c r="AJ102" s="136"/>
      <c r="AK102" s="136"/>
      <c r="AL102" s="136"/>
      <c r="AM102" s="136"/>
      <c r="AN102" s="136"/>
      <c r="AO102" s="136"/>
      <c r="AP102" s="136"/>
      <c r="AQ102" s="136"/>
      <c r="AR102" s="136"/>
      <c r="AS102" s="136"/>
      <c r="AT102" s="136"/>
      <c r="AU102" s="136"/>
      <c r="AV102" s="136"/>
      <c r="AW102" s="136"/>
      <c r="AX102" s="136"/>
      <c r="AY102" s="136"/>
      <c r="AZ102" s="136"/>
      <c r="BA102" s="136"/>
      <c r="BB102" s="136"/>
      <c r="BC102" s="136"/>
      <c r="BD102" s="136"/>
      <c r="BE102" s="136"/>
      <c r="BF102" s="136"/>
      <c r="BG102" s="136"/>
      <c r="BH102" s="136"/>
      <c r="BI102" s="136"/>
      <c r="BJ102" s="136"/>
      <c r="BK102" s="136"/>
      <c r="BL102" s="136"/>
      <c r="BM102" s="136"/>
      <c r="BN102" s="136"/>
      <c r="BO102" s="136"/>
      <c r="BP102" s="136"/>
      <c r="BQ102" s="136"/>
      <c r="BR102" s="136"/>
      <c r="BS102" s="136"/>
      <c r="BT102" s="136"/>
      <c r="BU102" s="136"/>
      <c r="BV102" s="136"/>
      <c r="BW102" s="136"/>
      <c r="BX102" s="136"/>
      <c r="BY102" s="136"/>
      <c r="BZ102" s="136"/>
      <c r="CA102" s="136"/>
      <c r="CB102" s="136"/>
      <c r="CC102" s="136"/>
      <c r="CD102" s="136"/>
      <c r="CE102" s="136"/>
      <c r="CF102" s="136"/>
    </row>
    <row r="103" spans="1:84" s="135" customFormat="1" ht="44.1" customHeight="1" x14ac:dyDescent="0.2">
      <c r="A103" s="57"/>
      <c r="B103" s="38"/>
      <c r="C103" s="140"/>
      <c r="D103" s="167"/>
      <c r="E103" s="62" t="s">
        <v>24</v>
      </c>
      <c r="F103" s="35">
        <f t="shared" ref="F103:K103" si="12">F100-F101+F102</f>
        <v>1626853</v>
      </c>
      <c r="G103" s="36">
        <f t="shared" si="12"/>
        <v>1626853</v>
      </c>
      <c r="H103" s="35">
        <f t="shared" si="12"/>
        <v>776853</v>
      </c>
      <c r="I103" s="35">
        <f t="shared" si="12"/>
        <v>744926</v>
      </c>
      <c r="J103" s="35">
        <f t="shared" si="12"/>
        <v>31927</v>
      </c>
      <c r="K103" s="35">
        <f t="shared" si="12"/>
        <v>850000</v>
      </c>
      <c r="L103" s="35"/>
      <c r="M103" s="35"/>
      <c r="N103" s="35"/>
      <c r="O103" s="37"/>
      <c r="P103" s="36"/>
      <c r="Q103" s="35"/>
      <c r="R103" s="35"/>
      <c r="S103" s="50"/>
      <c r="T103" s="50"/>
      <c r="U103" s="13"/>
      <c r="V103" s="136"/>
      <c r="W103" s="136"/>
      <c r="X103" s="136"/>
      <c r="Y103" s="136"/>
      <c r="Z103" s="136"/>
      <c r="AA103" s="136"/>
      <c r="AB103" s="136"/>
      <c r="AC103" s="136"/>
      <c r="AD103" s="136"/>
      <c r="AE103" s="136"/>
      <c r="AF103" s="136"/>
      <c r="AG103" s="136"/>
      <c r="AH103" s="136"/>
      <c r="AI103" s="136"/>
      <c r="AJ103" s="136"/>
      <c r="AK103" s="136"/>
      <c r="AL103" s="136"/>
      <c r="AM103" s="136"/>
      <c r="AN103" s="136"/>
      <c r="AO103" s="136"/>
      <c r="AP103" s="136"/>
      <c r="AQ103" s="136"/>
      <c r="AR103" s="136"/>
      <c r="AS103" s="136"/>
      <c r="AT103" s="136"/>
      <c r="AU103" s="136"/>
      <c r="AV103" s="136"/>
      <c r="AW103" s="136"/>
      <c r="AX103" s="136"/>
      <c r="AY103" s="136"/>
      <c r="AZ103" s="136"/>
      <c r="BA103" s="136"/>
      <c r="BB103" s="136"/>
      <c r="BC103" s="136"/>
      <c r="BD103" s="136"/>
      <c r="BE103" s="136"/>
      <c r="BF103" s="136"/>
      <c r="BG103" s="136"/>
      <c r="BH103" s="136"/>
      <c r="BI103" s="136"/>
      <c r="BJ103" s="136"/>
      <c r="BK103" s="136"/>
      <c r="BL103" s="136"/>
      <c r="BM103" s="136"/>
      <c r="BN103" s="136"/>
      <c r="BO103" s="136"/>
      <c r="BP103" s="136"/>
      <c r="BQ103" s="136"/>
      <c r="BR103" s="136"/>
      <c r="BS103" s="136"/>
      <c r="BT103" s="136"/>
      <c r="BU103" s="136"/>
      <c r="BV103" s="136"/>
      <c r="BW103" s="136"/>
      <c r="BX103" s="136"/>
      <c r="BY103" s="136"/>
      <c r="BZ103" s="136"/>
      <c r="CA103" s="136"/>
      <c r="CB103" s="136"/>
      <c r="CC103" s="136"/>
      <c r="CD103" s="136"/>
      <c r="CE103" s="136"/>
      <c r="CF103" s="136"/>
    </row>
    <row r="104" spans="1:84" s="135" customFormat="1" ht="15.95" customHeight="1" x14ac:dyDescent="0.2">
      <c r="A104" s="38"/>
      <c r="B104" s="38"/>
      <c r="C104" s="38">
        <v>4040</v>
      </c>
      <c r="D104" s="153" t="s">
        <v>54</v>
      </c>
      <c r="E104" s="61" t="s">
        <v>21</v>
      </c>
      <c r="F104" s="31">
        <f>G104+P104</f>
        <v>45764</v>
      </c>
      <c r="G104" s="32">
        <f>H104+K104+L104+M104</f>
        <v>45764</v>
      </c>
      <c r="H104" s="33">
        <f>SUM(I104:J104)</f>
        <v>45764</v>
      </c>
      <c r="I104" s="33">
        <v>45764</v>
      </c>
      <c r="J104" s="33"/>
      <c r="K104" s="33"/>
      <c r="L104" s="33"/>
      <c r="M104" s="33"/>
      <c r="N104" s="33"/>
      <c r="O104" s="46"/>
      <c r="P104" s="47"/>
      <c r="Q104" s="33"/>
      <c r="R104" s="33"/>
      <c r="S104" s="33"/>
      <c r="T104" s="33"/>
      <c r="U104" s="125"/>
      <c r="V104" s="136"/>
      <c r="W104" s="136"/>
      <c r="X104" s="136"/>
      <c r="Y104" s="136"/>
      <c r="Z104" s="136"/>
      <c r="AA104" s="136"/>
      <c r="AB104" s="136"/>
      <c r="AC104" s="136"/>
      <c r="AD104" s="136"/>
      <c r="AE104" s="136"/>
      <c r="AF104" s="136"/>
      <c r="AG104" s="136"/>
      <c r="AH104" s="136"/>
      <c r="AI104" s="136"/>
      <c r="AJ104" s="136"/>
      <c r="AK104" s="136"/>
      <c r="AL104" s="136"/>
      <c r="AM104" s="136"/>
      <c r="AN104" s="136"/>
      <c r="AO104" s="136"/>
      <c r="AP104" s="136"/>
      <c r="AQ104" s="136"/>
      <c r="AR104" s="136"/>
      <c r="AS104" s="136"/>
      <c r="AT104" s="136"/>
      <c r="AU104" s="136"/>
      <c r="AV104" s="136"/>
      <c r="AW104" s="136"/>
      <c r="AX104" s="136"/>
      <c r="AY104" s="136"/>
      <c r="AZ104" s="136"/>
      <c r="BA104" s="136"/>
      <c r="BB104" s="136"/>
      <c r="BC104" s="136"/>
      <c r="BD104" s="136"/>
      <c r="BE104" s="136"/>
      <c r="BF104" s="136"/>
      <c r="BG104" s="136"/>
      <c r="BH104" s="136"/>
      <c r="BI104" s="136"/>
      <c r="BJ104" s="136"/>
      <c r="BK104" s="136"/>
      <c r="BL104" s="136"/>
      <c r="BM104" s="136"/>
      <c r="BN104" s="136"/>
      <c r="BO104" s="136"/>
      <c r="BP104" s="136"/>
      <c r="BQ104" s="136"/>
      <c r="BR104" s="136"/>
      <c r="BS104" s="136"/>
      <c r="BT104" s="136"/>
      <c r="BU104" s="136"/>
      <c r="BV104" s="136"/>
      <c r="BW104" s="136"/>
      <c r="BX104" s="136"/>
      <c r="BY104" s="136"/>
      <c r="BZ104" s="136"/>
      <c r="CA104" s="136"/>
      <c r="CB104" s="136"/>
      <c r="CC104" s="136"/>
      <c r="CD104" s="136"/>
      <c r="CE104" s="136"/>
      <c r="CF104" s="136"/>
    </row>
    <row r="105" spans="1:84" s="135" customFormat="1" ht="15.95" customHeight="1" x14ac:dyDescent="0.2">
      <c r="A105" s="30"/>
      <c r="B105" s="30"/>
      <c r="C105" s="38"/>
      <c r="D105" s="154"/>
      <c r="E105" s="61" t="s">
        <v>22</v>
      </c>
      <c r="F105" s="31"/>
      <c r="G105" s="32"/>
      <c r="H105" s="33"/>
      <c r="I105" s="33"/>
      <c r="J105" s="33"/>
      <c r="K105" s="33"/>
      <c r="L105" s="33"/>
      <c r="M105" s="33"/>
      <c r="N105" s="33"/>
      <c r="O105" s="46"/>
      <c r="P105" s="32"/>
      <c r="Q105" s="33"/>
      <c r="R105" s="33"/>
      <c r="S105" s="33"/>
      <c r="T105" s="33"/>
      <c r="U105" s="11"/>
      <c r="V105" s="136"/>
      <c r="W105" s="136"/>
      <c r="X105" s="136"/>
      <c r="Y105" s="136"/>
      <c r="Z105" s="136"/>
      <c r="AA105" s="136"/>
      <c r="AB105" s="136"/>
      <c r="AC105" s="136"/>
      <c r="AD105" s="136"/>
      <c r="AE105" s="136"/>
      <c r="AF105" s="136"/>
      <c r="AG105" s="136"/>
      <c r="AH105" s="136"/>
      <c r="AI105" s="136"/>
      <c r="AJ105" s="136"/>
      <c r="AK105" s="136"/>
      <c r="AL105" s="136"/>
      <c r="AM105" s="136"/>
      <c r="AN105" s="136"/>
      <c r="AO105" s="136"/>
      <c r="AP105" s="136"/>
      <c r="AQ105" s="136"/>
      <c r="AR105" s="136"/>
      <c r="AS105" s="136"/>
      <c r="AT105" s="136"/>
      <c r="AU105" s="136"/>
      <c r="AV105" s="136"/>
      <c r="AW105" s="136"/>
      <c r="AX105" s="136"/>
      <c r="AY105" s="136"/>
      <c r="AZ105" s="136"/>
      <c r="BA105" s="136"/>
      <c r="BB105" s="136"/>
      <c r="BC105" s="136"/>
      <c r="BD105" s="136"/>
      <c r="BE105" s="136"/>
      <c r="BF105" s="136"/>
      <c r="BG105" s="136"/>
      <c r="BH105" s="136"/>
      <c r="BI105" s="136"/>
      <c r="BJ105" s="136"/>
      <c r="BK105" s="136"/>
      <c r="BL105" s="136"/>
      <c r="BM105" s="136"/>
      <c r="BN105" s="136"/>
      <c r="BO105" s="136"/>
      <c r="BP105" s="136"/>
      <c r="BQ105" s="136"/>
      <c r="BR105" s="136"/>
      <c r="BS105" s="136"/>
      <c r="BT105" s="136"/>
      <c r="BU105" s="136"/>
      <c r="BV105" s="136"/>
      <c r="BW105" s="136"/>
      <c r="BX105" s="136"/>
      <c r="BY105" s="136"/>
      <c r="BZ105" s="136"/>
      <c r="CA105" s="136"/>
      <c r="CB105" s="136"/>
      <c r="CC105" s="136"/>
      <c r="CD105" s="136"/>
      <c r="CE105" s="136"/>
      <c r="CF105" s="136"/>
    </row>
    <row r="106" spans="1:84" s="135" customFormat="1" ht="15.95" customHeight="1" x14ac:dyDescent="0.2">
      <c r="A106" s="30"/>
      <c r="B106" s="30"/>
      <c r="C106" s="38"/>
      <c r="D106" s="154"/>
      <c r="E106" s="61" t="s">
        <v>23</v>
      </c>
      <c r="F106" s="31">
        <f>G106+P106</f>
        <v>1057</v>
      </c>
      <c r="G106" s="32">
        <f>H106+K106+L106+M106</f>
        <v>1057</v>
      </c>
      <c r="H106" s="33">
        <f>SUM(I106:J106)</f>
        <v>1057</v>
      </c>
      <c r="I106" s="33">
        <v>1057</v>
      </c>
      <c r="J106" s="33"/>
      <c r="K106" s="33"/>
      <c r="L106" s="33"/>
      <c r="M106" s="33"/>
      <c r="N106" s="33"/>
      <c r="O106" s="46"/>
      <c r="P106" s="32"/>
      <c r="Q106" s="33"/>
      <c r="R106" s="33"/>
      <c r="S106" s="33"/>
      <c r="T106" s="33"/>
      <c r="U106" s="11"/>
      <c r="V106" s="136"/>
      <c r="W106" s="136"/>
      <c r="X106" s="136"/>
      <c r="Y106" s="136"/>
      <c r="Z106" s="136"/>
      <c r="AA106" s="136"/>
      <c r="AB106" s="136"/>
      <c r="AC106" s="136"/>
      <c r="AD106" s="136"/>
      <c r="AE106" s="136"/>
      <c r="AF106" s="136"/>
      <c r="AG106" s="136"/>
      <c r="AH106" s="136"/>
      <c r="AI106" s="136"/>
      <c r="AJ106" s="136"/>
      <c r="AK106" s="136"/>
      <c r="AL106" s="136"/>
      <c r="AM106" s="136"/>
      <c r="AN106" s="136"/>
      <c r="AO106" s="136"/>
      <c r="AP106" s="136"/>
      <c r="AQ106" s="136"/>
      <c r="AR106" s="136"/>
      <c r="AS106" s="136"/>
      <c r="AT106" s="136"/>
      <c r="AU106" s="136"/>
      <c r="AV106" s="136"/>
      <c r="AW106" s="136"/>
      <c r="AX106" s="136"/>
      <c r="AY106" s="136"/>
      <c r="AZ106" s="136"/>
      <c r="BA106" s="136"/>
      <c r="BB106" s="136"/>
      <c r="BC106" s="136"/>
      <c r="BD106" s="136"/>
      <c r="BE106" s="136"/>
      <c r="BF106" s="136"/>
      <c r="BG106" s="136"/>
      <c r="BH106" s="136"/>
      <c r="BI106" s="136"/>
      <c r="BJ106" s="136"/>
      <c r="BK106" s="136"/>
      <c r="BL106" s="136"/>
      <c r="BM106" s="136"/>
      <c r="BN106" s="136"/>
      <c r="BO106" s="136"/>
      <c r="BP106" s="136"/>
      <c r="BQ106" s="136"/>
      <c r="BR106" s="136"/>
      <c r="BS106" s="136"/>
      <c r="BT106" s="136"/>
      <c r="BU106" s="136"/>
      <c r="BV106" s="136"/>
      <c r="BW106" s="136"/>
      <c r="BX106" s="136"/>
      <c r="BY106" s="136"/>
      <c r="BZ106" s="136"/>
      <c r="CA106" s="136"/>
      <c r="CB106" s="136"/>
      <c r="CC106" s="136"/>
      <c r="CD106" s="136"/>
      <c r="CE106" s="136"/>
      <c r="CF106" s="136"/>
    </row>
    <row r="107" spans="1:84" s="135" customFormat="1" ht="15.95" customHeight="1" x14ac:dyDescent="0.2">
      <c r="A107" s="57"/>
      <c r="B107" s="57"/>
      <c r="C107" s="34"/>
      <c r="D107" s="155"/>
      <c r="E107" s="62" t="s">
        <v>24</v>
      </c>
      <c r="F107" s="35">
        <f>F104-F105+F106</f>
        <v>46821</v>
      </c>
      <c r="G107" s="36">
        <f>G104-G105+G106</f>
        <v>46821</v>
      </c>
      <c r="H107" s="35">
        <f>H104-H105+H106</f>
        <v>46821</v>
      </c>
      <c r="I107" s="35">
        <f>I104-I105+I106</f>
        <v>46821</v>
      </c>
      <c r="J107" s="35"/>
      <c r="K107" s="35"/>
      <c r="L107" s="35"/>
      <c r="M107" s="35"/>
      <c r="N107" s="35"/>
      <c r="O107" s="37"/>
      <c r="P107" s="36"/>
      <c r="Q107" s="35"/>
      <c r="R107" s="35"/>
      <c r="S107" s="50"/>
      <c r="T107" s="50"/>
      <c r="U107" s="13"/>
      <c r="V107" s="136"/>
      <c r="W107" s="136"/>
      <c r="X107" s="136"/>
      <c r="Y107" s="136"/>
      <c r="Z107" s="136"/>
      <c r="AA107" s="136"/>
      <c r="AB107" s="136"/>
      <c r="AC107" s="136"/>
      <c r="AD107" s="136"/>
      <c r="AE107" s="136"/>
      <c r="AF107" s="136"/>
      <c r="AG107" s="136"/>
      <c r="AH107" s="136"/>
      <c r="AI107" s="136"/>
      <c r="AJ107" s="136"/>
      <c r="AK107" s="136"/>
      <c r="AL107" s="136"/>
      <c r="AM107" s="136"/>
      <c r="AN107" s="136"/>
      <c r="AO107" s="136"/>
      <c r="AP107" s="136"/>
      <c r="AQ107" s="136"/>
      <c r="AR107" s="136"/>
      <c r="AS107" s="136"/>
      <c r="AT107" s="136"/>
      <c r="AU107" s="136"/>
      <c r="AV107" s="136"/>
      <c r="AW107" s="136"/>
      <c r="AX107" s="136"/>
      <c r="AY107" s="136"/>
      <c r="AZ107" s="136"/>
      <c r="BA107" s="136"/>
      <c r="BB107" s="136"/>
      <c r="BC107" s="136"/>
      <c r="BD107" s="136"/>
      <c r="BE107" s="136"/>
      <c r="BF107" s="136"/>
      <c r="BG107" s="136"/>
      <c r="BH107" s="136"/>
      <c r="BI107" s="136"/>
      <c r="BJ107" s="136"/>
      <c r="BK107" s="136"/>
      <c r="BL107" s="136"/>
      <c r="BM107" s="136"/>
      <c r="BN107" s="136"/>
      <c r="BO107" s="136"/>
      <c r="BP107" s="136"/>
      <c r="BQ107" s="136"/>
      <c r="BR107" s="136"/>
      <c r="BS107" s="136"/>
      <c r="BT107" s="136"/>
      <c r="BU107" s="136"/>
      <c r="BV107" s="136"/>
      <c r="BW107" s="136"/>
      <c r="BX107" s="136"/>
      <c r="BY107" s="136"/>
      <c r="BZ107" s="136"/>
      <c r="CA107" s="136"/>
      <c r="CB107" s="136"/>
      <c r="CC107" s="136"/>
      <c r="CD107" s="136"/>
      <c r="CE107" s="136"/>
      <c r="CF107" s="136"/>
    </row>
    <row r="108" spans="1:84" s="135" customFormat="1" ht="15.95" customHeight="1" x14ac:dyDescent="0.2">
      <c r="A108" s="38"/>
      <c r="B108" s="38"/>
      <c r="C108" s="38">
        <v>4110</v>
      </c>
      <c r="D108" s="153" t="s">
        <v>43</v>
      </c>
      <c r="E108" s="61" t="s">
        <v>21</v>
      </c>
      <c r="F108" s="31">
        <f>G108+P108</f>
        <v>103364</v>
      </c>
      <c r="G108" s="32">
        <f>H108+K108+L108+M108</f>
        <v>103364</v>
      </c>
      <c r="H108" s="33">
        <f>SUM(I108:J108)</f>
        <v>103364</v>
      </c>
      <c r="I108" s="33">
        <v>103364</v>
      </c>
      <c r="J108" s="33"/>
      <c r="K108" s="33"/>
      <c r="L108" s="33"/>
      <c r="M108" s="33"/>
      <c r="N108" s="33"/>
      <c r="O108" s="46"/>
      <c r="P108" s="47"/>
      <c r="Q108" s="33"/>
      <c r="R108" s="33"/>
      <c r="S108" s="33"/>
      <c r="T108" s="33"/>
      <c r="U108" s="125"/>
      <c r="V108" s="136"/>
      <c r="W108" s="136"/>
      <c r="X108" s="136"/>
      <c r="Y108" s="136"/>
      <c r="Z108" s="136"/>
      <c r="AA108" s="136"/>
      <c r="AB108" s="136"/>
      <c r="AC108" s="136"/>
      <c r="AD108" s="136"/>
      <c r="AE108" s="136"/>
      <c r="AF108" s="136"/>
      <c r="AG108" s="136"/>
      <c r="AH108" s="136"/>
      <c r="AI108" s="136"/>
      <c r="AJ108" s="136"/>
      <c r="AK108" s="136"/>
      <c r="AL108" s="136"/>
      <c r="AM108" s="136"/>
      <c r="AN108" s="136"/>
      <c r="AO108" s="136"/>
      <c r="AP108" s="136"/>
      <c r="AQ108" s="136"/>
      <c r="AR108" s="136"/>
      <c r="AS108" s="136"/>
      <c r="AT108" s="136"/>
      <c r="AU108" s="136"/>
      <c r="AV108" s="136"/>
      <c r="AW108" s="136"/>
      <c r="AX108" s="136"/>
      <c r="AY108" s="136"/>
      <c r="AZ108" s="136"/>
      <c r="BA108" s="136"/>
      <c r="BB108" s="136"/>
      <c r="BC108" s="136"/>
      <c r="BD108" s="136"/>
      <c r="BE108" s="136"/>
      <c r="BF108" s="136"/>
      <c r="BG108" s="136"/>
      <c r="BH108" s="136"/>
      <c r="BI108" s="136"/>
      <c r="BJ108" s="136"/>
      <c r="BK108" s="136"/>
      <c r="BL108" s="136"/>
      <c r="BM108" s="136"/>
      <c r="BN108" s="136"/>
      <c r="BO108" s="136"/>
      <c r="BP108" s="136"/>
      <c r="BQ108" s="136"/>
      <c r="BR108" s="136"/>
      <c r="BS108" s="136"/>
      <c r="BT108" s="136"/>
      <c r="BU108" s="136"/>
      <c r="BV108" s="136"/>
      <c r="BW108" s="136"/>
      <c r="BX108" s="136"/>
      <c r="BY108" s="136"/>
      <c r="BZ108" s="136"/>
      <c r="CA108" s="136"/>
      <c r="CB108" s="136"/>
      <c r="CC108" s="136"/>
      <c r="CD108" s="136"/>
      <c r="CE108" s="136"/>
      <c r="CF108" s="136"/>
    </row>
    <row r="109" spans="1:84" s="135" customFormat="1" ht="15.95" customHeight="1" x14ac:dyDescent="0.2">
      <c r="A109" s="30"/>
      <c r="B109" s="30"/>
      <c r="C109" s="38"/>
      <c r="D109" s="154"/>
      <c r="E109" s="61" t="s">
        <v>22</v>
      </c>
      <c r="F109" s="31"/>
      <c r="G109" s="32"/>
      <c r="H109" s="33"/>
      <c r="I109" s="33"/>
      <c r="J109" s="33"/>
      <c r="K109" s="33"/>
      <c r="L109" s="33"/>
      <c r="M109" s="33"/>
      <c r="N109" s="33"/>
      <c r="O109" s="46"/>
      <c r="P109" s="32"/>
      <c r="Q109" s="33"/>
      <c r="R109" s="33"/>
      <c r="S109" s="33"/>
      <c r="T109" s="33"/>
      <c r="U109" s="11"/>
      <c r="V109" s="136"/>
      <c r="W109" s="136"/>
      <c r="X109" s="136"/>
      <c r="Y109" s="136"/>
      <c r="Z109" s="136"/>
      <c r="AA109" s="136"/>
      <c r="AB109" s="136"/>
      <c r="AC109" s="136"/>
      <c r="AD109" s="136"/>
      <c r="AE109" s="136"/>
      <c r="AF109" s="136"/>
      <c r="AG109" s="136"/>
      <c r="AH109" s="136"/>
      <c r="AI109" s="136"/>
      <c r="AJ109" s="136"/>
      <c r="AK109" s="136"/>
      <c r="AL109" s="136"/>
      <c r="AM109" s="136"/>
      <c r="AN109" s="136"/>
      <c r="AO109" s="136"/>
      <c r="AP109" s="136"/>
      <c r="AQ109" s="136"/>
      <c r="AR109" s="136"/>
      <c r="AS109" s="136"/>
      <c r="AT109" s="136"/>
      <c r="AU109" s="136"/>
      <c r="AV109" s="136"/>
      <c r="AW109" s="136"/>
      <c r="AX109" s="136"/>
      <c r="AY109" s="136"/>
      <c r="AZ109" s="136"/>
      <c r="BA109" s="136"/>
      <c r="BB109" s="136"/>
      <c r="BC109" s="136"/>
      <c r="BD109" s="136"/>
      <c r="BE109" s="136"/>
      <c r="BF109" s="136"/>
      <c r="BG109" s="136"/>
      <c r="BH109" s="136"/>
      <c r="BI109" s="136"/>
      <c r="BJ109" s="136"/>
      <c r="BK109" s="136"/>
      <c r="BL109" s="136"/>
      <c r="BM109" s="136"/>
      <c r="BN109" s="136"/>
      <c r="BO109" s="136"/>
      <c r="BP109" s="136"/>
      <c r="BQ109" s="136"/>
      <c r="BR109" s="136"/>
      <c r="BS109" s="136"/>
      <c r="BT109" s="136"/>
      <c r="BU109" s="136"/>
      <c r="BV109" s="136"/>
      <c r="BW109" s="136"/>
      <c r="BX109" s="136"/>
      <c r="BY109" s="136"/>
      <c r="BZ109" s="136"/>
      <c r="CA109" s="136"/>
      <c r="CB109" s="136"/>
      <c r="CC109" s="136"/>
      <c r="CD109" s="136"/>
      <c r="CE109" s="136"/>
      <c r="CF109" s="136"/>
    </row>
    <row r="110" spans="1:84" s="135" customFormat="1" ht="15.95" customHeight="1" x14ac:dyDescent="0.2">
      <c r="A110" s="30"/>
      <c r="B110" s="30"/>
      <c r="C110" s="38"/>
      <c r="D110" s="154"/>
      <c r="E110" s="61" t="s">
        <v>23</v>
      </c>
      <c r="F110" s="31">
        <f>G110+P110</f>
        <v>182</v>
      </c>
      <c r="G110" s="32">
        <f>H110+K110+L110+M110</f>
        <v>182</v>
      </c>
      <c r="H110" s="33">
        <f>SUM(I110:J110)</f>
        <v>182</v>
      </c>
      <c r="I110" s="33">
        <v>182</v>
      </c>
      <c r="J110" s="33"/>
      <c r="K110" s="33"/>
      <c r="L110" s="33"/>
      <c r="M110" s="33"/>
      <c r="N110" s="33"/>
      <c r="O110" s="46"/>
      <c r="P110" s="32"/>
      <c r="Q110" s="33"/>
      <c r="R110" s="33"/>
      <c r="S110" s="33"/>
      <c r="T110" s="33"/>
      <c r="U110" s="11"/>
      <c r="V110" s="136"/>
      <c r="W110" s="136"/>
      <c r="X110" s="136"/>
      <c r="Y110" s="136"/>
      <c r="Z110" s="136"/>
      <c r="AA110" s="136"/>
      <c r="AB110" s="136"/>
      <c r="AC110" s="136"/>
      <c r="AD110" s="136"/>
      <c r="AE110" s="136"/>
      <c r="AF110" s="136"/>
      <c r="AG110" s="136"/>
      <c r="AH110" s="136"/>
      <c r="AI110" s="136"/>
      <c r="AJ110" s="136"/>
      <c r="AK110" s="136"/>
      <c r="AL110" s="136"/>
      <c r="AM110" s="136"/>
      <c r="AN110" s="136"/>
      <c r="AO110" s="136"/>
      <c r="AP110" s="136"/>
      <c r="AQ110" s="136"/>
      <c r="AR110" s="136"/>
      <c r="AS110" s="136"/>
      <c r="AT110" s="136"/>
      <c r="AU110" s="136"/>
      <c r="AV110" s="136"/>
      <c r="AW110" s="136"/>
      <c r="AX110" s="136"/>
      <c r="AY110" s="136"/>
      <c r="AZ110" s="136"/>
      <c r="BA110" s="136"/>
      <c r="BB110" s="136"/>
      <c r="BC110" s="136"/>
      <c r="BD110" s="136"/>
      <c r="BE110" s="136"/>
      <c r="BF110" s="136"/>
      <c r="BG110" s="136"/>
      <c r="BH110" s="136"/>
      <c r="BI110" s="136"/>
      <c r="BJ110" s="136"/>
      <c r="BK110" s="136"/>
      <c r="BL110" s="136"/>
      <c r="BM110" s="136"/>
      <c r="BN110" s="136"/>
      <c r="BO110" s="136"/>
      <c r="BP110" s="136"/>
      <c r="BQ110" s="136"/>
      <c r="BR110" s="136"/>
      <c r="BS110" s="136"/>
      <c r="BT110" s="136"/>
      <c r="BU110" s="136"/>
      <c r="BV110" s="136"/>
      <c r="BW110" s="136"/>
      <c r="BX110" s="136"/>
      <c r="BY110" s="136"/>
      <c r="BZ110" s="136"/>
      <c r="CA110" s="136"/>
      <c r="CB110" s="136"/>
      <c r="CC110" s="136"/>
      <c r="CD110" s="136"/>
      <c r="CE110" s="136"/>
      <c r="CF110" s="136"/>
    </row>
    <row r="111" spans="1:84" s="135" customFormat="1" ht="15.95" customHeight="1" x14ac:dyDescent="0.2">
      <c r="A111" s="57"/>
      <c r="B111" s="57"/>
      <c r="C111" s="34"/>
      <c r="D111" s="155"/>
      <c r="E111" s="62" t="s">
        <v>24</v>
      </c>
      <c r="F111" s="35">
        <f>F108-F109+F110</f>
        <v>103546</v>
      </c>
      <c r="G111" s="36">
        <f>G108-G109+G110</f>
        <v>103546</v>
      </c>
      <c r="H111" s="35">
        <f>H108-H109+H110</f>
        <v>103546</v>
      </c>
      <c r="I111" s="35">
        <f>I108-I109+I110</f>
        <v>103546</v>
      </c>
      <c r="J111" s="35"/>
      <c r="K111" s="35"/>
      <c r="L111" s="35"/>
      <c r="M111" s="35"/>
      <c r="N111" s="35"/>
      <c r="O111" s="37"/>
      <c r="P111" s="36"/>
      <c r="Q111" s="35"/>
      <c r="R111" s="35"/>
      <c r="S111" s="50"/>
      <c r="T111" s="50"/>
      <c r="U111" s="13"/>
      <c r="V111" s="136"/>
      <c r="W111" s="136"/>
      <c r="X111" s="136"/>
      <c r="Y111" s="136"/>
      <c r="Z111" s="136"/>
      <c r="AA111" s="136"/>
      <c r="AB111" s="136"/>
      <c r="AC111" s="136"/>
      <c r="AD111" s="136"/>
      <c r="AE111" s="136"/>
      <c r="AF111" s="136"/>
      <c r="AG111" s="136"/>
      <c r="AH111" s="136"/>
      <c r="AI111" s="136"/>
      <c r="AJ111" s="136"/>
      <c r="AK111" s="136"/>
      <c r="AL111" s="136"/>
      <c r="AM111" s="136"/>
      <c r="AN111" s="136"/>
      <c r="AO111" s="136"/>
      <c r="AP111" s="136"/>
      <c r="AQ111" s="136"/>
      <c r="AR111" s="136"/>
      <c r="AS111" s="136"/>
      <c r="AT111" s="136"/>
      <c r="AU111" s="136"/>
      <c r="AV111" s="136"/>
      <c r="AW111" s="136"/>
      <c r="AX111" s="136"/>
      <c r="AY111" s="136"/>
      <c r="AZ111" s="136"/>
      <c r="BA111" s="136"/>
      <c r="BB111" s="136"/>
      <c r="BC111" s="136"/>
      <c r="BD111" s="136"/>
      <c r="BE111" s="136"/>
      <c r="BF111" s="136"/>
      <c r="BG111" s="136"/>
      <c r="BH111" s="136"/>
      <c r="BI111" s="136"/>
      <c r="BJ111" s="136"/>
      <c r="BK111" s="136"/>
      <c r="BL111" s="136"/>
      <c r="BM111" s="136"/>
      <c r="BN111" s="136"/>
      <c r="BO111" s="136"/>
      <c r="BP111" s="136"/>
      <c r="BQ111" s="136"/>
      <c r="BR111" s="136"/>
      <c r="BS111" s="136"/>
      <c r="BT111" s="136"/>
      <c r="BU111" s="136"/>
      <c r="BV111" s="136"/>
      <c r="BW111" s="136"/>
      <c r="BX111" s="136"/>
      <c r="BY111" s="136"/>
      <c r="BZ111" s="136"/>
      <c r="CA111" s="136"/>
      <c r="CB111" s="136"/>
      <c r="CC111" s="136"/>
      <c r="CD111" s="136"/>
      <c r="CE111" s="136"/>
      <c r="CF111" s="136"/>
    </row>
    <row r="112" spans="1:84" s="135" customFormat="1" ht="15.95" customHeight="1" x14ac:dyDescent="0.2">
      <c r="A112" s="38"/>
      <c r="B112" s="38"/>
      <c r="C112" s="38">
        <v>4120</v>
      </c>
      <c r="D112" s="153" t="s">
        <v>55</v>
      </c>
      <c r="E112" s="61" t="s">
        <v>21</v>
      </c>
      <c r="F112" s="31">
        <f>G112+P112</f>
        <v>14241</v>
      </c>
      <c r="G112" s="32">
        <f>H112+K112+L112+M112</f>
        <v>14241</v>
      </c>
      <c r="H112" s="33">
        <f>SUM(I112:J112)</f>
        <v>14241</v>
      </c>
      <c r="I112" s="33">
        <v>14241</v>
      </c>
      <c r="J112" s="33"/>
      <c r="K112" s="33"/>
      <c r="L112" s="33"/>
      <c r="M112" s="33"/>
      <c r="N112" s="33"/>
      <c r="O112" s="46"/>
      <c r="P112" s="47"/>
      <c r="Q112" s="33"/>
      <c r="R112" s="33"/>
      <c r="S112" s="33"/>
      <c r="T112" s="33"/>
      <c r="U112" s="125"/>
      <c r="V112" s="136"/>
      <c r="W112" s="136"/>
      <c r="X112" s="136"/>
      <c r="Y112" s="136"/>
      <c r="Z112" s="136"/>
      <c r="AA112" s="136"/>
      <c r="AB112" s="136"/>
      <c r="AC112" s="136"/>
      <c r="AD112" s="136"/>
      <c r="AE112" s="136"/>
      <c r="AF112" s="136"/>
      <c r="AG112" s="136"/>
      <c r="AH112" s="136"/>
      <c r="AI112" s="136"/>
      <c r="AJ112" s="136"/>
      <c r="AK112" s="136"/>
      <c r="AL112" s="136"/>
      <c r="AM112" s="136"/>
      <c r="AN112" s="136"/>
      <c r="AO112" s="136"/>
      <c r="AP112" s="136"/>
      <c r="AQ112" s="136"/>
      <c r="AR112" s="136"/>
      <c r="AS112" s="136"/>
      <c r="AT112" s="136"/>
      <c r="AU112" s="136"/>
      <c r="AV112" s="136"/>
      <c r="AW112" s="136"/>
      <c r="AX112" s="136"/>
      <c r="AY112" s="136"/>
      <c r="AZ112" s="136"/>
      <c r="BA112" s="136"/>
      <c r="BB112" s="136"/>
      <c r="BC112" s="136"/>
      <c r="BD112" s="136"/>
      <c r="BE112" s="136"/>
      <c r="BF112" s="136"/>
      <c r="BG112" s="136"/>
      <c r="BH112" s="136"/>
      <c r="BI112" s="136"/>
      <c r="BJ112" s="136"/>
      <c r="BK112" s="136"/>
      <c r="BL112" s="136"/>
      <c r="BM112" s="136"/>
      <c r="BN112" s="136"/>
      <c r="BO112" s="136"/>
      <c r="BP112" s="136"/>
      <c r="BQ112" s="136"/>
      <c r="BR112" s="136"/>
      <c r="BS112" s="136"/>
      <c r="BT112" s="136"/>
      <c r="BU112" s="136"/>
      <c r="BV112" s="136"/>
      <c r="BW112" s="136"/>
      <c r="BX112" s="136"/>
      <c r="BY112" s="136"/>
      <c r="BZ112" s="136"/>
      <c r="CA112" s="136"/>
      <c r="CB112" s="136"/>
      <c r="CC112" s="136"/>
      <c r="CD112" s="136"/>
      <c r="CE112" s="136"/>
      <c r="CF112" s="136"/>
    </row>
    <row r="113" spans="1:84" s="135" customFormat="1" ht="15.95" customHeight="1" x14ac:dyDescent="0.2">
      <c r="A113" s="30"/>
      <c r="B113" s="30"/>
      <c r="C113" s="38"/>
      <c r="D113" s="154"/>
      <c r="E113" s="61" t="s">
        <v>22</v>
      </c>
      <c r="F113" s="31"/>
      <c r="G113" s="32"/>
      <c r="H113" s="33"/>
      <c r="I113" s="33"/>
      <c r="J113" s="33"/>
      <c r="K113" s="33"/>
      <c r="L113" s="33"/>
      <c r="M113" s="33"/>
      <c r="N113" s="33"/>
      <c r="O113" s="46"/>
      <c r="P113" s="32"/>
      <c r="Q113" s="33"/>
      <c r="R113" s="33"/>
      <c r="S113" s="33"/>
      <c r="T113" s="33"/>
      <c r="U113" s="11"/>
      <c r="V113" s="136"/>
      <c r="W113" s="136"/>
      <c r="X113" s="136"/>
      <c r="Y113" s="136"/>
      <c r="Z113" s="136"/>
      <c r="AA113" s="136"/>
      <c r="AB113" s="136"/>
      <c r="AC113" s="136"/>
      <c r="AD113" s="136"/>
      <c r="AE113" s="136"/>
      <c r="AF113" s="136"/>
      <c r="AG113" s="136"/>
      <c r="AH113" s="136"/>
      <c r="AI113" s="136"/>
      <c r="AJ113" s="136"/>
      <c r="AK113" s="136"/>
      <c r="AL113" s="136"/>
      <c r="AM113" s="136"/>
      <c r="AN113" s="136"/>
      <c r="AO113" s="136"/>
      <c r="AP113" s="136"/>
      <c r="AQ113" s="136"/>
      <c r="AR113" s="136"/>
      <c r="AS113" s="136"/>
      <c r="AT113" s="136"/>
      <c r="AU113" s="136"/>
      <c r="AV113" s="136"/>
      <c r="AW113" s="136"/>
      <c r="AX113" s="136"/>
      <c r="AY113" s="136"/>
      <c r="AZ113" s="136"/>
      <c r="BA113" s="136"/>
      <c r="BB113" s="136"/>
      <c r="BC113" s="136"/>
      <c r="BD113" s="136"/>
      <c r="BE113" s="136"/>
      <c r="BF113" s="136"/>
      <c r="BG113" s="136"/>
      <c r="BH113" s="136"/>
      <c r="BI113" s="136"/>
      <c r="BJ113" s="136"/>
      <c r="BK113" s="136"/>
      <c r="BL113" s="136"/>
      <c r="BM113" s="136"/>
      <c r="BN113" s="136"/>
      <c r="BO113" s="136"/>
      <c r="BP113" s="136"/>
      <c r="BQ113" s="136"/>
      <c r="BR113" s="136"/>
      <c r="BS113" s="136"/>
      <c r="BT113" s="136"/>
      <c r="BU113" s="136"/>
      <c r="BV113" s="136"/>
      <c r="BW113" s="136"/>
      <c r="BX113" s="136"/>
      <c r="BY113" s="136"/>
      <c r="BZ113" s="136"/>
      <c r="CA113" s="136"/>
      <c r="CB113" s="136"/>
      <c r="CC113" s="136"/>
      <c r="CD113" s="136"/>
      <c r="CE113" s="136"/>
      <c r="CF113" s="136"/>
    </row>
    <row r="114" spans="1:84" s="135" customFormat="1" ht="15.95" customHeight="1" x14ac:dyDescent="0.2">
      <c r="A114" s="30"/>
      <c r="B114" s="30"/>
      <c r="C114" s="38"/>
      <c r="D114" s="154"/>
      <c r="E114" s="61" t="s">
        <v>23</v>
      </c>
      <c r="F114" s="31">
        <f>G114+P114</f>
        <v>26</v>
      </c>
      <c r="G114" s="32">
        <f>H114+K114+L114+M114</f>
        <v>26</v>
      </c>
      <c r="H114" s="33">
        <f>SUM(I114:J114)</f>
        <v>26</v>
      </c>
      <c r="I114" s="33">
        <v>26</v>
      </c>
      <c r="J114" s="33"/>
      <c r="K114" s="33"/>
      <c r="L114" s="33"/>
      <c r="M114" s="33"/>
      <c r="N114" s="33"/>
      <c r="O114" s="46"/>
      <c r="P114" s="32"/>
      <c r="Q114" s="33"/>
      <c r="R114" s="33"/>
      <c r="S114" s="33"/>
      <c r="T114" s="33"/>
      <c r="U114" s="11"/>
      <c r="V114" s="136"/>
      <c r="W114" s="136"/>
      <c r="X114" s="136"/>
      <c r="Y114" s="136"/>
      <c r="Z114" s="136"/>
      <c r="AA114" s="136"/>
      <c r="AB114" s="136"/>
      <c r="AC114" s="136"/>
      <c r="AD114" s="136"/>
      <c r="AE114" s="136"/>
      <c r="AF114" s="136"/>
      <c r="AG114" s="136"/>
      <c r="AH114" s="136"/>
      <c r="AI114" s="136"/>
      <c r="AJ114" s="136"/>
      <c r="AK114" s="136"/>
      <c r="AL114" s="136"/>
      <c r="AM114" s="136"/>
      <c r="AN114" s="136"/>
      <c r="AO114" s="136"/>
      <c r="AP114" s="136"/>
      <c r="AQ114" s="136"/>
      <c r="AR114" s="136"/>
      <c r="AS114" s="136"/>
      <c r="AT114" s="136"/>
      <c r="AU114" s="136"/>
      <c r="AV114" s="136"/>
      <c r="AW114" s="136"/>
      <c r="AX114" s="136"/>
      <c r="AY114" s="136"/>
      <c r="AZ114" s="136"/>
      <c r="BA114" s="136"/>
      <c r="BB114" s="136"/>
      <c r="BC114" s="136"/>
      <c r="BD114" s="136"/>
      <c r="BE114" s="136"/>
      <c r="BF114" s="136"/>
      <c r="BG114" s="136"/>
      <c r="BH114" s="136"/>
      <c r="BI114" s="136"/>
      <c r="BJ114" s="136"/>
      <c r="BK114" s="136"/>
      <c r="BL114" s="136"/>
      <c r="BM114" s="136"/>
      <c r="BN114" s="136"/>
      <c r="BO114" s="136"/>
      <c r="BP114" s="136"/>
      <c r="BQ114" s="136"/>
      <c r="BR114" s="136"/>
      <c r="BS114" s="136"/>
      <c r="BT114" s="136"/>
      <c r="BU114" s="136"/>
      <c r="BV114" s="136"/>
      <c r="BW114" s="136"/>
      <c r="BX114" s="136"/>
      <c r="BY114" s="136"/>
      <c r="BZ114" s="136"/>
      <c r="CA114" s="136"/>
      <c r="CB114" s="136"/>
      <c r="CC114" s="136"/>
      <c r="CD114" s="136"/>
      <c r="CE114" s="136"/>
      <c r="CF114" s="136"/>
    </row>
    <row r="115" spans="1:84" s="135" customFormat="1" ht="15.95" customHeight="1" x14ac:dyDescent="0.2">
      <c r="A115" s="57"/>
      <c r="B115" s="57"/>
      <c r="C115" s="34"/>
      <c r="D115" s="155"/>
      <c r="E115" s="62" t="s">
        <v>24</v>
      </c>
      <c r="F115" s="35">
        <f>F112-F113+F114</f>
        <v>14267</v>
      </c>
      <c r="G115" s="36">
        <f>G112-G113+G114</f>
        <v>14267</v>
      </c>
      <c r="H115" s="35">
        <f>H112-H113+H114</f>
        <v>14267</v>
      </c>
      <c r="I115" s="35">
        <f>I112-I113+I114</f>
        <v>14267</v>
      </c>
      <c r="J115" s="35"/>
      <c r="K115" s="35"/>
      <c r="L115" s="35"/>
      <c r="M115" s="35"/>
      <c r="N115" s="35"/>
      <c r="O115" s="37"/>
      <c r="P115" s="36"/>
      <c r="Q115" s="35"/>
      <c r="R115" s="35"/>
      <c r="S115" s="50"/>
      <c r="T115" s="50"/>
      <c r="U115" s="13"/>
      <c r="V115" s="136"/>
      <c r="W115" s="136"/>
      <c r="X115" s="136"/>
      <c r="Y115" s="136"/>
      <c r="Z115" s="136"/>
      <c r="AA115" s="136"/>
      <c r="AB115" s="136"/>
      <c r="AC115" s="136"/>
      <c r="AD115" s="136"/>
      <c r="AE115" s="136"/>
      <c r="AF115" s="136"/>
      <c r="AG115" s="136"/>
      <c r="AH115" s="136"/>
      <c r="AI115" s="136"/>
      <c r="AJ115" s="136"/>
      <c r="AK115" s="136"/>
      <c r="AL115" s="136"/>
      <c r="AM115" s="136"/>
      <c r="AN115" s="136"/>
      <c r="AO115" s="136"/>
      <c r="AP115" s="136"/>
      <c r="AQ115" s="136"/>
      <c r="AR115" s="136"/>
      <c r="AS115" s="136"/>
      <c r="AT115" s="136"/>
      <c r="AU115" s="136"/>
      <c r="AV115" s="136"/>
      <c r="AW115" s="136"/>
      <c r="AX115" s="136"/>
      <c r="AY115" s="136"/>
      <c r="AZ115" s="136"/>
      <c r="BA115" s="136"/>
      <c r="BB115" s="136"/>
      <c r="BC115" s="136"/>
      <c r="BD115" s="136"/>
      <c r="BE115" s="136"/>
      <c r="BF115" s="136"/>
      <c r="BG115" s="136"/>
      <c r="BH115" s="136"/>
      <c r="BI115" s="136"/>
      <c r="BJ115" s="136"/>
      <c r="BK115" s="136"/>
      <c r="BL115" s="136"/>
      <c r="BM115" s="136"/>
      <c r="BN115" s="136"/>
      <c r="BO115" s="136"/>
      <c r="BP115" s="136"/>
      <c r="BQ115" s="136"/>
      <c r="BR115" s="136"/>
      <c r="BS115" s="136"/>
      <c r="BT115" s="136"/>
      <c r="BU115" s="136"/>
      <c r="BV115" s="136"/>
      <c r="BW115" s="136"/>
      <c r="BX115" s="136"/>
      <c r="BY115" s="136"/>
      <c r="BZ115" s="136"/>
      <c r="CA115" s="136"/>
      <c r="CB115" s="136"/>
      <c r="CC115" s="136"/>
      <c r="CD115" s="136"/>
      <c r="CE115" s="136"/>
      <c r="CF115" s="136"/>
    </row>
    <row r="116" spans="1:84" s="6" customFormat="1" ht="15.95" customHeight="1" x14ac:dyDescent="0.2">
      <c r="A116" s="74"/>
      <c r="B116" s="74"/>
      <c r="C116" s="150" t="s">
        <v>26</v>
      </c>
      <c r="D116" s="151"/>
      <c r="E116" s="151"/>
      <c r="F116" s="151"/>
      <c r="G116" s="151"/>
      <c r="H116" s="151"/>
      <c r="I116" s="151"/>
      <c r="J116" s="151"/>
      <c r="K116" s="151"/>
      <c r="L116" s="151"/>
      <c r="M116" s="151"/>
      <c r="N116" s="151"/>
      <c r="O116" s="151"/>
      <c r="P116" s="151"/>
      <c r="Q116" s="151"/>
      <c r="R116" s="151"/>
      <c r="S116" s="151"/>
      <c r="T116" s="152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</row>
    <row r="117" spans="1:84" s="135" customFormat="1" ht="15.95" customHeight="1" x14ac:dyDescent="0.2">
      <c r="A117" s="74"/>
      <c r="B117" s="30"/>
      <c r="C117" s="147" t="s">
        <v>74</v>
      </c>
      <c r="D117" s="148"/>
      <c r="E117" s="148"/>
      <c r="F117" s="148"/>
      <c r="G117" s="148"/>
      <c r="H117" s="148"/>
      <c r="I117" s="148"/>
      <c r="J117" s="148"/>
      <c r="K117" s="148"/>
      <c r="L117" s="148"/>
      <c r="M117" s="148"/>
      <c r="N117" s="148"/>
      <c r="O117" s="148"/>
      <c r="P117" s="148"/>
      <c r="Q117" s="148"/>
      <c r="R117" s="148"/>
      <c r="S117" s="148"/>
      <c r="T117" s="149"/>
      <c r="V117" s="136"/>
      <c r="W117" s="136"/>
      <c r="X117" s="136"/>
      <c r="Y117" s="136"/>
      <c r="Z117" s="136"/>
      <c r="AA117" s="136"/>
      <c r="AB117" s="136"/>
      <c r="AC117" s="136"/>
      <c r="AD117" s="136"/>
      <c r="AE117" s="136"/>
      <c r="AF117" s="136"/>
      <c r="AG117" s="136"/>
      <c r="AH117" s="136"/>
      <c r="AI117" s="136"/>
      <c r="AJ117" s="136"/>
      <c r="AK117" s="136"/>
      <c r="AL117" s="136"/>
      <c r="AM117" s="136"/>
      <c r="AN117" s="136"/>
      <c r="AO117" s="136"/>
      <c r="AP117" s="136"/>
      <c r="AQ117" s="136"/>
      <c r="AR117" s="136"/>
      <c r="AS117" s="136"/>
      <c r="AT117" s="136"/>
      <c r="AU117" s="136"/>
      <c r="AV117" s="136"/>
      <c r="AW117" s="136"/>
      <c r="AX117" s="136"/>
      <c r="AY117" s="136"/>
      <c r="AZ117" s="136"/>
      <c r="BA117" s="136"/>
      <c r="BB117" s="136"/>
      <c r="BC117" s="136"/>
      <c r="BD117" s="136"/>
      <c r="BE117" s="136"/>
      <c r="BF117" s="136"/>
      <c r="BG117" s="136"/>
      <c r="BH117" s="136"/>
      <c r="BI117" s="136"/>
      <c r="BJ117" s="136"/>
      <c r="BK117" s="136"/>
      <c r="BL117" s="136"/>
      <c r="BM117" s="136"/>
      <c r="BN117" s="136"/>
      <c r="BO117" s="136"/>
      <c r="BP117" s="136"/>
      <c r="BQ117" s="136"/>
      <c r="BR117" s="136"/>
      <c r="BS117" s="136"/>
      <c r="BT117" s="136"/>
      <c r="BU117" s="136"/>
      <c r="BV117" s="136"/>
      <c r="BW117" s="136"/>
      <c r="BX117" s="136"/>
      <c r="BY117" s="136"/>
      <c r="BZ117" s="136"/>
      <c r="CA117" s="136"/>
      <c r="CB117" s="136"/>
      <c r="CC117" s="136"/>
      <c r="CD117" s="136"/>
      <c r="CE117" s="136"/>
      <c r="CF117" s="136"/>
    </row>
    <row r="118" spans="1:84" s="135" customFormat="1" ht="15.95" customHeight="1" x14ac:dyDescent="0.2">
      <c r="A118" s="74"/>
      <c r="B118" s="30"/>
      <c r="C118" s="147" t="s">
        <v>78</v>
      </c>
      <c r="D118" s="148"/>
      <c r="E118" s="148"/>
      <c r="F118" s="148"/>
      <c r="G118" s="148"/>
      <c r="H118" s="148"/>
      <c r="I118" s="148"/>
      <c r="J118" s="148"/>
      <c r="K118" s="148"/>
      <c r="L118" s="148"/>
      <c r="M118" s="148"/>
      <c r="N118" s="148"/>
      <c r="O118" s="148"/>
      <c r="P118" s="148"/>
      <c r="Q118" s="148"/>
      <c r="R118" s="148"/>
      <c r="S118" s="148"/>
      <c r="T118" s="149"/>
      <c r="V118" s="136"/>
      <c r="W118" s="136"/>
      <c r="X118" s="136"/>
      <c r="Y118" s="136"/>
      <c r="Z118" s="136"/>
      <c r="AA118" s="136"/>
      <c r="AB118" s="136"/>
      <c r="AC118" s="136"/>
      <c r="AD118" s="136"/>
      <c r="AE118" s="136"/>
      <c r="AF118" s="136"/>
      <c r="AG118" s="136"/>
      <c r="AH118" s="136"/>
      <c r="AI118" s="136"/>
      <c r="AJ118" s="136"/>
      <c r="AK118" s="136"/>
      <c r="AL118" s="136"/>
      <c r="AM118" s="136"/>
      <c r="AN118" s="136"/>
      <c r="AO118" s="136"/>
      <c r="AP118" s="136"/>
      <c r="AQ118" s="136"/>
      <c r="AR118" s="136"/>
      <c r="AS118" s="136"/>
      <c r="AT118" s="136"/>
      <c r="AU118" s="136"/>
      <c r="AV118" s="136"/>
      <c r="AW118" s="136"/>
      <c r="AX118" s="136"/>
      <c r="AY118" s="136"/>
      <c r="AZ118" s="136"/>
      <c r="BA118" s="136"/>
      <c r="BB118" s="136"/>
      <c r="BC118" s="136"/>
      <c r="BD118" s="136"/>
      <c r="BE118" s="136"/>
      <c r="BF118" s="136"/>
      <c r="BG118" s="136"/>
      <c r="BH118" s="136"/>
      <c r="BI118" s="136"/>
      <c r="BJ118" s="136"/>
      <c r="BK118" s="136"/>
      <c r="BL118" s="136"/>
      <c r="BM118" s="136"/>
      <c r="BN118" s="136"/>
      <c r="BO118" s="136"/>
      <c r="BP118" s="136"/>
      <c r="BQ118" s="136"/>
      <c r="BR118" s="136"/>
      <c r="BS118" s="136"/>
      <c r="BT118" s="136"/>
      <c r="BU118" s="136"/>
      <c r="BV118" s="136"/>
      <c r="BW118" s="136"/>
      <c r="BX118" s="136"/>
      <c r="BY118" s="136"/>
      <c r="BZ118" s="136"/>
      <c r="CA118" s="136"/>
      <c r="CB118" s="136"/>
      <c r="CC118" s="136"/>
      <c r="CD118" s="136"/>
      <c r="CE118" s="136"/>
      <c r="CF118" s="136"/>
    </row>
    <row r="119" spans="1:84" s="135" customFormat="1" ht="15.95" customHeight="1" x14ac:dyDescent="0.2">
      <c r="A119" s="74"/>
      <c r="B119" s="30"/>
      <c r="C119" s="147" t="s">
        <v>79</v>
      </c>
      <c r="D119" s="148"/>
      <c r="E119" s="148"/>
      <c r="F119" s="148"/>
      <c r="G119" s="148"/>
      <c r="H119" s="148"/>
      <c r="I119" s="148"/>
      <c r="J119" s="148"/>
      <c r="K119" s="148"/>
      <c r="L119" s="148"/>
      <c r="M119" s="148"/>
      <c r="N119" s="148"/>
      <c r="O119" s="148"/>
      <c r="P119" s="148"/>
      <c r="Q119" s="148"/>
      <c r="R119" s="148"/>
      <c r="S119" s="148"/>
      <c r="T119" s="149"/>
      <c r="V119" s="136"/>
      <c r="W119" s="136"/>
      <c r="X119" s="136"/>
      <c r="Y119" s="136"/>
      <c r="Z119" s="136"/>
      <c r="AA119" s="136"/>
      <c r="AB119" s="136"/>
      <c r="AC119" s="136"/>
      <c r="AD119" s="136"/>
      <c r="AE119" s="136"/>
      <c r="AF119" s="136"/>
      <c r="AG119" s="136"/>
      <c r="AH119" s="136"/>
      <c r="AI119" s="136"/>
      <c r="AJ119" s="136"/>
      <c r="AK119" s="136"/>
      <c r="AL119" s="136"/>
      <c r="AM119" s="136"/>
      <c r="AN119" s="136"/>
      <c r="AO119" s="136"/>
      <c r="AP119" s="136"/>
      <c r="AQ119" s="136"/>
      <c r="AR119" s="136"/>
      <c r="AS119" s="136"/>
      <c r="AT119" s="136"/>
      <c r="AU119" s="136"/>
      <c r="AV119" s="136"/>
      <c r="AW119" s="136"/>
      <c r="AX119" s="136"/>
      <c r="AY119" s="136"/>
      <c r="AZ119" s="136"/>
      <c r="BA119" s="136"/>
      <c r="BB119" s="136"/>
      <c r="BC119" s="136"/>
      <c r="BD119" s="136"/>
      <c r="BE119" s="136"/>
      <c r="BF119" s="136"/>
      <c r="BG119" s="136"/>
      <c r="BH119" s="136"/>
      <c r="BI119" s="136"/>
      <c r="BJ119" s="136"/>
      <c r="BK119" s="136"/>
      <c r="BL119" s="136"/>
      <c r="BM119" s="136"/>
      <c r="BN119" s="136"/>
      <c r="BO119" s="136"/>
      <c r="BP119" s="136"/>
      <c r="BQ119" s="136"/>
      <c r="BR119" s="136"/>
      <c r="BS119" s="136"/>
      <c r="BT119" s="136"/>
      <c r="BU119" s="136"/>
      <c r="BV119" s="136"/>
      <c r="BW119" s="136"/>
      <c r="BX119" s="136"/>
      <c r="BY119" s="136"/>
      <c r="BZ119" s="136"/>
      <c r="CA119" s="136"/>
      <c r="CB119" s="136"/>
      <c r="CC119" s="136"/>
      <c r="CD119" s="136"/>
      <c r="CE119" s="136"/>
      <c r="CF119" s="136"/>
    </row>
    <row r="120" spans="1:84" s="135" customFormat="1" ht="15.95" customHeight="1" x14ac:dyDescent="0.2">
      <c r="A120" s="74"/>
      <c r="B120" s="30"/>
      <c r="C120" s="144" t="s">
        <v>80</v>
      </c>
      <c r="D120" s="145"/>
      <c r="E120" s="145"/>
      <c r="F120" s="145"/>
      <c r="G120" s="145"/>
      <c r="H120" s="145"/>
      <c r="I120" s="145"/>
      <c r="J120" s="145"/>
      <c r="K120" s="145"/>
      <c r="L120" s="145"/>
      <c r="M120" s="145"/>
      <c r="N120" s="145"/>
      <c r="O120" s="145"/>
      <c r="P120" s="145"/>
      <c r="Q120" s="145"/>
      <c r="R120" s="145"/>
      <c r="S120" s="145"/>
      <c r="T120" s="146"/>
      <c r="V120" s="136"/>
      <c r="W120" s="136"/>
      <c r="X120" s="136"/>
      <c r="Y120" s="136"/>
      <c r="Z120" s="136"/>
      <c r="AA120" s="136"/>
      <c r="AB120" s="136"/>
      <c r="AC120" s="136"/>
      <c r="AD120" s="136"/>
      <c r="AE120" s="136"/>
      <c r="AF120" s="136"/>
      <c r="AG120" s="136"/>
      <c r="AH120" s="136"/>
      <c r="AI120" s="136"/>
      <c r="AJ120" s="136"/>
      <c r="AK120" s="136"/>
      <c r="AL120" s="136"/>
      <c r="AM120" s="136"/>
      <c r="AN120" s="136"/>
      <c r="AO120" s="136"/>
      <c r="AP120" s="136"/>
      <c r="AQ120" s="136"/>
      <c r="AR120" s="136"/>
      <c r="AS120" s="136"/>
      <c r="AT120" s="136"/>
      <c r="AU120" s="136"/>
      <c r="AV120" s="136"/>
      <c r="AW120" s="136"/>
      <c r="AX120" s="136"/>
      <c r="AY120" s="136"/>
      <c r="AZ120" s="136"/>
      <c r="BA120" s="136"/>
      <c r="BB120" s="136"/>
      <c r="BC120" s="136"/>
      <c r="BD120" s="136"/>
      <c r="BE120" s="136"/>
      <c r="BF120" s="136"/>
      <c r="BG120" s="136"/>
      <c r="BH120" s="136"/>
      <c r="BI120" s="136"/>
      <c r="BJ120" s="136"/>
      <c r="BK120" s="136"/>
      <c r="BL120" s="136"/>
      <c r="BM120" s="136"/>
      <c r="BN120" s="136"/>
      <c r="BO120" s="136"/>
      <c r="BP120" s="136"/>
      <c r="BQ120" s="136"/>
      <c r="BR120" s="136"/>
      <c r="BS120" s="136"/>
      <c r="BT120" s="136"/>
      <c r="BU120" s="136"/>
      <c r="BV120" s="136"/>
      <c r="BW120" s="136"/>
      <c r="BX120" s="136"/>
      <c r="BY120" s="136"/>
      <c r="BZ120" s="136"/>
      <c r="CA120" s="136"/>
      <c r="CB120" s="136"/>
      <c r="CC120" s="136"/>
      <c r="CD120" s="136"/>
      <c r="CE120" s="136"/>
      <c r="CF120" s="136"/>
    </row>
    <row r="121" spans="1:84" s="135" customFormat="1" ht="27" customHeight="1" x14ac:dyDescent="0.2">
      <c r="A121" s="30"/>
      <c r="B121" s="39">
        <v>80150</v>
      </c>
      <c r="C121" s="40"/>
      <c r="D121" s="162" t="s">
        <v>59</v>
      </c>
      <c r="E121" s="61" t="s">
        <v>21</v>
      </c>
      <c r="F121" s="31">
        <f>G121+P121</f>
        <v>4763802</v>
      </c>
      <c r="G121" s="32">
        <f>H121+K121+L121+M121</f>
        <v>4763802</v>
      </c>
      <c r="H121" s="33">
        <f>SUM(I121:J121)</f>
        <v>4333802</v>
      </c>
      <c r="I121" s="29">
        <v>4293468</v>
      </c>
      <c r="J121" s="29">
        <v>40334</v>
      </c>
      <c r="K121" s="29">
        <v>430000</v>
      </c>
      <c r="L121" s="29"/>
      <c r="M121" s="44"/>
      <c r="N121" s="44"/>
      <c r="O121" s="45"/>
      <c r="P121" s="130"/>
      <c r="Q121" s="29"/>
      <c r="R121" s="44"/>
      <c r="S121" s="44"/>
      <c r="T121" s="44"/>
      <c r="U121" s="1"/>
      <c r="V121" s="136"/>
      <c r="W121" s="136"/>
      <c r="X121" s="136"/>
      <c r="Y121" s="136"/>
      <c r="Z121" s="136"/>
      <c r="AA121" s="136"/>
      <c r="AB121" s="136"/>
      <c r="AC121" s="136"/>
      <c r="AD121" s="136"/>
      <c r="AE121" s="136"/>
      <c r="AF121" s="136"/>
      <c r="AG121" s="136"/>
      <c r="AH121" s="136"/>
      <c r="AI121" s="136"/>
      <c r="AJ121" s="136"/>
      <c r="AK121" s="136"/>
      <c r="AL121" s="136"/>
      <c r="AM121" s="136"/>
      <c r="AN121" s="136"/>
      <c r="AO121" s="136"/>
      <c r="AP121" s="136"/>
      <c r="AQ121" s="136"/>
      <c r="AR121" s="136"/>
      <c r="AS121" s="136"/>
      <c r="AT121" s="136"/>
      <c r="AU121" s="136"/>
      <c r="AV121" s="136"/>
      <c r="AW121" s="136"/>
      <c r="AX121" s="136"/>
      <c r="AY121" s="136"/>
      <c r="AZ121" s="136"/>
      <c r="BA121" s="136"/>
      <c r="BB121" s="136"/>
      <c r="BC121" s="136"/>
      <c r="BD121" s="136"/>
      <c r="BE121" s="136"/>
      <c r="BF121" s="136"/>
      <c r="BG121" s="136"/>
      <c r="BH121" s="136"/>
      <c r="BI121" s="136"/>
      <c r="BJ121" s="136"/>
      <c r="BK121" s="136"/>
      <c r="BL121" s="136"/>
      <c r="BM121" s="136"/>
      <c r="BN121" s="136"/>
      <c r="BO121" s="136"/>
      <c r="BP121" s="136"/>
      <c r="BQ121" s="136"/>
      <c r="BR121" s="136"/>
      <c r="BS121" s="136"/>
      <c r="BT121" s="136"/>
      <c r="BU121" s="136"/>
      <c r="BV121" s="136"/>
      <c r="BW121" s="136"/>
      <c r="BX121" s="136"/>
      <c r="BY121" s="136"/>
      <c r="BZ121" s="136"/>
      <c r="CA121" s="136"/>
      <c r="CB121" s="136"/>
      <c r="CC121" s="136"/>
      <c r="CD121" s="136"/>
      <c r="CE121" s="136"/>
      <c r="CF121" s="136"/>
    </row>
    <row r="122" spans="1:84" s="135" customFormat="1" ht="27" customHeight="1" x14ac:dyDescent="0.2">
      <c r="A122" s="30"/>
      <c r="B122" s="30"/>
      <c r="C122" s="38"/>
      <c r="D122" s="163"/>
      <c r="E122" s="61" t="s">
        <v>22</v>
      </c>
      <c r="F122" s="31">
        <f>G122+P122</f>
        <v>10439</v>
      </c>
      <c r="G122" s="32">
        <f>H122+K122+L122+M122</f>
        <v>10439</v>
      </c>
      <c r="H122" s="33">
        <f>SUM(I122:J122)</f>
        <v>10439</v>
      </c>
      <c r="I122" s="33">
        <f>I126+I130+I134+I138</f>
        <v>10439</v>
      </c>
      <c r="J122" s="33"/>
      <c r="K122" s="33"/>
      <c r="L122" s="33"/>
      <c r="M122" s="95"/>
      <c r="N122" s="95"/>
      <c r="O122" s="115"/>
      <c r="P122" s="32"/>
      <c r="Q122" s="33"/>
      <c r="R122" s="95"/>
      <c r="S122" s="95"/>
      <c r="T122" s="95"/>
      <c r="U122" s="143"/>
      <c r="V122" s="136"/>
      <c r="W122" s="136"/>
      <c r="X122" s="136"/>
      <c r="Y122" s="136"/>
      <c r="Z122" s="136"/>
      <c r="AA122" s="136"/>
      <c r="AB122" s="136"/>
      <c r="AC122" s="136"/>
      <c r="AD122" s="136"/>
      <c r="AE122" s="136"/>
      <c r="AF122" s="136"/>
      <c r="AG122" s="136"/>
      <c r="AH122" s="136"/>
      <c r="AI122" s="136"/>
      <c r="AJ122" s="136"/>
      <c r="AK122" s="136"/>
      <c r="AL122" s="136"/>
      <c r="AM122" s="136"/>
      <c r="AN122" s="136"/>
      <c r="AO122" s="136"/>
      <c r="AP122" s="136"/>
      <c r="AQ122" s="136"/>
      <c r="AR122" s="136"/>
      <c r="AS122" s="136"/>
      <c r="AT122" s="136"/>
      <c r="AU122" s="136"/>
      <c r="AV122" s="136"/>
      <c r="AW122" s="136"/>
      <c r="AX122" s="136"/>
      <c r="AY122" s="136"/>
      <c r="AZ122" s="136"/>
      <c r="BA122" s="136"/>
      <c r="BB122" s="136"/>
      <c r="BC122" s="136"/>
      <c r="BD122" s="136"/>
      <c r="BE122" s="136"/>
      <c r="BF122" s="136"/>
      <c r="BG122" s="136"/>
      <c r="BH122" s="136"/>
      <c r="BI122" s="136"/>
      <c r="BJ122" s="136"/>
      <c r="BK122" s="136"/>
      <c r="BL122" s="136"/>
      <c r="BM122" s="136"/>
      <c r="BN122" s="136"/>
      <c r="BO122" s="136"/>
      <c r="BP122" s="136"/>
      <c r="BQ122" s="136"/>
      <c r="BR122" s="136"/>
      <c r="BS122" s="136"/>
      <c r="BT122" s="136"/>
      <c r="BU122" s="136"/>
      <c r="BV122" s="136"/>
      <c r="BW122" s="136"/>
      <c r="BX122" s="136"/>
      <c r="BY122" s="136"/>
      <c r="BZ122" s="136"/>
      <c r="CA122" s="136"/>
      <c r="CB122" s="136"/>
      <c r="CC122" s="136"/>
      <c r="CD122" s="136"/>
      <c r="CE122" s="136"/>
      <c r="CF122" s="136"/>
    </row>
    <row r="123" spans="1:84" s="135" customFormat="1" ht="27" customHeight="1" x14ac:dyDescent="0.2">
      <c r="A123" s="30"/>
      <c r="B123" s="30"/>
      <c r="C123" s="38"/>
      <c r="D123" s="163"/>
      <c r="E123" s="61" t="s">
        <v>23</v>
      </c>
      <c r="F123" s="31">
        <f>G123+P123</f>
        <v>21149</v>
      </c>
      <c r="G123" s="32">
        <f>H123+K123+L123+M123</f>
        <v>21149</v>
      </c>
      <c r="H123" s="33">
        <f>SUM(I123:J123)</f>
        <v>21149</v>
      </c>
      <c r="I123" s="33">
        <f>I127+I131+I135+I139</f>
        <v>21149</v>
      </c>
      <c r="J123" s="33"/>
      <c r="K123" s="33"/>
      <c r="L123" s="33"/>
      <c r="M123" s="95"/>
      <c r="N123" s="95"/>
      <c r="O123" s="115"/>
      <c r="P123" s="32"/>
      <c r="Q123" s="33"/>
      <c r="R123" s="95"/>
      <c r="S123" s="95"/>
      <c r="T123" s="95"/>
      <c r="U123" s="12"/>
      <c r="V123" s="136"/>
      <c r="W123" s="136"/>
      <c r="X123" s="136"/>
      <c r="Y123" s="136"/>
      <c r="Z123" s="136"/>
      <c r="AA123" s="136"/>
      <c r="AB123" s="136"/>
      <c r="AC123" s="136"/>
      <c r="AD123" s="136"/>
      <c r="AE123" s="136"/>
      <c r="AF123" s="136"/>
      <c r="AG123" s="136"/>
      <c r="AH123" s="136"/>
      <c r="AI123" s="136"/>
      <c r="AJ123" s="136"/>
      <c r="AK123" s="136"/>
      <c r="AL123" s="136"/>
      <c r="AM123" s="136"/>
      <c r="AN123" s="136"/>
      <c r="AO123" s="136"/>
      <c r="AP123" s="136"/>
      <c r="AQ123" s="136"/>
      <c r="AR123" s="136"/>
      <c r="AS123" s="136"/>
      <c r="AT123" s="136"/>
      <c r="AU123" s="136"/>
      <c r="AV123" s="136"/>
      <c r="AW123" s="136"/>
      <c r="AX123" s="136"/>
      <c r="AY123" s="136"/>
      <c r="AZ123" s="136"/>
      <c r="BA123" s="136"/>
      <c r="BB123" s="136"/>
      <c r="BC123" s="136"/>
      <c r="BD123" s="136"/>
      <c r="BE123" s="136"/>
      <c r="BF123" s="136"/>
      <c r="BG123" s="136"/>
      <c r="BH123" s="136"/>
      <c r="BI123" s="136"/>
      <c r="BJ123" s="136"/>
      <c r="BK123" s="136"/>
      <c r="BL123" s="136"/>
      <c r="BM123" s="136"/>
      <c r="BN123" s="136"/>
      <c r="BO123" s="136"/>
      <c r="BP123" s="136"/>
      <c r="BQ123" s="136"/>
      <c r="BR123" s="136"/>
      <c r="BS123" s="136"/>
      <c r="BT123" s="136"/>
      <c r="BU123" s="136"/>
      <c r="BV123" s="136"/>
      <c r="BW123" s="136"/>
      <c r="BX123" s="136"/>
      <c r="BY123" s="136"/>
      <c r="BZ123" s="136"/>
      <c r="CA123" s="136"/>
      <c r="CB123" s="136"/>
      <c r="CC123" s="136"/>
      <c r="CD123" s="136"/>
      <c r="CE123" s="136"/>
      <c r="CF123" s="136"/>
    </row>
    <row r="124" spans="1:84" s="135" customFormat="1" ht="26.25" customHeight="1" x14ac:dyDescent="0.2">
      <c r="A124" s="57"/>
      <c r="B124" s="38"/>
      <c r="C124" s="140"/>
      <c r="D124" s="164"/>
      <c r="E124" s="62" t="s">
        <v>24</v>
      </c>
      <c r="F124" s="35">
        <f t="shared" ref="F124:K124" si="13">F121-F122+F123</f>
        <v>4774512</v>
      </c>
      <c r="G124" s="36">
        <f t="shared" si="13"/>
        <v>4774512</v>
      </c>
      <c r="H124" s="35">
        <f t="shared" si="13"/>
        <v>4344512</v>
      </c>
      <c r="I124" s="35">
        <f t="shared" si="13"/>
        <v>4304178</v>
      </c>
      <c r="J124" s="35">
        <f t="shared" si="13"/>
        <v>40334</v>
      </c>
      <c r="K124" s="35">
        <f t="shared" si="13"/>
        <v>430000</v>
      </c>
      <c r="L124" s="35"/>
      <c r="M124" s="35"/>
      <c r="N124" s="35"/>
      <c r="O124" s="37"/>
      <c r="P124" s="36"/>
      <c r="Q124" s="35"/>
      <c r="R124" s="35"/>
      <c r="S124" s="50"/>
      <c r="T124" s="50"/>
      <c r="U124" s="13"/>
      <c r="V124" s="136"/>
      <c r="W124" s="136"/>
      <c r="X124" s="136"/>
      <c r="Y124" s="136"/>
      <c r="Z124" s="136"/>
      <c r="AA124" s="136"/>
      <c r="AB124" s="136"/>
      <c r="AC124" s="136"/>
      <c r="AD124" s="136"/>
      <c r="AE124" s="136"/>
      <c r="AF124" s="136"/>
      <c r="AG124" s="136"/>
      <c r="AH124" s="136"/>
      <c r="AI124" s="136"/>
      <c r="AJ124" s="136"/>
      <c r="AK124" s="136"/>
      <c r="AL124" s="136"/>
      <c r="AM124" s="136"/>
      <c r="AN124" s="136"/>
      <c r="AO124" s="136"/>
      <c r="AP124" s="136"/>
      <c r="AQ124" s="136"/>
      <c r="AR124" s="136"/>
      <c r="AS124" s="136"/>
      <c r="AT124" s="136"/>
      <c r="AU124" s="136"/>
      <c r="AV124" s="136"/>
      <c r="AW124" s="136"/>
      <c r="AX124" s="136"/>
      <c r="AY124" s="136"/>
      <c r="AZ124" s="136"/>
      <c r="BA124" s="136"/>
      <c r="BB124" s="136"/>
      <c r="BC124" s="136"/>
      <c r="BD124" s="136"/>
      <c r="BE124" s="136"/>
      <c r="BF124" s="136"/>
      <c r="BG124" s="136"/>
      <c r="BH124" s="136"/>
      <c r="BI124" s="136"/>
      <c r="BJ124" s="136"/>
      <c r="BK124" s="136"/>
      <c r="BL124" s="136"/>
      <c r="BM124" s="136"/>
      <c r="BN124" s="136"/>
      <c r="BO124" s="136"/>
      <c r="BP124" s="136"/>
      <c r="BQ124" s="136"/>
      <c r="BR124" s="136"/>
      <c r="BS124" s="136"/>
      <c r="BT124" s="136"/>
      <c r="BU124" s="136"/>
      <c r="BV124" s="136"/>
      <c r="BW124" s="136"/>
      <c r="BX124" s="136"/>
      <c r="BY124" s="136"/>
      <c r="BZ124" s="136"/>
      <c r="CA124" s="136"/>
      <c r="CB124" s="136"/>
      <c r="CC124" s="136"/>
      <c r="CD124" s="136"/>
      <c r="CE124" s="136"/>
      <c r="CF124" s="136"/>
    </row>
    <row r="125" spans="1:84" s="135" customFormat="1" ht="18" customHeight="1" x14ac:dyDescent="0.2">
      <c r="A125" s="38"/>
      <c r="B125" s="38"/>
      <c r="C125" s="38">
        <v>4010</v>
      </c>
      <c r="D125" s="153" t="s">
        <v>42</v>
      </c>
      <c r="E125" s="61" t="s">
        <v>21</v>
      </c>
      <c r="F125" s="31">
        <f>G125+P125</f>
        <v>3304502</v>
      </c>
      <c r="G125" s="32">
        <f>H125+K125+L125+M125</f>
        <v>3304502</v>
      </c>
      <c r="H125" s="33">
        <f>SUM(I125:J125)</f>
        <v>3304502</v>
      </c>
      <c r="I125" s="33">
        <v>3304502</v>
      </c>
      <c r="J125" s="33"/>
      <c r="K125" s="33"/>
      <c r="L125" s="33"/>
      <c r="M125" s="33"/>
      <c r="N125" s="33"/>
      <c r="O125" s="46"/>
      <c r="P125" s="47"/>
      <c r="Q125" s="33"/>
      <c r="R125" s="33"/>
      <c r="S125" s="33"/>
      <c r="T125" s="33"/>
      <c r="U125" s="125"/>
      <c r="V125" s="136"/>
      <c r="W125" s="136"/>
      <c r="X125" s="136"/>
      <c r="Y125" s="136"/>
      <c r="Z125" s="136"/>
      <c r="AA125" s="136"/>
      <c r="AB125" s="136"/>
      <c r="AC125" s="136"/>
      <c r="AD125" s="136"/>
      <c r="AE125" s="136"/>
      <c r="AF125" s="136"/>
      <c r="AG125" s="136"/>
      <c r="AH125" s="136"/>
      <c r="AI125" s="136"/>
      <c r="AJ125" s="136"/>
      <c r="AK125" s="136"/>
      <c r="AL125" s="136"/>
      <c r="AM125" s="136"/>
      <c r="AN125" s="136"/>
      <c r="AO125" s="136"/>
      <c r="AP125" s="136"/>
      <c r="AQ125" s="136"/>
      <c r="AR125" s="136"/>
      <c r="AS125" s="136"/>
      <c r="AT125" s="136"/>
      <c r="AU125" s="136"/>
      <c r="AV125" s="136"/>
      <c r="AW125" s="136"/>
      <c r="AX125" s="136"/>
      <c r="AY125" s="136"/>
      <c r="AZ125" s="136"/>
      <c r="BA125" s="136"/>
      <c r="BB125" s="136"/>
      <c r="BC125" s="136"/>
      <c r="BD125" s="136"/>
      <c r="BE125" s="136"/>
      <c r="BF125" s="136"/>
      <c r="BG125" s="136"/>
      <c r="BH125" s="136"/>
      <c r="BI125" s="136"/>
      <c r="BJ125" s="136"/>
      <c r="BK125" s="136"/>
      <c r="BL125" s="136"/>
      <c r="BM125" s="136"/>
      <c r="BN125" s="136"/>
      <c r="BO125" s="136"/>
      <c r="BP125" s="136"/>
      <c r="BQ125" s="136"/>
      <c r="BR125" s="136"/>
      <c r="BS125" s="136"/>
      <c r="BT125" s="136"/>
      <c r="BU125" s="136"/>
      <c r="BV125" s="136"/>
      <c r="BW125" s="136"/>
      <c r="BX125" s="136"/>
      <c r="BY125" s="136"/>
      <c r="BZ125" s="136"/>
      <c r="CA125" s="136"/>
      <c r="CB125" s="136"/>
      <c r="CC125" s="136"/>
      <c r="CD125" s="136"/>
      <c r="CE125" s="136"/>
      <c r="CF125" s="136"/>
    </row>
    <row r="126" spans="1:84" s="135" customFormat="1" ht="18" customHeight="1" x14ac:dyDescent="0.2">
      <c r="A126" s="30"/>
      <c r="B126" s="30"/>
      <c r="C126" s="38"/>
      <c r="D126" s="154"/>
      <c r="E126" s="61" t="s">
        <v>22</v>
      </c>
      <c r="F126" s="31">
        <f>G126+P126</f>
        <v>10439</v>
      </c>
      <c r="G126" s="32">
        <f>H126+K126+L126+M126</f>
        <v>10439</v>
      </c>
      <c r="H126" s="33">
        <f>SUM(I126:J126)</f>
        <v>10439</v>
      </c>
      <c r="I126" s="33">
        <v>10439</v>
      </c>
      <c r="J126" s="33"/>
      <c r="K126" s="33"/>
      <c r="L126" s="33"/>
      <c r="M126" s="33"/>
      <c r="N126" s="33"/>
      <c r="O126" s="46"/>
      <c r="P126" s="32"/>
      <c r="Q126" s="33"/>
      <c r="R126" s="33"/>
      <c r="S126" s="33"/>
      <c r="T126" s="33"/>
      <c r="U126" s="11"/>
      <c r="V126" s="136"/>
      <c r="W126" s="136"/>
      <c r="X126" s="136"/>
      <c r="Y126" s="136"/>
      <c r="Z126" s="136"/>
      <c r="AA126" s="136"/>
      <c r="AB126" s="136"/>
      <c r="AC126" s="136"/>
      <c r="AD126" s="136"/>
      <c r="AE126" s="136"/>
      <c r="AF126" s="136"/>
      <c r="AG126" s="136"/>
      <c r="AH126" s="136"/>
      <c r="AI126" s="136"/>
      <c r="AJ126" s="136"/>
      <c r="AK126" s="136"/>
      <c r="AL126" s="136"/>
      <c r="AM126" s="136"/>
      <c r="AN126" s="136"/>
      <c r="AO126" s="136"/>
      <c r="AP126" s="136"/>
      <c r="AQ126" s="136"/>
      <c r="AR126" s="136"/>
      <c r="AS126" s="136"/>
      <c r="AT126" s="136"/>
      <c r="AU126" s="136"/>
      <c r="AV126" s="136"/>
      <c r="AW126" s="136"/>
      <c r="AX126" s="136"/>
      <c r="AY126" s="136"/>
      <c r="AZ126" s="136"/>
      <c r="BA126" s="136"/>
      <c r="BB126" s="136"/>
      <c r="BC126" s="136"/>
      <c r="BD126" s="136"/>
      <c r="BE126" s="136"/>
      <c r="BF126" s="136"/>
      <c r="BG126" s="136"/>
      <c r="BH126" s="136"/>
      <c r="BI126" s="136"/>
      <c r="BJ126" s="136"/>
      <c r="BK126" s="136"/>
      <c r="BL126" s="136"/>
      <c r="BM126" s="136"/>
      <c r="BN126" s="136"/>
      <c r="BO126" s="136"/>
      <c r="BP126" s="136"/>
      <c r="BQ126" s="136"/>
      <c r="BR126" s="136"/>
      <c r="BS126" s="136"/>
      <c r="BT126" s="136"/>
      <c r="BU126" s="136"/>
      <c r="BV126" s="136"/>
      <c r="BW126" s="136"/>
      <c r="BX126" s="136"/>
      <c r="BY126" s="136"/>
      <c r="BZ126" s="136"/>
      <c r="CA126" s="136"/>
      <c r="CB126" s="136"/>
      <c r="CC126" s="136"/>
      <c r="CD126" s="136"/>
      <c r="CE126" s="136"/>
      <c r="CF126" s="136"/>
    </row>
    <row r="127" spans="1:84" s="135" customFormat="1" ht="18" customHeight="1" x14ac:dyDescent="0.2">
      <c r="A127" s="30"/>
      <c r="B127" s="30"/>
      <c r="C127" s="38"/>
      <c r="D127" s="154"/>
      <c r="E127" s="61" t="s">
        <v>23</v>
      </c>
      <c r="F127" s="31"/>
      <c r="G127" s="32"/>
      <c r="H127" s="33"/>
      <c r="I127" s="33"/>
      <c r="J127" s="33"/>
      <c r="K127" s="33"/>
      <c r="L127" s="33"/>
      <c r="M127" s="33"/>
      <c r="N127" s="33"/>
      <c r="O127" s="46"/>
      <c r="P127" s="32"/>
      <c r="Q127" s="33"/>
      <c r="R127" s="33"/>
      <c r="S127" s="33"/>
      <c r="T127" s="33"/>
      <c r="U127" s="11"/>
      <c r="V127" s="136"/>
      <c r="W127" s="136"/>
      <c r="X127" s="136"/>
      <c r="Y127" s="136"/>
      <c r="Z127" s="136"/>
      <c r="AA127" s="136"/>
      <c r="AB127" s="136"/>
      <c r="AC127" s="136"/>
      <c r="AD127" s="136"/>
      <c r="AE127" s="136"/>
      <c r="AF127" s="136"/>
      <c r="AG127" s="136"/>
      <c r="AH127" s="136"/>
      <c r="AI127" s="136"/>
      <c r="AJ127" s="136"/>
      <c r="AK127" s="136"/>
      <c r="AL127" s="136"/>
      <c r="AM127" s="136"/>
      <c r="AN127" s="136"/>
      <c r="AO127" s="136"/>
      <c r="AP127" s="136"/>
      <c r="AQ127" s="136"/>
      <c r="AR127" s="136"/>
      <c r="AS127" s="136"/>
      <c r="AT127" s="136"/>
      <c r="AU127" s="136"/>
      <c r="AV127" s="136"/>
      <c r="AW127" s="136"/>
      <c r="AX127" s="136"/>
      <c r="AY127" s="136"/>
      <c r="AZ127" s="136"/>
      <c r="BA127" s="136"/>
      <c r="BB127" s="136"/>
      <c r="BC127" s="136"/>
      <c r="BD127" s="136"/>
      <c r="BE127" s="136"/>
      <c r="BF127" s="136"/>
      <c r="BG127" s="136"/>
      <c r="BH127" s="136"/>
      <c r="BI127" s="136"/>
      <c r="BJ127" s="136"/>
      <c r="BK127" s="136"/>
      <c r="BL127" s="136"/>
      <c r="BM127" s="136"/>
      <c r="BN127" s="136"/>
      <c r="BO127" s="136"/>
      <c r="BP127" s="136"/>
      <c r="BQ127" s="136"/>
      <c r="BR127" s="136"/>
      <c r="BS127" s="136"/>
      <c r="BT127" s="136"/>
      <c r="BU127" s="136"/>
      <c r="BV127" s="136"/>
      <c r="BW127" s="136"/>
      <c r="BX127" s="136"/>
      <c r="BY127" s="136"/>
      <c r="BZ127" s="136"/>
      <c r="CA127" s="136"/>
      <c r="CB127" s="136"/>
      <c r="CC127" s="136"/>
      <c r="CD127" s="136"/>
      <c r="CE127" s="136"/>
      <c r="CF127" s="136"/>
    </row>
    <row r="128" spans="1:84" s="135" customFormat="1" ht="18" customHeight="1" x14ac:dyDescent="0.2">
      <c r="A128" s="57"/>
      <c r="B128" s="57"/>
      <c r="C128" s="34"/>
      <c r="D128" s="155"/>
      <c r="E128" s="62" t="s">
        <v>24</v>
      </c>
      <c r="F128" s="35">
        <f>F125-F126+F127</f>
        <v>3294063</v>
      </c>
      <c r="G128" s="36">
        <f>G125-G126+G127</f>
        <v>3294063</v>
      </c>
      <c r="H128" s="35">
        <f>H125-H126+H127</f>
        <v>3294063</v>
      </c>
      <c r="I128" s="35">
        <f>I125-I126+I127</f>
        <v>3294063</v>
      </c>
      <c r="J128" s="35"/>
      <c r="K128" s="35"/>
      <c r="L128" s="35"/>
      <c r="M128" s="35"/>
      <c r="N128" s="35"/>
      <c r="O128" s="37"/>
      <c r="P128" s="36"/>
      <c r="Q128" s="35"/>
      <c r="R128" s="35"/>
      <c r="S128" s="50"/>
      <c r="T128" s="50"/>
      <c r="U128" s="13"/>
      <c r="V128" s="136"/>
      <c r="W128" s="136"/>
      <c r="X128" s="136"/>
      <c r="Y128" s="136"/>
      <c r="Z128" s="136"/>
      <c r="AA128" s="136"/>
      <c r="AB128" s="136"/>
      <c r="AC128" s="136"/>
      <c r="AD128" s="136"/>
      <c r="AE128" s="136"/>
      <c r="AF128" s="136"/>
      <c r="AG128" s="136"/>
      <c r="AH128" s="136"/>
      <c r="AI128" s="136"/>
      <c r="AJ128" s="136"/>
      <c r="AK128" s="136"/>
      <c r="AL128" s="136"/>
      <c r="AM128" s="136"/>
      <c r="AN128" s="136"/>
      <c r="AO128" s="136"/>
      <c r="AP128" s="136"/>
      <c r="AQ128" s="136"/>
      <c r="AR128" s="136"/>
      <c r="AS128" s="136"/>
      <c r="AT128" s="136"/>
      <c r="AU128" s="136"/>
      <c r="AV128" s="136"/>
      <c r="AW128" s="136"/>
      <c r="AX128" s="136"/>
      <c r="AY128" s="136"/>
      <c r="AZ128" s="136"/>
      <c r="BA128" s="136"/>
      <c r="BB128" s="136"/>
      <c r="BC128" s="136"/>
      <c r="BD128" s="136"/>
      <c r="BE128" s="136"/>
      <c r="BF128" s="136"/>
      <c r="BG128" s="136"/>
      <c r="BH128" s="136"/>
      <c r="BI128" s="136"/>
      <c r="BJ128" s="136"/>
      <c r="BK128" s="136"/>
      <c r="BL128" s="136"/>
      <c r="BM128" s="136"/>
      <c r="BN128" s="136"/>
      <c r="BO128" s="136"/>
      <c r="BP128" s="136"/>
      <c r="BQ128" s="136"/>
      <c r="BR128" s="136"/>
      <c r="BS128" s="136"/>
      <c r="BT128" s="136"/>
      <c r="BU128" s="136"/>
      <c r="BV128" s="136"/>
      <c r="BW128" s="136"/>
      <c r="BX128" s="136"/>
      <c r="BY128" s="136"/>
      <c r="BZ128" s="136"/>
      <c r="CA128" s="136"/>
      <c r="CB128" s="136"/>
      <c r="CC128" s="136"/>
      <c r="CD128" s="136"/>
      <c r="CE128" s="136"/>
      <c r="CF128" s="136"/>
    </row>
    <row r="129" spans="1:84" s="135" customFormat="1" ht="18" customHeight="1" x14ac:dyDescent="0.2">
      <c r="A129" s="38"/>
      <c r="B129" s="38"/>
      <c r="C129" s="38">
        <v>4040</v>
      </c>
      <c r="D129" s="153" t="s">
        <v>54</v>
      </c>
      <c r="E129" s="61" t="s">
        <v>21</v>
      </c>
      <c r="F129" s="31">
        <f>G129+P129</f>
        <v>182542</v>
      </c>
      <c r="G129" s="32">
        <f>H129+K129+L129+M129</f>
        <v>182542</v>
      </c>
      <c r="H129" s="33">
        <f>SUM(I129:J129)</f>
        <v>182542</v>
      </c>
      <c r="I129" s="33">
        <v>182542</v>
      </c>
      <c r="J129" s="33"/>
      <c r="K129" s="33"/>
      <c r="L129" s="33"/>
      <c r="M129" s="33"/>
      <c r="N129" s="33"/>
      <c r="O129" s="46"/>
      <c r="P129" s="47"/>
      <c r="Q129" s="33"/>
      <c r="R129" s="33"/>
      <c r="S129" s="33"/>
      <c r="T129" s="33"/>
      <c r="U129" s="125"/>
      <c r="V129" s="136"/>
      <c r="W129" s="136"/>
      <c r="X129" s="136"/>
      <c r="Y129" s="136"/>
      <c r="Z129" s="136"/>
      <c r="AA129" s="136"/>
      <c r="AB129" s="136"/>
      <c r="AC129" s="136"/>
      <c r="AD129" s="136"/>
      <c r="AE129" s="136"/>
      <c r="AF129" s="136"/>
      <c r="AG129" s="136"/>
      <c r="AH129" s="136"/>
      <c r="AI129" s="136"/>
      <c r="AJ129" s="136"/>
      <c r="AK129" s="136"/>
      <c r="AL129" s="136"/>
      <c r="AM129" s="136"/>
      <c r="AN129" s="136"/>
      <c r="AO129" s="136"/>
      <c r="AP129" s="136"/>
      <c r="AQ129" s="136"/>
      <c r="AR129" s="136"/>
      <c r="AS129" s="136"/>
      <c r="AT129" s="136"/>
      <c r="AU129" s="136"/>
      <c r="AV129" s="136"/>
      <c r="AW129" s="136"/>
      <c r="AX129" s="136"/>
      <c r="AY129" s="136"/>
      <c r="AZ129" s="136"/>
      <c r="BA129" s="136"/>
      <c r="BB129" s="136"/>
      <c r="BC129" s="136"/>
      <c r="BD129" s="136"/>
      <c r="BE129" s="136"/>
      <c r="BF129" s="136"/>
      <c r="BG129" s="136"/>
      <c r="BH129" s="136"/>
      <c r="BI129" s="136"/>
      <c r="BJ129" s="136"/>
      <c r="BK129" s="136"/>
      <c r="BL129" s="136"/>
      <c r="BM129" s="136"/>
      <c r="BN129" s="136"/>
      <c r="BO129" s="136"/>
      <c r="BP129" s="136"/>
      <c r="BQ129" s="136"/>
      <c r="BR129" s="136"/>
      <c r="BS129" s="136"/>
      <c r="BT129" s="136"/>
      <c r="BU129" s="136"/>
      <c r="BV129" s="136"/>
      <c r="BW129" s="136"/>
      <c r="BX129" s="136"/>
      <c r="BY129" s="136"/>
      <c r="BZ129" s="136"/>
      <c r="CA129" s="136"/>
      <c r="CB129" s="136"/>
      <c r="CC129" s="136"/>
      <c r="CD129" s="136"/>
      <c r="CE129" s="136"/>
      <c r="CF129" s="136"/>
    </row>
    <row r="130" spans="1:84" s="135" customFormat="1" ht="18" customHeight="1" x14ac:dyDescent="0.2">
      <c r="A130" s="30"/>
      <c r="B130" s="30"/>
      <c r="C130" s="38"/>
      <c r="D130" s="154"/>
      <c r="E130" s="61" t="s">
        <v>22</v>
      </c>
      <c r="F130" s="31"/>
      <c r="G130" s="32"/>
      <c r="H130" s="33"/>
      <c r="I130" s="33"/>
      <c r="J130" s="33"/>
      <c r="K130" s="33"/>
      <c r="L130" s="33"/>
      <c r="M130" s="33"/>
      <c r="N130" s="33"/>
      <c r="O130" s="46"/>
      <c r="P130" s="32"/>
      <c r="Q130" s="33"/>
      <c r="R130" s="33"/>
      <c r="S130" s="33"/>
      <c r="T130" s="33"/>
      <c r="U130" s="11"/>
      <c r="V130" s="136"/>
      <c r="W130" s="136"/>
      <c r="X130" s="136"/>
      <c r="Y130" s="136"/>
      <c r="Z130" s="136"/>
      <c r="AA130" s="136"/>
      <c r="AB130" s="136"/>
      <c r="AC130" s="136"/>
      <c r="AD130" s="136"/>
      <c r="AE130" s="136"/>
      <c r="AF130" s="136"/>
      <c r="AG130" s="136"/>
      <c r="AH130" s="136"/>
      <c r="AI130" s="136"/>
      <c r="AJ130" s="136"/>
      <c r="AK130" s="136"/>
      <c r="AL130" s="136"/>
      <c r="AM130" s="136"/>
      <c r="AN130" s="136"/>
      <c r="AO130" s="136"/>
      <c r="AP130" s="136"/>
      <c r="AQ130" s="136"/>
      <c r="AR130" s="136"/>
      <c r="AS130" s="136"/>
      <c r="AT130" s="136"/>
      <c r="AU130" s="136"/>
      <c r="AV130" s="136"/>
      <c r="AW130" s="136"/>
      <c r="AX130" s="136"/>
      <c r="AY130" s="136"/>
      <c r="AZ130" s="136"/>
      <c r="BA130" s="136"/>
      <c r="BB130" s="136"/>
      <c r="BC130" s="136"/>
      <c r="BD130" s="136"/>
      <c r="BE130" s="136"/>
      <c r="BF130" s="136"/>
      <c r="BG130" s="136"/>
      <c r="BH130" s="136"/>
      <c r="BI130" s="136"/>
      <c r="BJ130" s="136"/>
      <c r="BK130" s="136"/>
      <c r="BL130" s="136"/>
      <c r="BM130" s="136"/>
      <c r="BN130" s="136"/>
      <c r="BO130" s="136"/>
      <c r="BP130" s="136"/>
      <c r="BQ130" s="136"/>
      <c r="BR130" s="136"/>
      <c r="BS130" s="136"/>
      <c r="BT130" s="136"/>
      <c r="BU130" s="136"/>
      <c r="BV130" s="136"/>
      <c r="BW130" s="136"/>
      <c r="BX130" s="136"/>
      <c r="BY130" s="136"/>
      <c r="BZ130" s="136"/>
      <c r="CA130" s="136"/>
      <c r="CB130" s="136"/>
      <c r="CC130" s="136"/>
      <c r="CD130" s="136"/>
      <c r="CE130" s="136"/>
      <c r="CF130" s="136"/>
    </row>
    <row r="131" spans="1:84" s="135" customFormat="1" ht="18" customHeight="1" x14ac:dyDescent="0.2">
      <c r="A131" s="30"/>
      <c r="B131" s="30"/>
      <c r="C131" s="38"/>
      <c r="D131" s="154"/>
      <c r="E131" s="61" t="s">
        <v>23</v>
      </c>
      <c r="F131" s="31">
        <f>G131+P131</f>
        <v>19390</v>
      </c>
      <c r="G131" s="32">
        <f>H131+K131+L131+M131</f>
        <v>19390</v>
      </c>
      <c r="H131" s="33">
        <f>SUM(I131:J131)</f>
        <v>19390</v>
      </c>
      <c r="I131" s="33">
        <f>10439+8951</f>
        <v>19390</v>
      </c>
      <c r="J131" s="33"/>
      <c r="K131" s="33"/>
      <c r="L131" s="33"/>
      <c r="M131" s="33"/>
      <c r="N131" s="33"/>
      <c r="O131" s="46"/>
      <c r="P131" s="32"/>
      <c r="Q131" s="33"/>
      <c r="R131" s="33"/>
      <c r="S131" s="33"/>
      <c r="T131" s="33"/>
      <c r="U131" s="11"/>
      <c r="V131" s="136"/>
      <c r="W131" s="136"/>
      <c r="X131" s="136"/>
      <c r="Y131" s="136"/>
      <c r="Z131" s="136"/>
      <c r="AA131" s="136"/>
      <c r="AB131" s="136"/>
      <c r="AC131" s="136"/>
      <c r="AD131" s="136"/>
      <c r="AE131" s="136"/>
      <c r="AF131" s="136"/>
      <c r="AG131" s="136"/>
      <c r="AH131" s="136"/>
      <c r="AI131" s="136"/>
      <c r="AJ131" s="136"/>
      <c r="AK131" s="136"/>
      <c r="AL131" s="136"/>
      <c r="AM131" s="136"/>
      <c r="AN131" s="136"/>
      <c r="AO131" s="136"/>
      <c r="AP131" s="136"/>
      <c r="AQ131" s="136"/>
      <c r="AR131" s="136"/>
      <c r="AS131" s="136"/>
      <c r="AT131" s="136"/>
      <c r="AU131" s="136"/>
      <c r="AV131" s="136"/>
      <c r="AW131" s="136"/>
      <c r="AX131" s="136"/>
      <c r="AY131" s="136"/>
      <c r="AZ131" s="136"/>
      <c r="BA131" s="136"/>
      <c r="BB131" s="136"/>
      <c r="BC131" s="136"/>
      <c r="BD131" s="136"/>
      <c r="BE131" s="136"/>
      <c r="BF131" s="136"/>
      <c r="BG131" s="136"/>
      <c r="BH131" s="136"/>
      <c r="BI131" s="136"/>
      <c r="BJ131" s="136"/>
      <c r="BK131" s="136"/>
      <c r="BL131" s="136"/>
      <c r="BM131" s="136"/>
      <c r="BN131" s="136"/>
      <c r="BO131" s="136"/>
      <c r="BP131" s="136"/>
      <c r="BQ131" s="136"/>
      <c r="BR131" s="136"/>
      <c r="BS131" s="136"/>
      <c r="BT131" s="136"/>
      <c r="BU131" s="136"/>
      <c r="BV131" s="136"/>
      <c r="BW131" s="136"/>
      <c r="BX131" s="136"/>
      <c r="BY131" s="136"/>
      <c r="BZ131" s="136"/>
      <c r="CA131" s="136"/>
      <c r="CB131" s="136"/>
      <c r="CC131" s="136"/>
      <c r="CD131" s="136"/>
      <c r="CE131" s="136"/>
      <c r="CF131" s="136"/>
    </row>
    <row r="132" spans="1:84" s="135" customFormat="1" ht="18" customHeight="1" x14ac:dyDescent="0.2">
      <c r="A132" s="57"/>
      <c r="B132" s="57"/>
      <c r="C132" s="34"/>
      <c r="D132" s="155"/>
      <c r="E132" s="62" t="s">
        <v>24</v>
      </c>
      <c r="F132" s="35">
        <f>F129-F130+F131</f>
        <v>201932</v>
      </c>
      <c r="G132" s="36">
        <f>G129-G130+G131</f>
        <v>201932</v>
      </c>
      <c r="H132" s="35">
        <f>H129-H130+H131</f>
        <v>201932</v>
      </c>
      <c r="I132" s="35">
        <f>I129-I130+I131</f>
        <v>201932</v>
      </c>
      <c r="J132" s="35"/>
      <c r="K132" s="35"/>
      <c r="L132" s="35"/>
      <c r="M132" s="35"/>
      <c r="N132" s="35"/>
      <c r="O132" s="37"/>
      <c r="P132" s="36"/>
      <c r="Q132" s="35"/>
      <c r="R132" s="35"/>
      <c r="S132" s="50"/>
      <c r="T132" s="50"/>
      <c r="U132" s="13"/>
      <c r="V132" s="136"/>
      <c r="W132" s="136"/>
      <c r="X132" s="136"/>
      <c r="Y132" s="136"/>
      <c r="Z132" s="136"/>
      <c r="AA132" s="136"/>
      <c r="AB132" s="136"/>
      <c r="AC132" s="136"/>
      <c r="AD132" s="136"/>
      <c r="AE132" s="136"/>
      <c r="AF132" s="136"/>
      <c r="AG132" s="136"/>
      <c r="AH132" s="136"/>
      <c r="AI132" s="136"/>
      <c r="AJ132" s="136"/>
      <c r="AK132" s="136"/>
      <c r="AL132" s="136"/>
      <c r="AM132" s="136"/>
      <c r="AN132" s="136"/>
      <c r="AO132" s="136"/>
      <c r="AP132" s="136"/>
      <c r="AQ132" s="136"/>
      <c r="AR132" s="136"/>
      <c r="AS132" s="136"/>
      <c r="AT132" s="136"/>
      <c r="AU132" s="136"/>
      <c r="AV132" s="136"/>
      <c r="AW132" s="136"/>
      <c r="AX132" s="136"/>
      <c r="AY132" s="136"/>
      <c r="AZ132" s="136"/>
      <c r="BA132" s="136"/>
      <c r="BB132" s="136"/>
      <c r="BC132" s="136"/>
      <c r="BD132" s="136"/>
      <c r="BE132" s="136"/>
      <c r="BF132" s="136"/>
      <c r="BG132" s="136"/>
      <c r="BH132" s="136"/>
      <c r="BI132" s="136"/>
      <c r="BJ132" s="136"/>
      <c r="BK132" s="136"/>
      <c r="BL132" s="136"/>
      <c r="BM132" s="136"/>
      <c r="BN132" s="136"/>
      <c r="BO132" s="136"/>
      <c r="BP132" s="136"/>
      <c r="BQ132" s="136"/>
      <c r="BR132" s="136"/>
      <c r="BS132" s="136"/>
      <c r="BT132" s="136"/>
      <c r="BU132" s="136"/>
      <c r="BV132" s="136"/>
      <c r="BW132" s="136"/>
      <c r="BX132" s="136"/>
      <c r="BY132" s="136"/>
      <c r="BZ132" s="136"/>
      <c r="CA132" s="136"/>
      <c r="CB132" s="136"/>
      <c r="CC132" s="136"/>
      <c r="CD132" s="136"/>
      <c r="CE132" s="136"/>
      <c r="CF132" s="136"/>
    </row>
    <row r="133" spans="1:84" s="135" customFormat="1" ht="18" customHeight="1" x14ac:dyDescent="0.2">
      <c r="A133" s="38"/>
      <c r="B133" s="38"/>
      <c r="C133" s="38">
        <v>4110</v>
      </c>
      <c r="D133" s="153" t="s">
        <v>43</v>
      </c>
      <c r="E133" s="61" t="s">
        <v>21</v>
      </c>
      <c r="F133" s="31">
        <f>G133+P133</f>
        <v>688194</v>
      </c>
      <c r="G133" s="32">
        <f>H133+K133+L133+M133</f>
        <v>688194</v>
      </c>
      <c r="H133" s="33">
        <f>SUM(I133:J133)</f>
        <v>688194</v>
      </c>
      <c r="I133" s="33">
        <v>688194</v>
      </c>
      <c r="J133" s="33"/>
      <c r="K133" s="33"/>
      <c r="L133" s="33"/>
      <c r="M133" s="33"/>
      <c r="N133" s="33"/>
      <c r="O133" s="46"/>
      <c r="P133" s="47"/>
      <c r="Q133" s="33"/>
      <c r="R133" s="33"/>
      <c r="S133" s="33"/>
      <c r="T133" s="33"/>
      <c r="U133" s="125"/>
      <c r="V133" s="136"/>
      <c r="W133" s="136"/>
      <c r="X133" s="136"/>
      <c r="Y133" s="136"/>
      <c r="Z133" s="136"/>
      <c r="AA133" s="136"/>
      <c r="AB133" s="136"/>
      <c r="AC133" s="136"/>
      <c r="AD133" s="136"/>
      <c r="AE133" s="136"/>
      <c r="AF133" s="136"/>
      <c r="AG133" s="136"/>
      <c r="AH133" s="136"/>
      <c r="AI133" s="136"/>
      <c r="AJ133" s="136"/>
      <c r="AK133" s="136"/>
      <c r="AL133" s="136"/>
      <c r="AM133" s="136"/>
      <c r="AN133" s="136"/>
      <c r="AO133" s="136"/>
      <c r="AP133" s="136"/>
      <c r="AQ133" s="136"/>
      <c r="AR133" s="136"/>
      <c r="AS133" s="136"/>
      <c r="AT133" s="136"/>
      <c r="AU133" s="136"/>
      <c r="AV133" s="136"/>
      <c r="AW133" s="136"/>
      <c r="AX133" s="136"/>
      <c r="AY133" s="136"/>
      <c r="AZ133" s="136"/>
      <c r="BA133" s="136"/>
      <c r="BB133" s="136"/>
      <c r="BC133" s="136"/>
      <c r="BD133" s="136"/>
      <c r="BE133" s="136"/>
      <c r="BF133" s="136"/>
      <c r="BG133" s="136"/>
      <c r="BH133" s="136"/>
      <c r="BI133" s="136"/>
      <c r="BJ133" s="136"/>
      <c r="BK133" s="136"/>
      <c r="BL133" s="136"/>
      <c r="BM133" s="136"/>
      <c r="BN133" s="136"/>
      <c r="BO133" s="136"/>
      <c r="BP133" s="136"/>
      <c r="BQ133" s="136"/>
      <c r="BR133" s="136"/>
      <c r="BS133" s="136"/>
      <c r="BT133" s="136"/>
      <c r="BU133" s="136"/>
      <c r="BV133" s="136"/>
      <c r="BW133" s="136"/>
      <c r="BX133" s="136"/>
      <c r="BY133" s="136"/>
      <c r="BZ133" s="136"/>
      <c r="CA133" s="136"/>
      <c r="CB133" s="136"/>
      <c r="CC133" s="136"/>
      <c r="CD133" s="136"/>
      <c r="CE133" s="136"/>
      <c r="CF133" s="136"/>
    </row>
    <row r="134" spans="1:84" s="135" customFormat="1" ht="18" customHeight="1" x14ac:dyDescent="0.2">
      <c r="A134" s="30"/>
      <c r="B134" s="30"/>
      <c r="C134" s="38"/>
      <c r="D134" s="154"/>
      <c r="E134" s="61" t="s">
        <v>22</v>
      </c>
      <c r="F134" s="31"/>
      <c r="G134" s="32"/>
      <c r="H134" s="33"/>
      <c r="I134" s="33"/>
      <c r="J134" s="33"/>
      <c r="K134" s="33"/>
      <c r="L134" s="33"/>
      <c r="M134" s="33"/>
      <c r="N134" s="33"/>
      <c r="O134" s="46"/>
      <c r="P134" s="32"/>
      <c r="Q134" s="33"/>
      <c r="R134" s="33"/>
      <c r="S134" s="33"/>
      <c r="T134" s="33"/>
      <c r="U134" s="11"/>
      <c r="V134" s="136"/>
      <c r="W134" s="136"/>
      <c r="X134" s="136"/>
      <c r="Y134" s="136"/>
      <c r="Z134" s="136"/>
      <c r="AA134" s="136"/>
      <c r="AB134" s="136"/>
      <c r="AC134" s="136"/>
      <c r="AD134" s="136"/>
      <c r="AE134" s="136"/>
      <c r="AF134" s="136"/>
      <c r="AG134" s="136"/>
      <c r="AH134" s="136"/>
      <c r="AI134" s="136"/>
      <c r="AJ134" s="136"/>
      <c r="AK134" s="136"/>
      <c r="AL134" s="136"/>
      <c r="AM134" s="136"/>
      <c r="AN134" s="136"/>
      <c r="AO134" s="136"/>
      <c r="AP134" s="136"/>
      <c r="AQ134" s="136"/>
      <c r="AR134" s="136"/>
      <c r="AS134" s="136"/>
      <c r="AT134" s="136"/>
      <c r="AU134" s="136"/>
      <c r="AV134" s="136"/>
      <c r="AW134" s="136"/>
      <c r="AX134" s="136"/>
      <c r="AY134" s="136"/>
      <c r="AZ134" s="136"/>
      <c r="BA134" s="136"/>
      <c r="BB134" s="136"/>
      <c r="BC134" s="136"/>
      <c r="BD134" s="136"/>
      <c r="BE134" s="136"/>
      <c r="BF134" s="136"/>
      <c r="BG134" s="136"/>
      <c r="BH134" s="136"/>
      <c r="BI134" s="136"/>
      <c r="BJ134" s="136"/>
      <c r="BK134" s="136"/>
      <c r="BL134" s="136"/>
      <c r="BM134" s="136"/>
      <c r="BN134" s="136"/>
      <c r="BO134" s="136"/>
      <c r="BP134" s="136"/>
      <c r="BQ134" s="136"/>
      <c r="BR134" s="136"/>
      <c r="BS134" s="136"/>
      <c r="BT134" s="136"/>
      <c r="BU134" s="136"/>
      <c r="BV134" s="136"/>
      <c r="BW134" s="136"/>
      <c r="BX134" s="136"/>
      <c r="BY134" s="136"/>
      <c r="BZ134" s="136"/>
      <c r="CA134" s="136"/>
      <c r="CB134" s="136"/>
      <c r="CC134" s="136"/>
      <c r="CD134" s="136"/>
      <c r="CE134" s="136"/>
      <c r="CF134" s="136"/>
    </row>
    <row r="135" spans="1:84" s="135" customFormat="1" ht="18" customHeight="1" x14ac:dyDescent="0.2">
      <c r="A135" s="30"/>
      <c r="B135" s="30"/>
      <c r="C135" s="38"/>
      <c r="D135" s="154"/>
      <c r="E135" s="61" t="s">
        <v>23</v>
      </c>
      <c r="F135" s="31">
        <f>G135+P135</f>
        <v>1539</v>
      </c>
      <c r="G135" s="32">
        <f>H135+K135+L135+M135</f>
        <v>1539</v>
      </c>
      <c r="H135" s="33">
        <f>SUM(I135:J135)</f>
        <v>1539</v>
      </c>
      <c r="I135" s="33">
        <v>1539</v>
      </c>
      <c r="J135" s="33"/>
      <c r="K135" s="33"/>
      <c r="L135" s="33"/>
      <c r="M135" s="33"/>
      <c r="N135" s="33"/>
      <c r="O135" s="46"/>
      <c r="P135" s="32"/>
      <c r="Q135" s="33"/>
      <c r="R135" s="33"/>
      <c r="S135" s="33"/>
      <c r="T135" s="33"/>
      <c r="U135" s="11"/>
      <c r="V135" s="136"/>
      <c r="W135" s="136"/>
      <c r="X135" s="136"/>
      <c r="Y135" s="136"/>
      <c r="Z135" s="136"/>
      <c r="AA135" s="136"/>
      <c r="AB135" s="136"/>
      <c r="AC135" s="136"/>
      <c r="AD135" s="136"/>
      <c r="AE135" s="136"/>
      <c r="AF135" s="136"/>
      <c r="AG135" s="136"/>
      <c r="AH135" s="136"/>
      <c r="AI135" s="136"/>
      <c r="AJ135" s="136"/>
      <c r="AK135" s="136"/>
      <c r="AL135" s="136"/>
      <c r="AM135" s="136"/>
      <c r="AN135" s="136"/>
      <c r="AO135" s="136"/>
      <c r="AP135" s="136"/>
      <c r="AQ135" s="136"/>
      <c r="AR135" s="136"/>
      <c r="AS135" s="136"/>
      <c r="AT135" s="136"/>
      <c r="AU135" s="136"/>
      <c r="AV135" s="136"/>
      <c r="AW135" s="136"/>
      <c r="AX135" s="136"/>
      <c r="AY135" s="136"/>
      <c r="AZ135" s="136"/>
      <c r="BA135" s="136"/>
      <c r="BB135" s="136"/>
      <c r="BC135" s="136"/>
      <c r="BD135" s="136"/>
      <c r="BE135" s="136"/>
      <c r="BF135" s="136"/>
      <c r="BG135" s="136"/>
      <c r="BH135" s="136"/>
      <c r="BI135" s="136"/>
      <c r="BJ135" s="136"/>
      <c r="BK135" s="136"/>
      <c r="BL135" s="136"/>
      <c r="BM135" s="136"/>
      <c r="BN135" s="136"/>
      <c r="BO135" s="136"/>
      <c r="BP135" s="136"/>
      <c r="BQ135" s="136"/>
      <c r="BR135" s="136"/>
      <c r="BS135" s="136"/>
      <c r="BT135" s="136"/>
      <c r="BU135" s="136"/>
      <c r="BV135" s="136"/>
      <c r="BW135" s="136"/>
      <c r="BX135" s="136"/>
      <c r="BY135" s="136"/>
      <c r="BZ135" s="136"/>
      <c r="CA135" s="136"/>
      <c r="CB135" s="136"/>
      <c r="CC135" s="136"/>
      <c r="CD135" s="136"/>
      <c r="CE135" s="136"/>
      <c r="CF135" s="136"/>
    </row>
    <row r="136" spans="1:84" s="135" customFormat="1" ht="18" customHeight="1" x14ac:dyDescent="0.2">
      <c r="A136" s="57"/>
      <c r="B136" s="57"/>
      <c r="C136" s="34"/>
      <c r="D136" s="155"/>
      <c r="E136" s="62" t="s">
        <v>24</v>
      </c>
      <c r="F136" s="35">
        <f>F133-F134+F135</f>
        <v>689733</v>
      </c>
      <c r="G136" s="36">
        <f>G133-G134+G135</f>
        <v>689733</v>
      </c>
      <c r="H136" s="35">
        <f>H133-H134+H135</f>
        <v>689733</v>
      </c>
      <c r="I136" s="35">
        <f>I133-I134+I135</f>
        <v>689733</v>
      </c>
      <c r="J136" s="35"/>
      <c r="K136" s="35"/>
      <c r="L136" s="35"/>
      <c r="M136" s="35"/>
      <c r="N136" s="35"/>
      <c r="O136" s="37"/>
      <c r="P136" s="36"/>
      <c r="Q136" s="35"/>
      <c r="R136" s="35"/>
      <c r="S136" s="50"/>
      <c r="T136" s="50"/>
      <c r="U136" s="13"/>
      <c r="V136" s="136"/>
      <c r="W136" s="136"/>
      <c r="X136" s="136"/>
      <c r="Y136" s="136"/>
      <c r="Z136" s="136"/>
      <c r="AA136" s="136"/>
      <c r="AB136" s="136"/>
      <c r="AC136" s="136"/>
      <c r="AD136" s="136"/>
      <c r="AE136" s="136"/>
      <c r="AF136" s="136"/>
      <c r="AG136" s="136"/>
      <c r="AH136" s="136"/>
      <c r="AI136" s="136"/>
      <c r="AJ136" s="136"/>
      <c r="AK136" s="136"/>
      <c r="AL136" s="136"/>
      <c r="AM136" s="136"/>
      <c r="AN136" s="136"/>
      <c r="AO136" s="136"/>
      <c r="AP136" s="136"/>
      <c r="AQ136" s="136"/>
      <c r="AR136" s="136"/>
      <c r="AS136" s="136"/>
      <c r="AT136" s="136"/>
      <c r="AU136" s="136"/>
      <c r="AV136" s="136"/>
      <c r="AW136" s="136"/>
      <c r="AX136" s="136"/>
      <c r="AY136" s="136"/>
      <c r="AZ136" s="136"/>
      <c r="BA136" s="136"/>
      <c r="BB136" s="136"/>
      <c r="BC136" s="136"/>
      <c r="BD136" s="136"/>
      <c r="BE136" s="136"/>
      <c r="BF136" s="136"/>
      <c r="BG136" s="136"/>
      <c r="BH136" s="136"/>
      <c r="BI136" s="136"/>
      <c r="BJ136" s="136"/>
      <c r="BK136" s="136"/>
      <c r="BL136" s="136"/>
      <c r="BM136" s="136"/>
      <c r="BN136" s="136"/>
      <c r="BO136" s="136"/>
      <c r="BP136" s="136"/>
      <c r="BQ136" s="136"/>
      <c r="BR136" s="136"/>
      <c r="BS136" s="136"/>
      <c r="BT136" s="136"/>
      <c r="BU136" s="136"/>
      <c r="BV136" s="136"/>
      <c r="BW136" s="136"/>
      <c r="BX136" s="136"/>
      <c r="BY136" s="136"/>
      <c r="BZ136" s="136"/>
      <c r="CA136" s="136"/>
      <c r="CB136" s="136"/>
      <c r="CC136" s="136"/>
      <c r="CD136" s="136"/>
      <c r="CE136" s="136"/>
      <c r="CF136" s="136"/>
    </row>
    <row r="137" spans="1:84" s="135" customFormat="1" ht="18" customHeight="1" x14ac:dyDescent="0.2">
      <c r="A137" s="38"/>
      <c r="B137" s="38"/>
      <c r="C137" s="38">
        <v>4120</v>
      </c>
      <c r="D137" s="153" t="s">
        <v>55</v>
      </c>
      <c r="E137" s="61" t="s">
        <v>21</v>
      </c>
      <c r="F137" s="31">
        <f>G137+P137</f>
        <v>93554</v>
      </c>
      <c r="G137" s="32">
        <f>H137+K137+L137+M137</f>
        <v>93554</v>
      </c>
      <c r="H137" s="33">
        <f>SUM(I137:J137)</f>
        <v>93554</v>
      </c>
      <c r="I137" s="33">
        <v>93554</v>
      </c>
      <c r="J137" s="33"/>
      <c r="K137" s="33"/>
      <c r="L137" s="33"/>
      <c r="M137" s="33"/>
      <c r="N137" s="33"/>
      <c r="O137" s="46"/>
      <c r="P137" s="47"/>
      <c r="Q137" s="33"/>
      <c r="R137" s="33"/>
      <c r="S137" s="33"/>
      <c r="T137" s="33"/>
      <c r="U137" s="125"/>
      <c r="V137" s="136"/>
      <c r="W137" s="136"/>
      <c r="X137" s="136"/>
      <c r="Y137" s="136"/>
      <c r="Z137" s="136"/>
      <c r="AA137" s="136"/>
      <c r="AB137" s="136"/>
      <c r="AC137" s="136"/>
      <c r="AD137" s="136"/>
      <c r="AE137" s="136"/>
      <c r="AF137" s="136"/>
      <c r="AG137" s="136"/>
      <c r="AH137" s="136"/>
      <c r="AI137" s="136"/>
      <c r="AJ137" s="136"/>
      <c r="AK137" s="136"/>
      <c r="AL137" s="136"/>
      <c r="AM137" s="136"/>
      <c r="AN137" s="136"/>
      <c r="AO137" s="136"/>
      <c r="AP137" s="136"/>
      <c r="AQ137" s="136"/>
      <c r="AR137" s="136"/>
      <c r="AS137" s="136"/>
      <c r="AT137" s="136"/>
      <c r="AU137" s="136"/>
      <c r="AV137" s="136"/>
      <c r="AW137" s="136"/>
      <c r="AX137" s="136"/>
      <c r="AY137" s="136"/>
      <c r="AZ137" s="136"/>
      <c r="BA137" s="136"/>
      <c r="BB137" s="136"/>
      <c r="BC137" s="136"/>
      <c r="BD137" s="136"/>
      <c r="BE137" s="136"/>
      <c r="BF137" s="136"/>
      <c r="BG137" s="136"/>
      <c r="BH137" s="136"/>
      <c r="BI137" s="136"/>
      <c r="BJ137" s="136"/>
      <c r="BK137" s="136"/>
      <c r="BL137" s="136"/>
      <c r="BM137" s="136"/>
      <c r="BN137" s="136"/>
      <c r="BO137" s="136"/>
      <c r="BP137" s="136"/>
      <c r="BQ137" s="136"/>
      <c r="BR137" s="136"/>
      <c r="BS137" s="136"/>
      <c r="BT137" s="136"/>
      <c r="BU137" s="136"/>
      <c r="BV137" s="136"/>
      <c r="BW137" s="136"/>
      <c r="BX137" s="136"/>
      <c r="BY137" s="136"/>
      <c r="BZ137" s="136"/>
      <c r="CA137" s="136"/>
      <c r="CB137" s="136"/>
      <c r="CC137" s="136"/>
      <c r="CD137" s="136"/>
      <c r="CE137" s="136"/>
      <c r="CF137" s="136"/>
    </row>
    <row r="138" spans="1:84" s="135" customFormat="1" ht="18" customHeight="1" x14ac:dyDescent="0.2">
      <c r="A138" s="30"/>
      <c r="B138" s="30"/>
      <c r="C138" s="38"/>
      <c r="D138" s="154"/>
      <c r="E138" s="61" t="s">
        <v>22</v>
      </c>
      <c r="F138" s="31"/>
      <c r="G138" s="32"/>
      <c r="H138" s="33"/>
      <c r="I138" s="33"/>
      <c r="J138" s="33"/>
      <c r="K138" s="33"/>
      <c r="L138" s="33"/>
      <c r="M138" s="33"/>
      <c r="N138" s="33"/>
      <c r="O138" s="46"/>
      <c r="P138" s="32"/>
      <c r="Q138" s="33"/>
      <c r="R138" s="33"/>
      <c r="S138" s="33"/>
      <c r="T138" s="33"/>
      <c r="U138" s="11"/>
      <c r="V138" s="136"/>
      <c r="W138" s="136"/>
      <c r="X138" s="136"/>
      <c r="Y138" s="136"/>
      <c r="Z138" s="136"/>
      <c r="AA138" s="136"/>
      <c r="AB138" s="136"/>
      <c r="AC138" s="136"/>
      <c r="AD138" s="136"/>
      <c r="AE138" s="136"/>
      <c r="AF138" s="136"/>
      <c r="AG138" s="136"/>
      <c r="AH138" s="136"/>
      <c r="AI138" s="136"/>
      <c r="AJ138" s="136"/>
      <c r="AK138" s="136"/>
      <c r="AL138" s="136"/>
      <c r="AM138" s="136"/>
      <c r="AN138" s="136"/>
      <c r="AO138" s="136"/>
      <c r="AP138" s="136"/>
      <c r="AQ138" s="136"/>
      <c r="AR138" s="136"/>
      <c r="AS138" s="136"/>
      <c r="AT138" s="136"/>
      <c r="AU138" s="136"/>
      <c r="AV138" s="136"/>
      <c r="AW138" s="136"/>
      <c r="AX138" s="136"/>
      <c r="AY138" s="136"/>
      <c r="AZ138" s="136"/>
      <c r="BA138" s="136"/>
      <c r="BB138" s="136"/>
      <c r="BC138" s="136"/>
      <c r="BD138" s="136"/>
      <c r="BE138" s="136"/>
      <c r="BF138" s="136"/>
      <c r="BG138" s="136"/>
      <c r="BH138" s="136"/>
      <c r="BI138" s="136"/>
      <c r="BJ138" s="136"/>
      <c r="BK138" s="136"/>
      <c r="BL138" s="136"/>
      <c r="BM138" s="136"/>
      <c r="BN138" s="136"/>
      <c r="BO138" s="136"/>
      <c r="BP138" s="136"/>
      <c r="BQ138" s="136"/>
      <c r="BR138" s="136"/>
      <c r="BS138" s="136"/>
      <c r="BT138" s="136"/>
      <c r="BU138" s="136"/>
      <c r="BV138" s="136"/>
      <c r="BW138" s="136"/>
      <c r="BX138" s="136"/>
      <c r="BY138" s="136"/>
      <c r="BZ138" s="136"/>
      <c r="CA138" s="136"/>
      <c r="CB138" s="136"/>
      <c r="CC138" s="136"/>
      <c r="CD138" s="136"/>
      <c r="CE138" s="136"/>
      <c r="CF138" s="136"/>
    </row>
    <row r="139" spans="1:84" s="135" customFormat="1" ht="18" customHeight="1" x14ac:dyDescent="0.2">
      <c r="A139" s="30"/>
      <c r="B139" s="30"/>
      <c r="C139" s="38"/>
      <c r="D139" s="154"/>
      <c r="E139" s="61" t="s">
        <v>23</v>
      </c>
      <c r="F139" s="31">
        <f>G139+P139</f>
        <v>220</v>
      </c>
      <c r="G139" s="32">
        <f>H139+K139+L139+M139</f>
        <v>220</v>
      </c>
      <c r="H139" s="33">
        <f>SUM(I139:J139)</f>
        <v>220</v>
      </c>
      <c r="I139" s="33">
        <v>220</v>
      </c>
      <c r="J139" s="33"/>
      <c r="K139" s="33"/>
      <c r="L139" s="33"/>
      <c r="M139" s="33"/>
      <c r="N139" s="33"/>
      <c r="O139" s="46"/>
      <c r="P139" s="32"/>
      <c r="Q139" s="33"/>
      <c r="R139" s="33"/>
      <c r="S139" s="33"/>
      <c r="T139" s="33"/>
      <c r="U139" s="11"/>
      <c r="V139" s="136"/>
      <c r="W139" s="136"/>
      <c r="X139" s="136"/>
      <c r="Y139" s="136"/>
      <c r="Z139" s="136"/>
      <c r="AA139" s="136"/>
      <c r="AB139" s="136"/>
      <c r="AC139" s="136"/>
      <c r="AD139" s="136"/>
      <c r="AE139" s="136"/>
      <c r="AF139" s="136"/>
      <c r="AG139" s="136"/>
      <c r="AH139" s="136"/>
      <c r="AI139" s="136"/>
      <c r="AJ139" s="136"/>
      <c r="AK139" s="136"/>
      <c r="AL139" s="136"/>
      <c r="AM139" s="136"/>
      <c r="AN139" s="136"/>
      <c r="AO139" s="136"/>
      <c r="AP139" s="136"/>
      <c r="AQ139" s="136"/>
      <c r="AR139" s="136"/>
      <c r="AS139" s="136"/>
      <c r="AT139" s="136"/>
      <c r="AU139" s="136"/>
      <c r="AV139" s="136"/>
      <c r="AW139" s="136"/>
      <c r="AX139" s="136"/>
      <c r="AY139" s="136"/>
      <c r="AZ139" s="136"/>
      <c r="BA139" s="136"/>
      <c r="BB139" s="136"/>
      <c r="BC139" s="136"/>
      <c r="BD139" s="136"/>
      <c r="BE139" s="136"/>
      <c r="BF139" s="136"/>
      <c r="BG139" s="136"/>
      <c r="BH139" s="136"/>
      <c r="BI139" s="136"/>
      <c r="BJ139" s="136"/>
      <c r="BK139" s="136"/>
      <c r="BL139" s="136"/>
      <c r="BM139" s="136"/>
      <c r="BN139" s="136"/>
      <c r="BO139" s="136"/>
      <c r="BP139" s="136"/>
      <c r="BQ139" s="136"/>
      <c r="BR139" s="136"/>
      <c r="BS139" s="136"/>
      <c r="BT139" s="136"/>
      <c r="BU139" s="136"/>
      <c r="BV139" s="136"/>
      <c r="BW139" s="136"/>
      <c r="BX139" s="136"/>
      <c r="BY139" s="136"/>
      <c r="BZ139" s="136"/>
      <c r="CA139" s="136"/>
      <c r="CB139" s="136"/>
      <c r="CC139" s="136"/>
      <c r="CD139" s="136"/>
      <c r="CE139" s="136"/>
      <c r="CF139" s="136"/>
    </row>
    <row r="140" spans="1:84" s="135" customFormat="1" ht="18" customHeight="1" x14ac:dyDescent="0.2">
      <c r="A140" s="57"/>
      <c r="B140" s="57"/>
      <c r="C140" s="34"/>
      <c r="D140" s="155"/>
      <c r="E140" s="62" t="s">
        <v>24</v>
      </c>
      <c r="F140" s="35">
        <f>F137-F138+F139</f>
        <v>93774</v>
      </c>
      <c r="G140" s="36">
        <f>G137-G138+G139</f>
        <v>93774</v>
      </c>
      <c r="H140" s="35">
        <f>H137-H138+H139</f>
        <v>93774</v>
      </c>
      <c r="I140" s="35">
        <f>I137-I138+I139</f>
        <v>93774</v>
      </c>
      <c r="J140" s="35"/>
      <c r="K140" s="35"/>
      <c r="L140" s="35"/>
      <c r="M140" s="35"/>
      <c r="N140" s="35"/>
      <c r="O140" s="37"/>
      <c r="P140" s="36"/>
      <c r="Q140" s="35"/>
      <c r="R140" s="35"/>
      <c r="S140" s="50"/>
      <c r="T140" s="50"/>
      <c r="U140" s="13"/>
      <c r="V140" s="136"/>
      <c r="W140" s="136"/>
      <c r="X140" s="136"/>
      <c r="Y140" s="136"/>
      <c r="Z140" s="136"/>
      <c r="AA140" s="136"/>
      <c r="AB140" s="136"/>
      <c r="AC140" s="136"/>
      <c r="AD140" s="136"/>
      <c r="AE140" s="136"/>
      <c r="AF140" s="136"/>
      <c r="AG140" s="136"/>
      <c r="AH140" s="136"/>
      <c r="AI140" s="136"/>
      <c r="AJ140" s="136"/>
      <c r="AK140" s="136"/>
      <c r="AL140" s="136"/>
      <c r="AM140" s="136"/>
      <c r="AN140" s="136"/>
      <c r="AO140" s="136"/>
      <c r="AP140" s="136"/>
      <c r="AQ140" s="136"/>
      <c r="AR140" s="136"/>
      <c r="AS140" s="136"/>
      <c r="AT140" s="136"/>
      <c r="AU140" s="136"/>
      <c r="AV140" s="136"/>
      <c r="AW140" s="136"/>
      <c r="AX140" s="136"/>
      <c r="AY140" s="136"/>
      <c r="AZ140" s="136"/>
      <c r="BA140" s="136"/>
      <c r="BB140" s="136"/>
      <c r="BC140" s="136"/>
      <c r="BD140" s="136"/>
      <c r="BE140" s="136"/>
      <c r="BF140" s="136"/>
      <c r="BG140" s="136"/>
      <c r="BH140" s="136"/>
      <c r="BI140" s="136"/>
      <c r="BJ140" s="136"/>
      <c r="BK140" s="136"/>
      <c r="BL140" s="136"/>
      <c r="BM140" s="136"/>
      <c r="BN140" s="136"/>
      <c r="BO140" s="136"/>
      <c r="BP140" s="136"/>
      <c r="BQ140" s="136"/>
      <c r="BR140" s="136"/>
      <c r="BS140" s="136"/>
      <c r="BT140" s="136"/>
      <c r="BU140" s="136"/>
      <c r="BV140" s="136"/>
      <c r="BW140" s="136"/>
      <c r="BX140" s="136"/>
      <c r="BY140" s="136"/>
      <c r="BZ140" s="136"/>
      <c r="CA140" s="136"/>
      <c r="CB140" s="136"/>
      <c r="CC140" s="136"/>
      <c r="CD140" s="136"/>
      <c r="CE140" s="136"/>
      <c r="CF140" s="136"/>
    </row>
    <row r="141" spans="1:84" s="6" customFormat="1" ht="18" customHeight="1" x14ac:dyDescent="0.2">
      <c r="A141" s="74"/>
      <c r="B141" s="74"/>
      <c r="C141" s="150" t="s">
        <v>26</v>
      </c>
      <c r="D141" s="151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  <c r="R141" s="151"/>
      <c r="S141" s="151"/>
      <c r="T141" s="152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</row>
    <row r="142" spans="1:84" s="135" customFormat="1" ht="18" customHeight="1" x14ac:dyDescent="0.2">
      <c r="A142" s="74"/>
      <c r="B142" s="30"/>
      <c r="C142" s="147" t="s">
        <v>84</v>
      </c>
      <c r="D142" s="148"/>
      <c r="E142" s="148"/>
      <c r="F142" s="148"/>
      <c r="G142" s="148"/>
      <c r="H142" s="148"/>
      <c r="I142" s="148"/>
      <c r="J142" s="148"/>
      <c r="K142" s="148"/>
      <c r="L142" s="148"/>
      <c r="M142" s="148"/>
      <c r="N142" s="148"/>
      <c r="O142" s="148"/>
      <c r="P142" s="148"/>
      <c r="Q142" s="148"/>
      <c r="R142" s="148"/>
      <c r="S142" s="148"/>
      <c r="T142" s="149"/>
      <c r="V142" s="136"/>
      <c r="W142" s="136"/>
      <c r="X142" s="136"/>
      <c r="Y142" s="136"/>
      <c r="Z142" s="136"/>
      <c r="AA142" s="136"/>
      <c r="AB142" s="136"/>
      <c r="AC142" s="136"/>
      <c r="AD142" s="136"/>
      <c r="AE142" s="136"/>
      <c r="AF142" s="136"/>
      <c r="AG142" s="136"/>
      <c r="AH142" s="136"/>
      <c r="AI142" s="136"/>
      <c r="AJ142" s="136"/>
      <c r="AK142" s="136"/>
      <c r="AL142" s="136"/>
      <c r="AM142" s="136"/>
      <c r="AN142" s="136"/>
      <c r="AO142" s="136"/>
      <c r="AP142" s="136"/>
      <c r="AQ142" s="136"/>
      <c r="AR142" s="136"/>
      <c r="AS142" s="136"/>
      <c r="AT142" s="136"/>
      <c r="AU142" s="136"/>
      <c r="AV142" s="136"/>
      <c r="AW142" s="136"/>
      <c r="AX142" s="136"/>
      <c r="AY142" s="136"/>
      <c r="AZ142" s="136"/>
      <c r="BA142" s="136"/>
      <c r="BB142" s="136"/>
      <c r="BC142" s="136"/>
      <c r="BD142" s="136"/>
      <c r="BE142" s="136"/>
      <c r="BF142" s="136"/>
      <c r="BG142" s="136"/>
      <c r="BH142" s="136"/>
      <c r="BI142" s="136"/>
      <c r="BJ142" s="136"/>
      <c r="BK142" s="136"/>
      <c r="BL142" s="136"/>
      <c r="BM142" s="136"/>
      <c r="BN142" s="136"/>
      <c r="BO142" s="136"/>
      <c r="BP142" s="136"/>
      <c r="BQ142" s="136"/>
      <c r="BR142" s="136"/>
      <c r="BS142" s="136"/>
      <c r="BT142" s="136"/>
      <c r="BU142" s="136"/>
      <c r="BV142" s="136"/>
      <c r="BW142" s="136"/>
      <c r="BX142" s="136"/>
      <c r="BY142" s="136"/>
      <c r="BZ142" s="136"/>
      <c r="CA142" s="136"/>
      <c r="CB142" s="136"/>
      <c r="CC142" s="136"/>
      <c r="CD142" s="136"/>
      <c r="CE142" s="136"/>
      <c r="CF142" s="136"/>
    </row>
    <row r="143" spans="1:84" s="135" customFormat="1" ht="18" customHeight="1" x14ac:dyDescent="0.2">
      <c r="A143" s="74"/>
      <c r="B143" s="30"/>
      <c r="C143" s="147" t="s">
        <v>81</v>
      </c>
      <c r="D143" s="148"/>
      <c r="E143" s="148"/>
      <c r="F143" s="148"/>
      <c r="G143" s="148"/>
      <c r="H143" s="148"/>
      <c r="I143" s="148"/>
      <c r="J143" s="148"/>
      <c r="K143" s="148"/>
      <c r="L143" s="148"/>
      <c r="M143" s="148"/>
      <c r="N143" s="148"/>
      <c r="O143" s="148"/>
      <c r="P143" s="148"/>
      <c r="Q143" s="148"/>
      <c r="R143" s="148"/>
      <c r="S143" s="148"/>
      <c r="T143" s="149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136"/>
      <c r="AS143" s="136"/>
      <c r="AT143" s="136"/>
      <c r="AU143" s="136"/>
      <c r="AV143" s="136"/>
      <c r="AW143" s="136"/>
      <c r="AX143" s="136"/>
      <c r="AY143" s="136"/>
      <c r="AZ143" s="136"/>
      <c r="BA143" s="136"/>
      <c r="BB143" s="136"/>
      <c r="BC143" s="136"/>
      <c r="BD143" s="136"/>
      <c r="BE143" s="136"/>
      <c r="BF143" s="136"/>
      <c r="BG143" s="136"/>
      <c r="BH143" s="136"/>
      <c r="BI143" s="136"/>
      <c r="BJ143" s="136"/>
      <c r="BK143" s="136"/>
      <c r="BL143" s="136"/>
      <c r="BM143" s="136"/>
      <c r="BN143" s="136"/>
      <c r="BO143" s="136"/>
      <c r="BP143" s="136"/>
      <c r="BQ143" s="136"/>
      <c r="BR143" s="136"/>
      <c r="BS143" s="136"/>
      <c r="BT143" s="136"/>
      <c r="BU143" s="136"/>
      <c r="BV143" s="136"/>
      <c r="BW143" s="136"/>
      <c r="BX143" s="136"/>
      <c r="BY143" s="136"/>
      <c r="BZ143" s="136"/>
      <c r="CA143" s="136"/>
      <c r="CB143" s="136"/>
      <c r="CC143" s="136"/>
      <c r="CD143" s="136"/>
      <c r="CE143" s="136"/>
      <c r="CF143" s="136"/>
    </row>
    <row r="144" spans="1:84" s="135" customFormat="1" ht="18" customHeight="1" x14ac:dyDescent="0.2">
      <c r="A144" s="74"/>
      <c r="B144" s="30"/>
      <c r="C144" s="147" t="s">
        <v>82</v>
      </c>
      <c r="D144" s="148"/>
      <c r="E144" s="148"/>
      <c r="F144" s="148"/>
      <c r="G144" s="148"/>
      <c r="H144" s="148"/>
      <c r="I144" s="148"/>
      <c r="J144" s="148"/>
      <c r="K144" s="148"/>
      <c r="L144" s="148"/>
      <c r="M144" s="148"/>
      <c r="N144" s="148"/>
      <c r="O144" s="148"/>
      <c r="P144" s="148"/>
      <c r="Q144" s="148"/>
      <c r="R144" s="148"/>
      <c r="S144" s="148"/>
      <c r="T144" s="149"/>
      <c r="V144" s="136"/>
      <c r="W144" s="136"/>
      <c r="X144" s="136"/>
      <c r="Y144" s="136"/>
      <c r="Z144" s="136"/>
      <c r="AA144" s="136"/>
      <c r="AB144" s="136"/>
      <c r="AC144" s="136"/>
      <c r="AD144" s="136"/>
      <c r="AE144" s="136"/>
      <c r="AF144" s="136"/>
      <c r="AG144" s="136"/>
      <c r="AH144" s="136"/>
      <c r="AI144" s="136"/>
      <c r="AJ144" s="136"/>
      <c r="AK144" s="136"/>
      <c r="AL144" s="136"/>
      <c r="AM144" s="136"/>
      <c r="AN144" s="136"/>
      <c r="AO144" s="136"/>
      <c r="AP144" s="136"/>
      <c r="AQ144" s="136"/>
      <c r="AR144" s="136"/>
      <c r="AS144" s="136"/>
      <c r="AT144" s="136"/>
      <c r="AU144" s="136"/>
      <c r="AV144" s="136"/>
      <c r="AW144" s="136"/>
      <c r="AX144" s="136"/>
      <c r="AY144" s="136"/>
      <c r="AZ144" s="136"/>
      <c r="BA144" s="136"/>
      <c r="BB144" s="136"/>
      <c r="BC144" s="136"/>
      <c r="BD144" s="136"/>
      <c r="BE144" s="136"/>
      <c r="BF144" s="136"/>
      <c r="BG144" s="136"/>
      <c r="BH144" s="136"/>
      <c r="BI144" s="136"/>
      <c r="BJ144" s="136"/>
      <c r="BK144" s="136"/>
      <c r="BL144" s="136"/>
      <c r="BM144" s="136"/>
      <c r="BN144" s="136"/>
      <c r="BO144" s="136"/>
      <c r="BP144" s="136"/>
      <c r="BQ144" s="136"/>
      <c r="BR144" s="136"/>
      <c r="BS144" s="136"/>
      <c r="BT144" s="136"/>
      <c r="BU144" s="136"/>
      <c r="BV144" s="136"/>
      <c r="BW144" s="136"/>
      <c r="BX144" s="136"/>
      <c r="BY144" s="136"/>
      <c r="BZ144" s="136"/>
      <c r="CA144" s="136"/>
      <c r="CB144" s="136"/>
      <c r="CC144" s="136"/>
      <c r="CD144" s="136"/>
      <c r="CE144" s="136"/>
      <c r="CF144" s="136"/>
    </row>
    <row r="145" spans="1:84" s="135" customFormat="1" ht="18" customHeight="1" x14ac:dyDescent="0.2">
      <c r="A145" s="74"/>
      <c r="B145" s="30"/>
      <c r="C145" s="147" t="s">
        <v>83</v>
      </c>
      <c r="D145" s="148"/>
      <c r="E145" s="148"/>
      <c r="F145" s="148"/>
      <c r="G145" s="148"/>
      <c r="H145" s="148"/>
      <c r="I145" s="148"/>
      <c r="J145" s="148"/>
      <c r="K145" s="148"/>
      <c r="L145" s="148"/>
      <c r="M145" s="148"/>
      <c r="N145" s="148"/>
      <c r="O145" s="148"/>
      <c r="P145" s="148"/>
      <c r="Q145" s="148"/>
      <c r="R145" s="148"/>
      <c r="S145" s="148"/>
      <c r="T145" s="149"/>
      <c r="V145" s="136"/>
      <c r="W145" s="136"/>
      <c r="X145" s="136"/>
      <c r="Y145" s="136"/>
      <c r="Z145" s="136"/>
      <c r="AA145" s="136"/>
      <c r="AB145" s="136"/>
      <c r="AC145" s="136"/>
      <c r="AD145" s="136"/>
      <c r="AE145" s="136"/>
      <c r="AF145" s="136"/>
      <c r="AG145" s="136"/>
      <c r="AH145" s="136"/>
      <c r="AI145" s="136"/>
      <c r="AJ145" s="136"/>
      <c r="AK145" s="136"/>
      <c r="AL145" s="136"/>
      <c r="AM145" s="136"/>
      <c r="AN145" s="136"/>
      <c r="AO145" s="136"/>
      <c r="AP145" s="136"/>
      <c r="AQ145" s="136"/>
      <c r="AR145" s="136"/>
      <c r="AS145" s="136"/>
      <c r="AT145" s="136"/>
      <c r="AU145" s="136"/>
      <c r="AV145" s="136"/>
      <c r="AW145" s="136"/>
      <c r="AX145" s="136"/>
      <c r="AY145" s="136"/>
      <c r="AZ145" s="136"/>
      <c r="BA145" s="136"/>
      <c r="BB145" s="136"/>
      <c r="BC145" s="136"/>
      <c r="BD145" s="136"/>
      <c r="BE145" s="136"/>
      <c r="BF145" s="136"/>
      <c r="BG145" s="136"/>
      <c r="BH145" s="136"/>
      <c r="BI145" s="136"/>
      <c r="BJ145" s="136"/>
      <c r="BK145" s="136"/>
      <c r="BL145" s="136"/>
      <c r="BM145" s="136"/>
      <c r="BN145" s="136"/>
      <c r="BO145" s="136"/>
      <c r="BP145" s="136"/>
      <c r="BQ145" s="136"/>
      <c r="BR145" s="136"/>
      <c r="BS145" s="136"/>
      <c r="BT145" s="136"/>
      <c r="BU145" s="136"/>
      <c r="BV145" s="136"/>
      <c r="BW145" s="136"/>
      <c r="BX145" s="136"/>
      <c r="BY145" s="136"/>
      <c r="BZ145" s="136"/>
      <c r="CA145" s="136"/>
      <c r="CB145" s="136"/>
      <c r="CC145" s="136"/>
      <c r="CD145" s="136"/>
      <c r="CE145" s="136"/>
      <c r="CF145" s="136"/>
    </row>
    <row r="146" spans="1:84" s="135" customFormat="1" ht="6" customHeight="1" x14ac:dyDescent="0.2">
      <c r="A146" s="74"/>
      <c r="B146" s="30"/>
      <c r="C146" s="147"/>
      <c r="D146" s="148"/>
      <c r="E146" s="148"/>
      <c r="F146" s="148"/>
      <c r="G146" s="148"/>
      <c r="H146" s="148"/>
      <c r="I146" s="148"/>
      <c r="J146" s="148"/>
      <c r="K146" s="148"/>
      <c r="L146" s="148"/>
      <c r="M146" s="148"/>
      <c r="N146" s="148"/>
      <c r="O146" s="148"/>
      <c r="P146" s="148"/>
      <c r="Q146" s="148"/>
      <c r="R146" s="148"/>
      <c r="S146" s="148"/>
      <c r="T146" s="149"/>
      <c r="V146" s="136"/>
      <c r="W146" s="136"/>
      <c r="X146" s="136"/>
      <c r="Y146" s="136"/>
      <c r="Z146" s="136"/>
      <c r="AA146" s="136"/>
      <c r="AB146" s="136"/>
      <c r="AC146" s="136"/>
      <c r="AD146" s="136"/>
      <c r="AE146" s="136"/>
      <c r="AF146" s="136"/>
      <c r="AG146" s="136"/>
      <c r="AH146" s="136"/>
      <c r="AI146" s="136"/>
      <c r="AJ146" s="136"/>
      <c r="AK146" s="136"/>
      <c r="AL146" s="136"/>
      <c r="AM146" s="136"/>
      <c r="AN146" s="136"/>
      <c r="AO146" s="136"/>
      <c r="AP146" s="136"/>
      <c r="AQ146" s="136"/>
      <c r="AR146" s="136"/>
      <c r="AS146" s="136"/>
      <c r="AT146" s="136"/>
      <c r="AU146" s="136"/>
      <c r="AV146" s="136"/>
      <c r="AW146" s="136"/>
      <c r="AX146" s="136"/>
      <c r="AY146" s="136"/>
      <c r="AZ146" s="136"/>
      <c r="BA146" s="136"/>
      <c r="BB146" s="136"/>
      <c r="BC146" s="136"/>
      <c r="BD146" s="136"/>
      <c r="BE146" s="136"/>
      <c r="BF146" s="136"/>
      <c r="BG146" s="136"/>
      <c r="BH146" s="136"/>
      <c r="BI146" s="136"/>
      <c r="BJ146" s="136"/>
      <c r="BK146" s="136"/>
      <c r="BL146" s="136"/>
      <c r="BM146" s="136"/>
      <c r="BN146" s="136"/>
      <c r="BO146" s="136"/>
      <c r="BP146" s="136"/>
      <c r="BQ146" s="136"/>
      <c r="BR146" s="136"/>
      <c r="BS146" s="136"/>
      <c r="BT146" s="136"/>
      <c r="BU146" s="136"/>
      <c r="BV146" s="136"/>
      <c r="BW146" s="136"/>
      <c r="BX146" s="136"/>
      <c r="BY146" s="136"/>
      <c r="BZ146" s="136"/>
      <c r="CA146" s="136"/>
      <c r="CB146" s="136"/>
      <c r="CC146" s="136"/>
      <c r="CD146" s="136"/>
      <c r="CE146" s="136"/>
      <c r="CF146" s="136"/>
    </row>
    <row r="147" spans="1:84" s="135" customFormat="1" ht="18.95" customHeight="1" x14ac:dyDescent="0.2">
      <c r="A147" s="74"/>
      <c r="B147" s="30"/>
      <c r="C147" s="147" t="s">
        <v>91</v>
      </c>
      <c r="D147" s="148"/>
      <c r="E147" s="148"/>
      <c r="F147" s="148"/>
      <c r="G147" s="148"/>
      <c r="H147" s="148"/>
      <c r="I147" s="148"/>
      <c r="J147" s="148"/>
      <c r="K147" s="148"/>
      <c r="L147" s="148"/>
      <c r="M147" s="148"/>
      <c r="N147" s="148"/>
      <c r="O147" s="148"/>
      <c r="P147" s="148"/>
      <c r="Q147" s="148"/>
      <c r="R147" s="148"/>
      <c r="S147" s="148"/>
      <c r="T147" s="149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  <c r="AF147" s="136"/>
      <c r="AG147" s="136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136"/>
      <c r="AS147" s="136"/>
      <c r="AT147" s="136"/>
      <c r="AU147" s="136"/>
      <c r="AV147" s="136"/>
      <c r="AW147" s="136"/>
      <c r="AX147" s="136"/>
      <c r="AY147" s="136"/>
      <c r="AZ147" s="136"/>
      <c r="BA147" s="136"/>
      <c r="BB147" s="136"/>
      <c r="BC147" s="136"/>
      <c r="BD147" s="136"/>
      <c r="BE147" s="136"/>
      <c r="BF147" s="136"/>
      <c r="BG147" s="136"/>
      <c r="BH147" s="136"/>
      <c r="BI147" s="136"/>
      <c r="BJ147" s="136"/>
      <c r="BK147" s="136"/>
      <c r="BL147" s="136"/>
      <c r="BM147" s="136"/>
      <c r="BN147" s="136"/>
      <c r="BO147" s="136"/>
      <c r="BP147" s="136"/>
      <c r="BQ147" s="136"/>
      <c r="BR147" s="136"/>
      <c r="BS147" s="136"/>
      <c r="BT147" s="136"/>
      <c r="BU147" s="136"/>
      <c r="BV147" s="136"/>
      <c r="BW147" s="136"/>
      <c r="BX147" s="136"/>
      <c r="BY147" s="136"/>
      <c r="BZ147" s="136"/>
      <c r="CA147" s="136"/>
      <c r="CB147" s="136"/>
      <c r="CC147" s="136"/>
      <c r="CD147" s="136"/>
      <c r="CE147" s="136"/>
      <c r="CF147" s="136"/>
    </row>
    <row r="148" spans="1:84" s="135" customFormat="1" ht="18.95" customHeight="1" x14ac:dyDescent="0.2">
      <c r="A148" s="74"/>
      <c r="B148" s="30"/>
      <c r="C148" s="147" t="s">
        <v>92</v>
      </c>
      <c r="D148" s="148"/>
      <c r="E148" s="148"/>
      <c r="F148" s="148"/>
      <c r="G148" s="148"/>
      <c r="H148" s="148"/>
      <c r="I148" s="148"/>
      <c r="J148" s="148"/>
      <c r="K148" s="148"/>
      <c r="L148" s="148"/>
      <c r="M148" s="148"/>
      <c r="N148" s="148"/>
      <c r="O148" s="148"/>
      <c r="P148" s="148"/>
      <c r="Q148" s="148"/>
      <c r="R148" s="148"/>
      <c r="S148" s="148"/>
      <c r="T148" s="149"/>
      <c r="V148" s="136"/>
      <c r="W148" s="136"/>
      <c r="X148" s="136"/>
      <c r="Y148" s="136"/>
      <c r="Z148" s="136"/>
      <c r="AA148" s="136"/>
      <c r="AB148" s="136"/>
      <c r="AC148" s="136"/>
      <c r="AD148" s="136"/>
      <c r="AE148" s="136"/>
      <c r="AF148" s="136"/>
      <c r="AG148" s="136"/>
      <c r="AH148" s="136"/>
      <c r="AI148" s="136"/>
      <c r="AJ148" s="136"/>
      <c r="AK148" s="136"/>
      <c r="AL148" s="136"/>
      <c r="AM148" s="136"/>
      <c r="AN148" s="136"/>
      <c r="AO148" s="136"/>
      <c r="AP148" s="136"/>
      <c r="AQ148" s="136"/>
      <c r="AR148" s="136"/>
      <c r="AS148" s="136"/>
      <c r="AT148" s="136"/>
      <c r="AU148" s="136"/>
      <c r="AV148" s="136"/>
      <c r="AW148" s="136"/>
      <c r="AX148" s="136"/>
      <c r="AY148" s="136"/>
      <c r="AZ148" s="136"/>
      <c r="BA148" s="136"/>
      <c r="BB148" s="136"/>
      <c r="BC148" s="136"/>
      <c r="BD148" s="136"/>
      <c r="BE148" s="136"/>
      <c r="BF148" s="136"/>
      <c r="BG148" s="136"/>
      <c r="BH148" s="136"/>
      <c r="BI148" s="136"/>
      <c r="BJ148" s="136"/>
      <c r="BK148" s="136"/>
      <c r="BL148" s="136"/>
      <c r="BM148" s="136"/>
      <c r="BN148" s="136"/>
      <c r="BO148" s="136"/>
      <c r="BP148" s="136"/>
      <c r="BQ148" s="136"/>
      <c r="BR148" s="136"/>
      <c r="BS148" s="136"/>
      <c r="BT148" s="136"/>
      <c r="BU148" s="136"/>
      <c r="BV148" s="136"/>
      <c r="BW148" s="136"/>
      <c r="BX148" s="136"/>
      <c r="BY148" s="136"/>
      <c r="BZ148" s="136"/>
      <c r="CA148" s="136"/>
      <c r="CB148" s="136"/>
      <c r="CC148" s="136"/>
      <c r="CD148" s="136"/>
      <c r="CE148" s="136"/>
      <c r="CF148" s="136"/>
    </row>
    <row r="149" spans="1:84" s="135" customFormat="1" ht="18.95" customHeight="1" x14ac:dyDescent="0.2">
      <c r="A149" s="74"/>
      <c r="B149" s="30"/>
      <c r="C149" s="144" t="s">
        <v>93</v>
      </c>
      <c r="D149" s="145"/>
      <c r="E149" s="145"/>
      <c r="F149" s="145"/>
      <c r="G149" s="145"/>
      <c r="H149" s="145"/>
      <c r="I149" s="145"/>
      <c r="J149" s="145"/>
      <c r="K149" s="145"/>
      <c r="L149" s="145"/>
      <c r="M149" s="145"/>
      <c r="N149" s="145"/>
      <c r="O149" s="145"/>
      <c r="P149" s="145"/>
      <c r="Q149" s="145"/>
      <c r="R149" s="145"/>
      <c r="S149" s="145"/>
      <c r="T149" s="146"/>
      <c r="V149" s="136"/>
      <c r="W149" s="136"/>
      <c r="X149" s="136"/>
      <c r="Y149" s="136"/>
      <c r="Z149" s="136"/>
      <c r="AA149" s="136"/>
      <c r="AB149" s="136"/>
      <c r="AC149" s="136"/>
      <c r="AD149" s="136"/>
      <c r="AE149" s="136"/>
      <c r="AF149" s="136"/>
      <c r="AG149" s="136"/>
      <c r="AH149" s="136"/>
      <c r="AI149" s="136"/>
      <c r="AJ149" s="136"/>
      <c r="AK149" s="136"/>
      <c r="AL149" s="136"/>
      <c r="AM149" s="136"/>
      <c r="AN149" s="136"/>
      <c r="AO149" s="136"/>
      <c r="AP149" s="136"/>
      <c r="AQ149" s="136"/>
      <c r="AR149" s="136"/>
      <c r="AS149" s="136"/>
      <c r="AT149" s="136"/>
      <c r="AU149" s="136"/>
      <c r="AV149" s="136"/>
      <c r="AW149" s="136"/>
      <c r="AX149" s="136"/>
      <c r="AY149" s="136"/>
      <c r="AZ149" s="136"/>
      <c r="BA149" s="136"/>
      <c r="BB149" s="136"/>
      <c r="BC149" s="136"/>
      <c r="BD149" s="136"/>
      <c r="BE149" s="136"/>
      <c r="BF149" s="136"/>
      <c r="BG149" s="136"/>
      <c r="BH149" s="136"/>
      <c r="BI149" s="136"/>
      <c r="BJ149" s="136"/>
      <c r="BK149" s="136"/>
      <c r="BL149" s="136"/>
      <c r="BM149" s="136"/>
      <c r="BN149" s="136"/>
      <c r="BO149" s="136"/>
      <c r="BP149" s="136"/>
      <c r="BQ149" s="136"/>
      <c r="BR149" s="136"/>
      <c r="BS149" s="136"/>
      <c r="BT149" s="136"/>
      <c r="BU149" s="136"/>
      <c r="BV149" s="136"/>
      <c r="BW149" s="136"/>
      <c r="BX149" s="136"/>
      <c r="BY149" s="136"/>
      <c r="BZ149" s="136"/>
      <c r="CA149" s="136"/>
      <c r="CB149" s="136"/>
      <c r="CC149" s="136"/>
      <c r="CD149" s="136"/>
      <c r="CE149" s="136"/>
      <c r="CF149" s="136"/>
    </row>
    <row r="150" spans="1:84" s="1" customFormat="1" ht="18.95" customHeight="1" x14ac:dyDescent="0.2">
      <c r="A150" s="41">
        <v>852</v>
      </c>
      <c r="B150" s="41"/>
      <c r="C150" s="86"/>
      <c r="D150" s="159" t="s">
        <v>0</v>
      </c>
      <c r="E150" s="63" t="s">
        <v>21</v>
      </c>
      <c r="F150" s="51">
        <f>G150+P150</f>
        <v>7978487</v>
      </c>
      <c r="G150" s="21">
        <f>H150+K150+L150+M150</f>
        <v>7978487</v>
      </c>
      <c r="H150" s="22">
        <f>SUM(I150:J150)</f>
        <v>5524587</v>
      </c>
      <c r="I150" s="22">
        <v>3714652</v>
      </c>
      <c r="J150" s="22">
        <v>1809935</v>
      </c>
      <c r="K150" s="22">
        <v>10000</v>
      </c>
      <c r="L150" s="22">
        <v>2443900</v>
      </c>
      <c r="M150" s="22"/>
      <c r="N150" s="42"/>
      <c r="O150" s="114"/>
      <c r="P150" s="21"/>
      <c r="Q150" s="22"/>
      <c r="R150" s="22"/>
      <c r="S150" s="42"/>
      <c r="T150" s="42"/>
      <c r="U150" s="2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</row>
    <row r="151" spans="1:84" s="11" customFormat="1" ht="18.95" customHeight="1" x14ac:dyDescent="0.2">
      <c r="A151" s="19"/>
      <c r="B151" s="19"/>
      <c r="C151" s="56"/>
      <c r="D151" s="160"/>
      <c r="E151" s="59" t="s">
        <v>22</v>
      </c>
      <c r="F151" s="20"/>
      <c r="G151" s="23"/>
      <c r="H151" s="24"/>
      <c r="I151" s="24"/>
      <c r="J151" s="24"/>
      <c r="K151" s="24"/>
      <c r="L151" s="24"/>
      <c r="M151" s="24"/>
      <c r="N151" s="43"/>
      <c r="O151" s="116"/>
      <c r="P151" s="23"/>
      <c r="Q151" s="24"/>
      <c r="R151" s="24"/>
      <c r="S151" s="43"/>
      <c r="T151" s="43"/>
      <c r="U151" s="12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</row>
    <row r="152" spans="1:84" s="11" customFormat="1" ht="18.95" customHeight="1" x14ac:dyDescent="0.2">
      <c r="A152" s="19"/>
      <c r="B152" s="19"/>
      <c r="C152" s="56"/>
      <c r="D152" s="70"/>
      <c r="E152" s="59" t="s">
        <v>23</v>
      </c>
      <c r="F152" s="20">
        <f>G152+P152</f>
        <v>5796.78</v>
      </c>
      <c r="G152" s="23">
        <f>H152+K152+L152+M152</f>
        <v>5796.78</v>
      </c>
      <c r="H152" s="24">
        <f>SUM(I152:J152)</f>
        <v>1046.78</v>
      </c>
      <c r="I152" s="24">
        <f t="shared" ref="I152:J152" si="14">I156+I167+I190</f>
        <v>95</v>
      </c>
      <c r="J152" s="24">
        <f t="shared" si="14"/>
        <v>951.78</v>
      </c>
      <c r="K152" s="24"/>
      <c r="L152" s="24">
        <f>L156+L167+L190</f>
        <v>4750</v>
      </c>
      <c r="M152" s="24"/>
      <c r="N152" s="43"/>
      <c r="O152" s="116"/>
      <c r="P152" s="23"/>
      <c r="Q152" s="24"/>
      <c r="R152" s="24"/>
      <c r="S152" s="43"/>
      <c r="T152" s="43"/>
      <c r="U152" s="1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</row>
    <row r="153" spans="1:84" s="13" customFormat="1" ht="18.95" customHeight="1" x14ac:dyDescent="0.2">
      <c r="A153" s="56"/>
      <c r="B153" s="25"/>
      <c r="C153" s="25"/>
      <c r="D153" s="71"/>
      <c r="E153" s="60" t="s">
        <v>24</v>
      </c>
      <c r="F153" s="26">
        <f t="shared" ref="F153:K153" si="15">F150-F151+F152</f>
        <v>7984283.7800000003</v>
      </c>
      <c r="G153" s="27">
        <f t="shared" si="15"/>
        <v>7984283.7800000003</v>
      </c>
      <c r="H153" s="26">
        <f t="shared" si="15"/>
        <v>5525633.7800000003</v>
      </c>
      <c r="I153" s="69">
        <f t="shared" si="15"/>
        <v>3714747</v>
      </c>
      <c r="J153" s="69">
        <f t="shared" si="15"/>
        <v>1810886.78</v>
      </c>
      <c r="K153" s="69">
        <f t="shared" si="15"/>
        <v>10000</v>
      </c>
      <c r="L153" s="69">
        <f>L150-L151+L152</f>
        <v>2448650</v>
      </c>
      <c r="M153" s="69"/>
      <c r="N153" s="26"/>
      <c r="O153" s="28"/>
      <c r="P153" s="27"/>
      <c r="Q153" s="69"/>
      <c r="R153" s="69"/>
      <c r="S153" s="69"/>
      <c r="T153" s="69"/>
      <c r="U153" s="1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</row>
    <row r="154" spans="1:84" s="1" customFormat="1" ht="40.5" customHeight="1" x14ac:dyDescent="0.2">
      <c r="A154" s="30"/>
      <c r="B154" s="39">
        <v>85213</v>
      </c>
      <c r="C154" s="40"/>
      <c r="D154" s="162" t="s">
        <v>94</v>
      </c>
      <c r="E154" s="61" t="s">
        <v>21</v>
      </c>
      <c r="F154" s="31">
        <f>G154+P154</f>
        <v>96680</v>
      </c>
      <c r="G154" s="32">
        <f>H154+K154+L154+M154</f>
        <v>96680</v>
      </c>
      <c r="H154" s="29">
        <f>SUM(I154:J154)</f>
        <v>96680</v>
      </c>
      <c r="I154" s="44"/>
      <c r="J154" s="29">
        <v>96680</v>
      </c>
      <c r="K154" s="29"/>
      <c r="L154" s="29"/>
      <c r="M154" s="44"/>
      <c r="N154" s="44"/>
      <c r="O154" s="45"/>
      <c r="P154" s="49"/>
      <c r="Q154" s="44"/>
      <c r="R154" s="44"/>
      <c r="S154" s="44"/>
      <c r="T154" s="4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</row>
    <row r="155" spans="1:84" s="11" customFormat="1" ht="38.25" customHeight="1" x14ac:dyDescent="0.2">
      <c r="A155" s="30"/>
      <c r="B155" s="30"/>
      <c r="C155" s="38"/>
      <c r="D155" s="163"/>
      <c r="E155" s="61" t="s">
        <v>22</v>
      </c>
      <c r="F155" s="31"/>
      <c r="G155" s="32"/>
      <c r="H155" s="33"/>
      <c r="I155" s="95"/>
      <c r="J155" s="33"/>
      <c r="K155" s="33"/>
      <c r="L155" s="33"/>
      <c r="M155" s="95"/>
      <c r="N155" s="95"/>
      <c r="O155" s="115"/>
      <c r="P155" s="47"/>
      <c r="Q155" s="95"/>
      <c r="R155" s="95"/>
      <c r="S155" s="95"/>
      <c r="T155" s="95"/>
      <c r="U155" s="12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</row>
    <row r="156" spans="1:84" s="11" customFormat="1" ht="38.25" customHeight="1" x14ac:dyDescent="0.2">
      <c r="A156" s="30"/>
      <c r="B156" s="30"/>
      <c r="C156" s="38"/>
      <c r="D156" s="163"/>
      <c r="E156" s="61" t="s">
        <v>23</v>
      </c>
      <c r="F156" s="31">
        <f>G156+P156</f>
        <v>522.45000000000005</v>
      </c>
      <c r="G156" s="32">
        <f>H156+K156+L156+M156</f>
        <v>522.45000000000005</v>
      </c>
      <c r="H156" s="33">
        <f>SUM(I156:J156)</f>
        <v>522.45000000000005</v>
      </c>
      <c r="I156" s="95"/>
      <c r="J156" s="33">
        <f>J160</f>
        <v>522.45000000000005</v>
      </c>
      <c r="K156" s="33"/>
      <c r="L156" s="33"/>
      <c r="M156" s="95"/>
      <c r="N156" s="95"/>
      <c r="O156" s="115"/>
      <c r="P156" s="47"/>
      <c r="Q156" s="95"/>
      <c r="R156" s="95"/>
      <c r="S156" s="95"/>
      <c r="T156" s="95"/>
      <c r="U156" s="12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</row>
    <row r="157" spans="1:84" s="13" customFormat="1" ht="38.25" customHeight="1" x14ac:dyDescent="0.2">
      <c r="A157" s="57"/>
      <c r="B157" s="38"/>
      <c r="C157" s="140"/>
      <c r="D157" s="164"/>
      <c r="E157" s="62" t="s">
        <v>24</v>
      </c>
      <c r="F157" s="35">
        <f>F154-F155+F156</f>
        <v>97202.45</v>
      </c>
      <c r="G157" s="36">
        <f>G154-G155+G156</f>
        <v>97202.45</v>
      </c>
      <c r="H157" s="35">
        <f>H154-H155+H156</f>
        <v>97202.45</v>
      </c>
      <c r="I157" s="35"/>
      <c r="J157" s="35">
        <f>J154-J155+J156</f>
        <v>97202.45</v>
      </c>
      <c r="K157" s="35"/>
      <c r="L157" s="35"/>
      <c r="M157" s="35"/>
      <c r="N157" s="35"/>
      <c r="O157" s="37"/>
      <c r="P157" s="36"/>
      <c r="Q157" s="35"/>
      <c r="R157" s="35"/>
      <c r="S157" s="50"/>
      <c r="T157" s="50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</row>
    <row r="158" spans="1:84" s="1" customFormat="1" ht="37.5" customHeight="1" x14ac:dyDescent="0.2">
      <c r="A158" s="38"/>
      <c r="B158" s="38"/>
      <c r="C158" s="38">
        <v>2910</v>
      </c>
      <c r="D158" s="168" t="s">
        <v>25</v>
      </c>
      <c r="E158" s="61" t="s">
        <v>21</v>
      </c>
      <c r="F158" s="31">
        <f>G158+P158</f>
        <v>0</v>
      </c>
      <c r="G158" s="32">
        <f>H158+K158+L158+M158</f>
        <v>0</v>
      </c>
      <c r="H158" s="29">
        <f>SUM(I158:J158)</f>
        <v>0</v>
      </c>
      <c r="I158" s="33"/>
      <c r="J158" s="29">
        <v>0</v>
      </c>
      <c r="K158" s="33"/>
      <c r="L158" s="33"/>
      <c r="M158" s="33"/>
      <c r="N158" s="33"/>
      <c r="O158" s="46"/>
      <c r="P158" s="47"/>
      <c r="Q158" s="33"/>
      <c r="R158" s="33"/>
      <c r="S158" s="33"/>
      <c r="T158" s="33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</row>
    <row r="159" spans="1:84" s="11" customFormat="1" ht="37.5" customHeight="1" x14ac:dyDescent="0.2">
      <c r="A159" s="30"/>
      <c r="B159" s="30"/>
      <c r="C159" s="38"/>
      <c r="D159" s="169"/>
      <c r="E159" s="61" t="s">
        <v>22</v>
      </c>
      <c r="F159" s="31"/>
      <c r="G159" s="32"/>
      <c r="H159" s="33"/>
      <c r="I159" s="33"/>
      <c r="J159" s="33"/>
      <c r="K159" s="33"/>
      <c r="L159" s="33"/>
      <c r="M159" s="33"/>
      <c r="N159" s="33"/>
      <c r="O159" s="46"/>
      <c r="P159" s="32"/>
      <c r="Q159" s="33"/>
      <c r="R159" s="33"/>
      <c r="S159" s="33"/>
      <c r="T159" s="33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</row>
    <row r="160" spans="1:84" s="11" customFormat="1" ht="37.5" customHeight="1" x14ac:dyDescent="0.2">
      <c r="A160" s="30"/>
      <c r="B160" s="30"/>
      <c r="C160" s="38"/>
      <c r="D160" s="169"/>
      <c r="E160" s="61" t="s">
        <v>23</v>
      </c>
      <c r="F160" s="31">
        <f>G160+P160</f>
        <v>522.45000000000005</v>
      </c>
      <c r="G160" s="32">
        <f>H160+K160+L160+M160</f>
        <v>522.45000000000005</v>
      </c>
      <c r="H160" s="33">
        <f>SUM(I160:J160)</f>
        <v>522.45000000000005</v>
      </c>
      <c r="I160" s="33"/>
      <c r="J160" s="33">
        <v>522.45000000000005</v>
      </c>
      <c r="K160" s="33"/>
      <c r="L160" s="33"/>
      <c r="M160" s="33"/>
      <c r="N160" s="33"/>
      <c r="O160" s="46"/>
      <c r="P160" s="32"/>
      <c r="Q160" s="33"/>
      <c r="R160" s="33"/>
      <c r="S160" s="33"/>
      <c r="T160" s="33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</row>
    <row r="161" spans="1:84" s="13" customFormat="1" ht="37.5" customHeight="1" x14ac:dyDescent="0.2">
      <c r="A161" s="57"/>
      <c r="B161" s="57"/>
      <c r="C161" s="34"/>
      <c r="D161" s="170"/>
      <c r="E161" s="62" t="s">
        <v>24</v>
      </c>
      <c r="F161" s="35">
        <f>F158-F159+F160</f>
        <v>522.45000000000005</v>
      </c>
      <c r="G161" s="36">
        <f>G158-G159+G160</f>
        <v>522.45000000000005</v>
      </c>
      <c r="H161" s="35">
        <f>H158-H159+H160</f>
        <v>522.45000000000005</v>
      </c>
      <c r="I161" s="35"/>
      <c r="J161" s="35">
        <f>J158-J159+J160</f>
        <v>522.45000000000005</v>
      </c>
      <c r="K161" s="35"/>
      <c r="L161" s="35"/>
      <c r="M161" s="35"/>
      <c r="N161" s="35"/>
      <c r="O161" s="37"/>
      <c r="P161" s="36"/>
      <c r="Q161" s="35"/>
      <c r="R161" s="35"/>
      <c r="S161" s="50"/>
      <c r="T161" s="50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</row>
    <row r="162" spans="1:84" s="94" customFormat="1" ht="15.95" customHeight="1" x14ac:dyDescent="0.2">
      <c r="A162" s="74"/>
      <c r="B162" s="74"/>
      <c r="C162" s="150" t="s">
        <v>26</v>
      </c>
      <c r="D162" s="151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  <c r="R162" s="151"/>
      <c r="S162" s="151"/>
      <c r="T162" s="152"/>
    </row>
    <row r="163" spans="1:84" s="94" customFormat="1" ht="15.95" customHeight="1" x14ac:dyDescent="0.2">
      <c r="A163" s="74"/>
      <c r="B163" s="30"/>
      <c r="C163" s="147" t="s">
        <v>39</v>
      </c>
      <c r="D163" s="148"/>
      <c r="E163" s="148"/>
      <c r="F163" s="148"/>
      <c r="G163" s="148"/>
      <c r="H163" s="148"/>
      <c r="I163" s="148"/>
      <c r="J163" s="148"/>
      <c r="K163" s="148"/>
      <c r="L163" s="148"/>
      <c r="M163" s="148"/>
      <c r="N163" s="148"/>
      <c r="O163" s="148"/>
      <c r="P163" s="148"/>
      <c r="Q163" s="148"/>
      <c r="R163" s="148"/>
      <c r="S163" s="148"/>
      <c r="T163" s="149"/>
    </row>
    <row r="164" spans="1:84" s="94" customFormat="1" ht="15.95" customHeight="1" x14ac:dyDescent="0.2">
      <c r="A164" s="74"/>
      <c r="B164" s="30"/>
      <c r="C164" s="144" t="s">
        <v>95</v>
      </c>
      <c r="D164" s="145"/>
      <c r="E164" s="145"/>
      <c r="F164" s="145"/>
      <c r="G164" s="145"/>
      <c r="H164" s="145"/>
      <c r="I164" s="145"/>
      <c r="J164" s="145"/>
      <c r="K164" s="145"/>
      <c r="L164" s="145"/>
      <c r="M164" s="145"/>
      <c r="N164" s="145"/>
      <c r="O164" s="145"/>
      <c r="P164" s="145"/>
      <c r="Q164" s="145"/>
      <c r="R164" s="145"/>
      <c r="S164" s="145"/>
      <c r="T164" s="146"/>
    </row>
    <row r="165" spans="1:84" s="13" customFormat="1" ht="16.5" customHeight="1" x14ac:dyDescent="0.2">
      <c r="A165" s="30"/>
      <c r="B165" s="39">
        <v>85215</v>
      </c>
      <c r="C165" s="40"/>
      <c r="D165" s="156" t="s">
        <v>40</v>
      </c>
      <c r="E165" s="61" t="s">
        <v>21</v>
      </c>
      <c r="F165" s="31">
        <f>G165+P165</f>
        <v>450000</v>
      </c>
      <c r="G165" s="32">
        <f>H165+K165+L165+M165</f>
        <v>450000</v>
      </c>
      <c r="H165" s="33">
        <f>SUM(I165:J165)</f>
        <v>0</v>
      </c>
      <c r="I165" s="33">
        <f>I169+I173+I177+I181</f>
        <v>0</v>
      </c>
      <c r="J165" s="33"/>
      <c r="K165" s="33"/>
      <c r="L165" s="29">
        <v>450000</v>
      </c>
      <c r="M165" s="44"/>
      <c r="N165" s="44"/>
      <c r="O165" s="45"/>
      <c r="P165" s="49"/>
      <c r="Q165" s="44"/>
      <c r="R165" s="44"/>
      <c r="S165" s="44"/>
      <c r="T165" s="44"/>
      <c r="U165" s="1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</row>
    <row r="166" spans="1:84" s="13" customFormat="1" ht="16.5" customHeight="1" x14ac:dyDescent="0.2">
      <c r="A166" s="30"/>
      <c r="B166" s="30"/>
      <c r="C166" s="38"/>
      <c r="D166" s="157"/>
      <c r="E166" s="61" t="s">
        <v>22</v>
      </c>
      <c r="F166" s="31"/>
      <c r="G166" s="32"/>
      <c r="H166" s="33"/>
      <c r="I166" s="33"/>
      <c r="J166" s="33"/>
      <c r="K166" s="33"/>
      <c r="L166" s="33"/>
      <c r="M166" s="95"/>
      <c r="N166" s="95"/>
      <c r="O166" s="115"/>
      <c r="P166" s="47"/>
      <c r="Q166" s="95"/>
      <c r="R166" s="95"/>
      <c r="S166" s="95"/>
      <c r="T166" s="95"/>
      <c r="U166" s="12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</row>
    <row r="167" spans="1:84" s="13" customFormat="1" ht="16.5" customHeight="1" x14ac:dyDescent="0.2">
      <c r="A167" s="30"/>
      <c r="B167" s="30"/>
      <c r="C167" s="38"/>
      <c r="D167" s="157"/>
      <c r="E167" s="61" t="s">
        <v>23</v>
      </c>
      <c r="F167" s="31">
        <f>G167+P167</f>
        <v>4845</v>
      </c>
      <c r="G167" s="32">
        <f>H167+K167+L167+M167</f>
        <v>4845</v>
      </c>
      <c r="H167" s="33">
        <f>SUM(I167:J167)</f>
        <v>95</v>
      </c>
      <c r="I167" s="33">
        <f>I171+I175+I179+I183</f>
        <v>95</v>
      </c>
      <c r="J167" s="33"/>
      <c r="K167" s="33"/>
      <c r="L167" s="33">
        <f>L171+L175+L179+L183</f>
        <v>4750</v>
      </c>
      <c r="M167" s="95"/>
      <c r="N167" s="95"/>
      <c r="O167" s="115"/>
      <c r="P167" s="47"/>
      <c r="Q167" s="95"/>
      <c r="R167" s="95"/>
      <c r="S167" s="95"/>
      <c r="T167" s="95"/>
      <c r="U167" s="12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</row>
    <row r="168" spans="1:84" s="13" customFormat="1" ht="16.5" customHeight="1" x14ac:dyDescent="0.2">
      <c r="A168" s="57"/>
      <c r="B168" s="57"/>
      <c r="C168" s="34"/>
      <c r="D168" s="158"/>
      <c r="E168" s="62" t="s">
        <v>24</v>
      </c>
      <c r="F168" s="35">
        <f t="shared" ref="F168:L168" si="16">F165-F166+F167</f>
        <v>454845</v>
      </c>
      <c r="G168" s="36">
        <f t="shared" si="16"/>
        <v>454845</v>
      </c>
      <c r="H168" s="35">
        <f t="shared" si="16"/>
        <v>95</v>
      </c>
      <c r="I168" s="35">
        <f t="shared" si="16"/>
        <v>95</v>
      </c>
      <c r="J168" s="35"/>
      <c r="K168" s="35"/>
      <c r="L168" s="35">
        <f t="shared" si="16"/>
        <v>454750</v>
      </c>
      <c r="M168" s="35"/>
      <c r="N168" s="35"/>
      <c r="O168" s="37"/>
      <c r="P168" s="36"/>
      <c r="Q168" s="35"/>
      <c r="R168" s="35"/>
      <c r="S168" s="50"/>
      <c r="T168" s="50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</row>
    <row r="169" spans="1:84" s="13" customFormat="1" ht="16.5" customHeight="1" x14ac:dyDescent="0.2">
      <c r="A169" s="38"/>
      <c r="B169" s="38"/>
      <c r="C169" s="38">
        <v>3110</v>
      </c>
      <c r="D169" s="153" t="s">
        <v>41</v>
      </c>
      <c r="E169" s="61" t="s">
        <v>21</v>
      </c>
      <c r="F169" s="31">
        <f>G169+P169</f>
        <v>450000</v>
      </c>
      <c r="G169" s="32">
        <f>H169+K169+L169+M169</f>
        <v>450000</v>
      </c>
      <c r="H169" s="33"/>
      <c r="I169" s="33"/>
      <c r="J169" s="33"/>
      <c r="K169" s="33"/>
      <c r="L169" s="29">
        <v>450000</v>
      </c>
      <c r="M169" s="33"/>
      <c r="N169" s="33"/>
      <c r="O169" s="46"/>
      <c r="P169" s="47"/>
      <c r="Q169" s="33"/>
      <c r="R169" s="33"/>
      <c r="S169" s="33"/>
      <c r="T169" s="33"/>
      <c r="U169" s="1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</row>
    <row r="170" spans="1:84" s="13" customFormat="1" ht="16.5" customHeight="1" x14ac:dyDescent="0.2">
      <c r="A170" s="30"/>
      <c r="B170" s="30"/>
      <c r="C170" s="38"/>
      <c r="D170" s="154"/>
      <c r="E170" s="61" t="s">
        <v>22</v>
      </c>
      <c r="F170" s="31"/>
      <c r="G170" s="32"/>
      <c r="H170" s="33"/>
      <c r="I170" s="33"/>
      <c r="J170" s="33"/>
      <c r="K170" s="33"/>
      <c r="L170" s="33"/>
      <c r="M170" s="33"/>
      <c r="N170" s="33"/>
      <c r="O170" s="46"/>
      <c r="P170" s="32"/>
      <c r="Q170" s="33"/>
      <c r="R170" s="33"/>
      <c r="S170" s="33"/>
      <c r="T170" s="33"/>
      <c r="U170" s="11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</row>
    <row r="171" spans="1:84" s="13" customFormat="1" ht="16.5" customHeight="1" x14ac:dyDescent="0.2">
      <c r="A171" s="30"/>
      <c r="B171" s="30"/>
      <c r="C171" s="38"/>
      <c r="D171" s="154"/>
      <c r="E171" s="61" t="s">
        <v>23</v>
      </c>
      <c r="F171" s="31">
        <f>G171+P171</f>
        <v>4750</v>
      </c>
      <c r="G171" s="32">
        <f>H171+K171+L171+M171</f>
        <v>4750</v>
      </c>
      <c r="H171" s="33"/>
      <c r="I171" s="33"/>
      <c r="J171" s="33"/>
      <c r="K171" s="33"/>
      <c r="L171" s="33">
        <v>4750</v>
      </c>
      <c r="M171" s="33"/>
      <c r="N171" s="33"/>
      <c r="O171" s="46"/>
      <c r="P171" s="32"/>
      <c r="Q171" s="33"/>
      <c r="R171" s="33"/>
      <c r="S171" s="33"/>
      <c r="T171" s="33"/>
      <c r="U171" s="1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</row>
    <row r="172" spans="1:84" s="13" customFormat="1" ht="16.5" customHeight="1" x14ac:dyDescent="0.2">
      <c r="A172" s="57"/>
      <c r="B172" s="57"/>
      <c r="C172" s="34"/>
      <c r="D172" s="155"/>
      <c r="E172" s="62" t="s">
        <v>24</v>
      </c>
      <c r="F172" s="35">
        <f>F169-F170+F171</f>
        <v>454750</v>
      </c>
      <c r="G172" s="36">
        <f>G169-G170+G171</f>
        <v>454750</v>
      </c>
      <c r="H172" s="35"/>
      <c r="I172" s="35"/>
      <c r="J172" s="35"/>
      <c r="K172" s="35"/>
      <c r="L172" s="35">
        <f>L169-L170+L171</f>
        <v>454750</v>
      </c>
      <c r="M172" s="35"/>
      <c r="N172" s="35"/>
      <c r="O172" s="37"/>
      <c r="P172" s="36"/>
      <c r="Q172" s="35"/>
      <c r="R172" s="35"/>
      <c r="S172" s="50"/>
      <c r="T172" s="50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</row>
    <row r="173" spans="1:84" s="13" customFormat="1" ht="16.5" customHeight="1" x14ac:dyDescent="0.2">
      <c r="A173" s="38"/>
      <c r="B173" s="38"/>
      <c r="C173" s="38">
        <v>4010</v>
      </c>
      <c r="D173" s="153" t="s">
        <v>42</v>
      </c>
      <c r="E173" s="61" t="s">
        <v>21</v>
      </c>
      <c r="F173" s="31">
        <f>G173+P173</f>
        <v>0</v>
      </c>
      <c r="G173" s="32">
        <f>H173+K173+L173+M173</f>
        <v>0</v>
      </c>
      <c r="H173" s="33">
        <f>SUM(I173:J173)</f>
        <v>0</v>
      </c>
      <c r="I173" s="33">
        <v>0</v>
      </c>
      <c r="J173" s="33"/>
      <c r="K173" s="33"/>
      <c r="L173" s="33"/>
      <c r="M173" s="33"/>
      <c r="N173" s="33"/>
      <c r="O173" s="46"/>
      <c r="P173" s="47"/>
      <c r="Q173" s="33"/>
      <c r="R173" s="33"/>
      <c r="S173" s="33"/>
      <c r="T173" s="33"/>
      <c r="U173" s="125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</row>
    <row r="174" spans="1:84" s="13" customFormat="1" ht="16.5" customHeight="1" x14ac:dyDescent="0.2">
      <c r="A174" s="30"/>
      <c r="B174" s="30"/>
      <c r="C174" s="38"/>
      <c r="D174" s="154"/>
      <c r="E174" s="61" t="s">
        <v>22</v>
      </c>
      <c r="F174" s="31"/>
      <c r="G174" s="32"/>
      <c r="H174" s="33"/>
      <c r="I174" s="33"/>
      <c r="J174" s="33"/>
      <c r="K174" s="33"/>
      <c r="L174" s="33"/>
      <c r="M174" s="33"/>
      <c r="N174" s="33"/>
      <c r="O174" s="46"/>
      <c r="P174" s="32"/>
      <c r="Q174" s="33"/>
      <c r="R174" s="33"/>
      <c r="S174" s="33"/>
      <c r="T174" s="33"/>
      <c r="U174" s="11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</row>
    <row r="175" spans="1:84" s="13" customFormat="1" ht="16.5" customHeight="1" x14ac:dyDescent="0.2">
      <c r="A175" s="30"/>
      <c r="B175" s="30"/>
      <c r="C175" s="38"/>
      <c r="D175" s="154"/>
      <c r="E175" s="61" t="s">
        <v>23</v>
      </c>
      <c r="F175" s="31">
        <f>G175+P175</f>
        <v>79.150000000000006</v>
      </c>
      <c r="G175" s="32">
        <f>H175+K175+L175+M175</f>
        <v>79.150000000000006</v>
      </c>
      <c r="H175" s="33">
        <f>SUM(I175:J175)</f>
        <v>79.150000000000006</v>
      </c>
      <c r="I175" s="33">
        <v>79.150000000000006</v>
      </c>
      <c r="J175" s="33"/>
      <c r="K175" s="33"/>
      <c r="L175" s="33"/>
      <c r="M175" s="33"/>
      <c r="N175" s="33"/>
      <c r="O175" s="46"/>
      <c r="P175" s="32"/>
      <c r="Q175" s="33"/>
      <c r="R175" s="33"/>
      <c r="S175" s="33"/>
      <c r="T175" s="33"/>
      <c r="U175" s="11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</row>
    <row r="176" spans="1:84" s="13" customFormat="1" ht="16.5" customHeight="1" x14ac:dyDescent="0.2">
      <c r="A176" s="57"/>
      <c r="B176" s="57"/>
      <c r="C176" s="34"/>
      <c r="D176" s="155"/>
      <c r="E176" s="62" t="s">
        <v>24</v>
      </c>
      <c r="F176" s="35">
        <f>F173-F174+F175</f>
        <v>79.150000000000006</v>
      </c>
      <c r="G176" s="36">
        <f>G173-G174+G175</f>
        <v>79.150000000000006</v>
      </c>
      <c r="H176" s="35">
        <f>H173-H174+H175</f>
        <v>79.150000000000006</v>
      </c>
      <c r="I176" s="35">
        <f>I173-I174+I175</f>
        <v>79.150000000000006</v>
      </c>
      <c r="J176" s="35"/>
      <c r="K176" s="35"/>
      <c r="L176" s="35"/>
      <c r="M176" s="35"/>
      <c r="N176" s="35"/>
      <c r="O176" s="37"/>
      <c r="P176" s="36"/>
      <c r="Q176" s="35"/>
      <c r="R176" s="35"/>
      <c r="S176" s="50"/>
      <c r="T176" s="50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</row>
    <row r="177" spans="1:84" s="13" customFormat="1" ht="16.5" customHeight="1" x14ac:dyDescent="0.2">
      <c r="A177" s="38"/>
      <c r="B177" s="38"/>
      <c r="C177" s="38">
        <v>4110</v>
      </c>
      <c r="D177" s="153" t="s">
        <v>43</v>
      </c>
      <c r="E177" s="61" t="s">
        <v>21</v>
      </c>
      <c r="F177" s="31">
        <f>G177+P177</f>
        <v>0</v>
      </c>
      <c r="G177" s="32">
        <f>H177+K177+L177+M177</f>
        <v>0</v>
      </c>
      <c r="H177" s="33">
        <f>SUM(I177:J177)</f>
        <v>0</v>
      </c>
      <c r="I177" s="33">
        <v>0</v>
      </c>
      <c r="J177" s="33"/>
      <c r="K177" s="33"/>
      <c r="L177" s="33"/>
      <c r="M177" s="33"/>
      <c r="N177" s="33"/>
      <c r="O177" s="46"/>
      <c r="P177" s="47"/>
      <c r="Q177" s="33"/>
      <c r="R177" s="33"/>
      <c r="S177" s="33"/>
      <c r="T177" s="33"/>
      <c r="U177" s="126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</row>
    <row r="178" spans="1:84" s="13" customFormat="1" ht="16.5" customHeight="1" x14ac:dyDescent="0.2">
      <c r="A178" s="30"/>
      <c r="B178" s="30"/>
      <c r="C178" s="38"/>
      <c r="D178" s="154"/>
      <c r="E178" s="61" t="s">
        <v>22</v>
      </c>
      <c r="F178" s="31"/>
      <c r="G178" s="32"/>
      <c r="H178" s="33"/>
      <c r="I178" s="33"/>
      <c r="J178" s="33"/>
      <c r="K178" s="33"/>
      <c r="L178" s="33"/>
      <c r="M178" s="33"/>
      <c r="N178" s="33"/>
      <c r="O178" s="46"/>
      <c r="P178" s="32"/>
      <c r="Q178" s="33"/>
      <c r="R178" s="33"/>
      <c r="S178" s="33"/>
      <c r="T178" s="33"/>
      <c r="U178" s="11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</row>
    <row r="179" spans="1:84" s="13" customFormat="1" ht="16.5" customHeight="1" x14ac:dyDescent="0.2">
      <c r="A179" s="30"/>
      <c r="B179" s="30"/>
      <c r="C179" s="38"/>
      <c r="D179" s="154"/>
      <c r="E179" s="61" t="s">
        <v>23</v>
      </c>
      <c r="F179" s="31">
        <f>G179+P179</f>
        <v>13.91</v>
      </c>
      <c r="G179" s="32">
        <f>H179+K179+L179+M179</f>
        <v>13.91</v>
      </c>
      <c r="H179" s="33">
        <f>SUM(I179:J179)</f>
        <v>13.91</v>
      </c>
      <c r="I179" s="33">
        <v>13.91</v>
      </c>
      <c r="J179" s="33"/>
      <c r="K179" s="33"/>
      <c r="L179" s="33"/>
      <c r="M179" s="33"/>
      <c r="N179" s="33"/>
      <c r="O179" s="46"/>
      <c r="P179" s="32"/>
      <c r="Q179" s="33"/>
      <c r="R179" s="33"/>
      <c r="S179" s="33"/>
      <c r="T179" s="33"/>
      <c r="U179" s="11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</row>
    <row r="180" spans="1:84" s="13" customFormat="1" ht="16.5" customHeight="1" x14ac:dyDescent="0.2">
      <c r="A180" s="57"/>
      <c r="B180" s="57"/>
      <c r="C180" s="34"/>
      <c r="D180" s="155"/>
      <c r="E180" s="62" t="s">
        <v>24</v>
      </c>
      <c r="F180" s="35">
        <f>F177-F178+F179</f>
        <v>13.91</v>
      </c>
      <c r="G180" s="36">
        <f>G177-G178+G179</f>
        <v>13.91</v>
      </c>
      <c r="H180" s="35">
        <f>H177-H178+H179</f>
        <v>13.91</v>
      </c>
      <c r="I180" s="35">
        <f>I177-I178+I179</f>
        <v>13.91</v>
      </c>
      <c r="J180" s="35"/>
      <c r="K180" s="35"/>
      <c r="L180" s="35"/>
      <c r="M180" s="35"/>
      <c r="N180" s="35"/>
      <c r="O180" s="37"/>
      <c r="P180" s="36"/>
      <c r="Q180" s="35"/>
      <c r="R180" s="35"/>
      <c r="S180" s="50"/>
      <c r="T180" s="5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</row>
    <row r="181" spans="1:84" s="13" customFormat="1" ht="16.5" customHeight="1" x14ac:dyDescent="0.2">
      <c r="A181" s="38"/>
      <c r="B181" s="38"/>
      <c r="C181" s="38">
        <v>4120</v>
      </c>
      <c r="D181" s="153" t="s">
        <v>45</v>
      </c>
      <c r="E181" s="61" t="s">
        <v>21</v>
      </c>
      <c r="F181" s="31">
        <f>G181+P181</f>
        <v>0</v>
      </c>
      <c r="G181" s="32">
        <f>H181+K181+L181+M181</f>
        <v>0</v>
      </c>
      <c r="H181" s="33">
        <f>SUM(I181:J181)</f>
        <v>0</v>
      </c>
      <c r="I181" s="33">
        <v>0</v>
      </c>
      <c r="J181" s="33"/>
      <c r="K181" s="33"/>
      <c r="L181" s="33"/>
      <c r="M181" s="33"/>
      <c r="N181" s="33"/>
      <c r="O181" s="46"/>
      <c r="P181" s="47"/>
      <c r="Q181" s="33"/>
      <c r="R181" s="33"/>
      <c r="S181" s="33"/>
      <c r="T181" s="33"/>
      <c r="U181" s="125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</row>
    <row r="182" spans="1:84" s="13" customFormat="1" ht="16.5" customHeight="1" x14ac:dyDescent="0.2">
      <c r="A182" s="30"/>
      <c r="B182" s="30"/>
      <c r="C182" s="38"/>
      <c r="D182" s="154"/>
      <c r="E182" s="61" t="s">
        <v>22</v>
      </c>
      <c r="F182" s="31"/>
      <c r="G182" s="32"/>
      <c r="H182" s="33"/>
      <c r="I182" s="33"/>
      <c r="J182" s="33"/>
      <c r="K182" s="33"/>
      <c r="L182" s="33"/>
      <c r="M182" s="33"/>
      <c r="N182" s="33"/>
      <c r="O182" s="46"/>
      <c r="P182" s="32"/>
      <c r="Q182" s="33"/>
      <c r="R182" s="33"/>
      <c r="S182" s="33"/>
      <c r="T182" s="33"/>
      <c r="U182" s="11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</row>
    <row r="183" spans="1:84" s="13" customFormat="1" ht="16.5" customHeight="1" x14ac:dyDescent="0.2">
      <c r="A183" s="30"/>
      <c r="B183" s="30"/>
      <c r="C183" s="38"/>
      <c r="D183" s="154"/>
      <c r="E183" s="61" t="s">
        <v>23</v>
      </c>
      <c r="F183" s="31">
        <f>G183+P183</f>
        <v>1.94</v>
      </c>
      <c r="G183" s="32">
        <f>H183+K183+L183+M183</f>
        <v>1.94</v>
      </c>
      <c r="H183" s="33">
        <f>SUM(I183:J183)</f>
        <v>1.94</v>
      </c>
      <c r="I183" s="33">
        <v>1.94</v>
      </c>
      <c r="J183" s="33"/>
      <c r="K183" s="33"/>
      <c r="L183" s="33"/>
      <c r="M183" s="33"/>
      <c r="N183" s="33"/>
      <c r="O183" s="46"/>
      <c r="P183" s="32"/>
      <c r="Q183" s="33"/>
      <c r="R183" s="33"/>
      <c r="S183" s="33"/>
      <c r="T183" s="33"/>
      <c r="U183" s="11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</row>
    <row r="184" spans="1:84" s="13" customFormat="1" ht="16.5" customHeight="1" x14ac:dyDescent="0.2">
      <c r="A184" s="57"/>
      <c r="B184" s="57"/>
      <c r="C184" s="34"/>
      <c r="D184" s="155"/>
      <c r="E184" s="62" t="s">
        <v>24</v>
      </c>
      <c r="F184" s="35">
        <f>F181-F182+F183</f>
        <v>1.94</v>
      </c>
      <c r="G184" s="36">
        <f>G181-G182+G183</f>
        <v>1.94</v>
      </c>
      <c r="H184" s="35">
        <f>H181-H182+H183</f>
        <v>1.94</v>
      </c>
      <c r="I184" s="35">
        <f>I181-I182+I183</f>
        <v>1.94</v>
      </c>
      <c r="J184" s="35"/>
      <c r="K184" s="35"/>
      <c r="L184" s="35"/>
      <c r="M184" s="35"/>
      <c r="N184" s="35"/>
      <c r="O184" s="37"/>
      <c r="P184" s="36"/>
      <c r="Q184" s="35"/>
      <c r="R184" s="35"/>
      <c r="S184" s="50"/>
      <c r="T184" s="50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</row>
    <row r="185" spans="1:84" s="13" customFormat="1" ht="16.5" customHeight="1" x14ac:dyDescent="0.2">
      <c r="A185" s="74"/>
      <c r="B185" s="74"/>
      <c r="C185" s="150" t="s">
        <v>26</v>
      </c>
      <c r="D185" s="151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  <c r="R185" s="151"/>
      <c r="S185" s="151"/>
      <c r="T185" s="152"/>
      <c r="U185" s="94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</row>
    <row r="186" spans="1:84" s="13" customFormat="1" ht="16.5" customHeight="1" x14ac:dyDescent="0.2">
      <c r="A186" s="74"/>
      <c r="B186" s="30"/>
      <c r="C186" s="147" t="s">
        <v>44</v>
      </c>
      <c r="D186" s="148"/>
      <c r="E186" s="148"/>
      <c r="F186" s="148"/>
      <c r="G186" s="148"/>
      <c r="H186" s="148"/>
      <c r="I186" s="148"/>
      <c r="J186" s="148"/>
      <c r="K186" s="148"/>
      <c r="L186" s="148"/>
      <c r="M186" s="148"/>
      <c r="N186" s="148"/>
      <c r="O186" s="148"/>
      <c r="P186" s="148"/>
      <c r="Q186" s="148"/>
      <c r="R186" s="148"/>
      <c r="S186" s="148"/>
      <c r="T186" s="149"/>
      <c r="U186" s="94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</row>
    <row r="187" spans="1:84" s="13" customFormat="1" ht="54.75" customHeight="1" x14ac:dyDescent="0.2">
      <c r="A187" s="74"/>
      <c r="B187" s="30"/>
      <c r="C187" s="144" t="s">
        <v>104</v>
      </c>
      <c r="D187" s="145"/>
      <c r="E187" s="145"/>
      <c r="F187" s="145"/>
      <c r="G187" s="145"/>
      <c r="H187" s="145"/>
      <c r="I187" s="145"/>
      <c r="J187" s="145"/>
      <c r="K187" s="145"/>
      <c r="L187" s="145"/>
      <c r="M187" s="145"/>
      <c r="N187" s="145"/>
      <c r="O187" s="145"/>
      <c r="P187" s="145"/>
      <c r="Q187" s="145"/>
      <c r="R187" s="145"/>
      <c r="S187" s="145"/>
      <c r="T187" s="146"/>
      <c r="U187" s="94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</row>
    <row r="188" spans="1:84" s="1" customFormat="1" ht="16.5" customHeight="1" x14ac:dyDescent="0.2">
      <c r="A188" s="30"/>
      <c r="B188" s="39">
        <v>85216</v>
      </c>
      <c r="C188" s="40"/>
      <c r="D188" s="156" t="s">
        <v>6</v>
      </c>
      <c r="E188" s="61" t="s">
        <v>21</v>
      </c>
      <c r="F188" s="31">
        <f>G188+P188</f>
        <v>976000</v>
      </c>
      <c r="G188" s="32">
        <f>H188+K188+L188+M188</f>
        <v>976000</v>
      </c>
      <c r="H188" s="29">
        <f>SUM(I188:J188)</f>
        <v>0</v>
      </c>
      <c r="I188" s="44"/>
      <c r="J188" s="29">
        <v>0</v>
      </c>
      <c r="K188" s="29"/>
      <c r="L188" s="29">
        <v>976000</v>
      </c>
      <c r="M188" s="44"/>
      <c r="N188" s="44"/>
      <c r="O188" s="45"/>
      <c r="P188" s="49"/>
      <c r="Q188" s="44"/>
      <c r="R188" s="44"/>
      <c r="S188" s="44"/>
      <c r="T188" s="44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</row>
    <row r="189" spans="1:84" s="11" customFormat="1" ht="16.5" customHeight="1" x14ac:dyDescent="0.2">
      <c r="A189" s="30"/>
      <c r="B189" s="30"/>
      <c r="C189" s="38"/>
      <c r="D189" s="157"/>
      <c r="E189" s="61" t="s">
        <v>22</v>
      </c>
      <c r="F189" s="31"/>
      <c r="G189" s="32"/>
      <c r="H189" s="33"/>
      <c r="I189" s="95"/>
      <c r="J189" s="33"/>
      <c r="K189" s="33"/>
      <c r="L189" s="33"/>
      <c r="M189" s="95"/>
      <c r="N189" s="95"/>
      <c r="O189" s="115"/>
      <c r="P189" s="47"/>
      <c r="Q189" s="95"/>
      <c r="R189" s="95"/>
      <c r="S189" s="95"/>
      <c r="T189" s="95"/>
      <c r="U189" s="12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</row>
    <row r="190" spans="1:84" s="11" customFormat="1" ht="16.5" customHeight="1" x14ac:dyDescent="0.2">
      <c r="A190" s="30"/>
      <c r="B190" s="30"/>
      <c r="C190" s="38"/>
      <c r="D190" s="157"/>
      <c r="E190" s="61" t="s">
        <v>23</v>
      </c>
      <c r="F190" s="31">
        <f>G190+P190</f>
        <v>429.33</v>
      </c>
      <c r="G190" s="32">
        <f>H190+K190+L190+M190</f>
        <v>429.33</v>
      </c>
      <c r="H190" s="33">
        <f>SUM(I190:J190)</f>
        <v>429.33</v>
      </c>
      <c r="I190" s="95"/>
      <c r="J190" s="33">
        <f>J194</f>
        <v>429.33</v>
      </c>
      <c r="K190" s="33"/>
      <c r="L190" s="33"/>
      <c r="M190" s="95"/>
      <c r="N190" s="95"/>
      <c r="O190" s="115"/>
      <c r="P190" s="47"/>
      <c r="Q190" s="95"/>
      <c r="R190" s="95"/>
      <c r="S190" s="95"/>
      <c r="T190" s="95"/>
      <c r="U190" s="12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</row>
    <row r="191" spans="1:84" s="13" customFormat="1" ht="16.5" customHeight="1" x14ac:dyDescent="0.2">
      <c r="A191" s="57"/>
      <c r="B191" s="57"/>
      <c r="C191" s="34"/>
      <c r="D191" s="158"/>
      <c r="E191" s="62" t="s">
        <v>24</v>
      </c>
      <c r="F191" s="35">
        <f>F188-F189+F190</f>
        <v>976429.33</v>
      </c>
      <c r="G191" s="36">
        <f>G188-G189+G190</f>
        <v>976429.33</v>
      </c>
      <c r="H191" s="35">
        <f>H188-H189+H190</f>
        <v>429.33</v>
      </c>
      <c r="I191" s="35"/>
      <c r="J191" s="35">
        <f>J188-J189+J190</f>
        <v>429.33</v>
      </c>
      <c r="K191" s="35"/>
      <c r="L191" s="35">
        <f>L188-L189+L190</f>
        <v>976000</v>
      </c>
      <c r="M191" s="35"/>
      <c r="N191" s="35"/>
      <c r="O191" s="37"/>
      <c r="P191" s="36"/>
      <c r="Q191" s="35"/>
      <c r="R191" s="35"/>
      <c r="S191" s="50"/>
      <c r="T191" s="50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</row>
    <row r="192" spans="1:84" s="1" customFormat="1" ht="39" customHeight="1" x14ac:dyDescent="0.2">
      <c r="A192" s="38"/>
      <c r="B192" s="38"/>
      <c r="C192" s="38">
        <v>2910</v>
      </c>
      <c r="D192" s="168" t="s">
        <v>25</v>
      </c>
      <c r="E192" s="61" t="s">
        <v>21</v>
      </c>
      <c r="F192" s="31">
        <f>G192+P192</f>
        <v>0</v>
      </c>
      <c r="G192" s="32">
        <f>H192+K192+L192+M192</f>
        <v>0</v>
      </c>
      <c r="H192" s="29">
        <f>SUM(I192:J192)</f>
        <v>0</v>
      </c>
      <c r="I192" s="33"/>
      <c r="J192" s="29">
        <v>0</v>
      </c>
      <c r="K192" s="33"/>
      <c r="L192" s="33"/>
      <c r="M192" s="33"/>
      <c r="N192" s="33"/>
      <c r="O192" s="46"/>
      <c r="P192" s="47"/>
      <c r="Q192" s="33"/>
      <c r="R192" s="33"/>
      <c r="S192" s="33"/>
      <c r="T192" s="33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</row>
    <row r="193" spans="1:84" s="11" customFormat="1" ht="39" customHeight="1" x14ac:dyDescent="0.2">
      <c r="A193" s="30"/>
      <c r="B193" s="30"/>
      <c r="C193" s="38"/>
      <c r="D193" s="169"/>
      <c r="E193" s="61" t="s">
        <v>22</v>
      </c>
      <c r="F193" s="31"/>
      <c r="G193" s="32"/>
      <c r="H193" s="33"/>
      <c r="I193" s="33"/>
      <c r="J193" s="33"/>
      <c r="K193" s="33"/>
      <c r="L193" s="33"/>
      <c r="M193" s="33"/>
      <c r="N193" s="33"/>
      <c r="O193" s="46"/>
      <c r="P193" s="32"/>
      <c r="Q193" s="33"/>
      <c r="R193" s="33"/>
      <c r="S193" s="33"/>
      <c r="T193" s="3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</row>
    <row r="194" spans="1:84" s="11" customFormat="1" ht="39" customHeight="1" x14ac:dyDescent="0.2">
      <c r="A194" s="30"/>
      <c r="B194" s="30"/>
      <c r="C194" s="38"/>
      <c r="D194" s="169"/>
      <c r="E194" s="61" t="s">
        <v>23</v>
      </c>
      <c r="F194" s="31">
        <f>G194+P194</f>
        <v>429.33</v>
      </c>
      <c r="G194" s="32">
        <f>H194+K194+L194+M194</f>
        <v>429.33</v>
      </c>
      <c r="H194" s="33">
        <f>SUM(I194:J194)</f>
        <v>429.33</v>
      </c>
      <c r="I194" s="33"/>
      <c r="J194" s="33">
        <v>429.33</v>
      </c>
      <c r="K194" s="33"/>
      <c r="L194" s="33"/>
      <c r="M194" s="33"/>
      <c r="N194" s="33"/>
      <c r="O194" s="46"/>
      <c r="P194" s="32"/>
      <c r="Q194" s="33"/>
      <c r="R194" s="33"/>
      <c r="S194" s="33"/>
      <c r="T194" s="33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</row>
    <row r="195" spans="1:84" s="13" customFormat="1" ht="39" customHeight="1" x14ac:dyDescent="0.2">
      <c r="A195" s="57"/>
      <c r="B195" s="57"/>
      <c r="C195" s="34"/>
      <c r="D195" s="170"/>
      <c r="E195" s="62" t="s">
        <v>24</v>
      </c>
      <c r="F195" s="35">
        <f>F192-F193+F194</f>
        <v>429.33</v>
      </c>
      <c r="G195" s="36">
        <f>G192-G193+G194</f>
        <v>429.33</v>
      </c>
      <c r="H195" s="35">
        <f>H192-H193+H194</f>
        <v>429.33</v>
      </c>
      <c r="I195" s="35"/>
      <c r="J195" s="35">
        <f>J192-J193+J194</f>
        <v>429.33</v>
      </c>
      <c r="K195" s="35"/>
      <c r="L195" s="35"/>
      <c r="M195" s="35"/>
      <c r="N195" s="35"/>
      <c r="O195" s="37"/>
      <c r="P195" s="36"/>
      <c r="Q195" s="35"/>
      <c r="R195" s="35"/>
      <c r="S195" s="50"/>
      <c r="T195" s="50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</row>
    <row r="196" spans="1:84" s="94" customFormat="1" ht="15.95" customHeight="1" x14ac:dyDescent="0.2">
      <c r="A196" s="74"/>
      <c r="B196" s="74"/>
      <c r="C196" s="150" t="s">
        <v>26</v>
      </c>
      <c r="D196" s="151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  <c r="R196" s="151"/>
      <c r="S196" s="151"/>
      <c r="T196" s="152"/>
    </row>
    <row r="197" spans="1:84" s="94" customFormat="1" ht="15.95" customHeight="1" x14ac:dyDescent="0.2">
      <c r="A197" s="74"/>
      <c r="B197" s="30"/>
      <c r="C197" s="147" t="s">
        <v>39</v>
      </c>
      <c r="D197" s="148"/>
      <c r="E197" s="148"/>
      <c r="F197" s="148"/>
      <c r="G197" s="148"/>
      <c r="H197" s="148"/>
      <c r="I197" s="148"/>
      <c r="J197" s="148"/>
      <c r="K197" s="148"/>
      <c r="L197" s="148"/>
      <c r="M197" s="148"/>
      <c r="N197" s="148"/>
      <c r="O197" s="148"/>
      <c r="P197" s="148"/>
      <c r="Q197" s="148"/>
      <c r="R197" s="148"/>
      <c r="S197" s="148"/>
      <c r="T197" s="149"/>
    </row>
    <row r="198" spans="1:84" s="94" customFormat="1" ht="15.95" customHeight="1" x14ac:dyDescent="0.2">
      <c r="A198" s="74"/>
      <c r="B198" s="30"/>
      <c r="C198" s="144" t="s">
        <v>96</v>
      </c>
      <c r="D198" s="145"/>
      <c r="E198" s="145"/>
      <c r="F198" s="145"/>
      <c r="G198" s="145"/>
      <c r="H198" s="145"/>
      <c r="I198" s="145"/>
      <c r="J198" s="145"/>
      <c r="K198" s="145"/>
      <c r="L198" s="145"/>
      <c r="M198" s="145"/>
      <c r="N198" s="145"/>
      <c r="O198" s="145"/>
      <c r="P198" s="145"/>
      <c r="Q198" s="145"/>
      <c r="R198" s="145"/>
      <c r="S198" s="145"/>
      <c r="T198" s="146"/>
    </row>
    <row r="199" spans="1:84" s="94" customFormat="1" ht="15.95" customHeight="1" x14ac:dyDescent="0.2">
      <c r="A199" s="41">
        <v>854</v>
      </c>
      <c r="B199" s="41"/>
      <c r="C199" s="141"/>
      <c r="D199" s="159" t="s">
        <v>60</v>
      </c>
      <c r="E199" s="63" t="s">
        <v>21</v>
      </c>
      <c r="F199" s="51">
        <f>G199+P199</f>
        <v>2241702</v>
      </c>
      <c r="G199" s="21">
        <f>H199+K199+L199+M199</f>
        <v>2241702</v>
      </c>
      <c r="H199" s="22">
        <f>SUM(I199:J199)</f>
        <v>2088702</v>
      </c>
      <c r="I199" s="22">
        <v>1976478</v>
      </c>
      <c r="J199" s="22">
        <v>112224</v>
      </c>
      <c r="K199" s="22">
        <v>93000</v>
      </c>
      <c r="L199" s="22">
        <v>60000</v>
      </c>
      <c r="M199" s="42"/>
      <c r="N199" s="42"/>
      <c r="O199" s="114"/>
      <c r="P199" s="48"/>
      <c r="Q199" s="42"/>
      <c r="R199" s="42"/>
      <c r="S199" s="42"/>
      <c r="T199" s="42"/>
      <c r="U199" s="2"/>
    </row>
    <row r="200" spans="1:84" s="94" customFormat="1" ht="15.95" customHeight="1" x14ac:dyDescent="0.2">
      <c r="A200" s="19"/>
      <c r="B200" s="19"/>
      <c r="C200" s="56"/>
      <c r="D200" s="160"/>
      <c r="E200" s="59" t="s">
        <v>22</v>
      </c>
      <c r="F200" s="20"/>
      <c r="G200" s="23"/>
      <c r="H200" s="24"/>
      <c r="I200" s="24"/>
      <c r="J200" s="24"/>
      <c r="K200" s="24"/>
      <c r="L200" s="24"/>
      <c r="M200" s="43"/>
      <c r="N200" s="43"/>
      <c r="O200" s="116"/>
      <c r="P200" s="142"/>
      <c r="Q200" s="43"/>
      <c r="R200" s="43"/>
      <c r="S200" s="43"/>
      <c r="T200" s="43"/>
      <c r="U200" s="12"/>
    </row>
    <row r="201" spans="1:84" s="94" customFormat="1" ht="15.95" customHeight="1" x14ac:dyDescent="0.2">
      <c r="A201" s="19"/>
      <c r="B201" s="19"/>
      <c r="C201" s="56"/>
      <c r="D201" s="160"/>
      <c r="E201" s="59" t="s">
        <v>23</v>
      </c>
      <c r="F201" s="20">
        <f>G201+P201</f>
        <v>9861</v>
      </c>
      <c r="G201" s="23">
        <f>H201+K201+L201+M201</f>
        <v>9861</v>
      </c>
      <c r="H201" s="24">
        <f>SUM(I201:J201)</f>
        <v>9861</v>
      </c>
      <c r="I201" s="24">
        <f>I205+I226</f>
        <v>9861</v>
      </c>
      <c r="J201" s="24"/>
      <c r="K201" s="24"/>
      <c r="L201" s="24"/>
      <c r="M201" s="43"/>
      <c r="N201" s="43"/>
      <c r="O201" s="116"/>
      <c r="P201" s="142"/>
      <c r="Q201" s="43"/>
      <c r="R201" s="43"/>
      <c r="S201" s="43"/>
      <c r="T201" s="43"/>
      <c r="U201" s="12"/>
    </row>
    <row r="202" spans="1:84" s="94" customFormat="1" ht="15.95" customHeight="1" x14ac:dyDescent="0.2">
      <c r="A202" s="56"/>
      <c r="B202" s="56"/>
      <c r="C202" s="25"/>
      <c r="D202" s="161"/>
      <c r="E202" s="60" t="s">
        <v>24</v>
      </c>
      <c r="F202" s="26">
        <f t="shared" ref="F202:L202" si="17">F199-F200+F201</f>
        <v>2251563</v>
      </c>
      <c r="G202" s="27">
        <f t="shared" si="17"/>
        <v>2251563</v>
      </c>
      <c r="H202" s="26">
        <f t="shared" si="17"/>
        <v>2098563</v>
      </c>
      <c r="I202" s="69">
        <f t="shared" si="17"/>
        <v>1986339</v>
      </c>
      <c r="J202" s="69">
        <f t="shared" si="17"/>
        <v>112224</v>
      </c>
      <c r="K202" s="69">
        <f t="shared" si="17"/>
        <v>93000</v>
      </c>
      <c r="L202" s="69">
        <f t="shared" si="17"/>
        <v>60000</v>
      </c>
      <c r="M202" s="26"/>
      <c r="N202" s="26"/>
      <c r="O202" s="28"/>
      <c r="P202" s="27"/>
      <c r="Q202" s="26"/>
      <c r="R202" s="26"/>
      <c r="S202" s="69"/>
      <c r="T202" s="69"/>
      <c r="U202" s="1"/>
    </row>
    <row r="203" spans="1:84" s="94" customFormat="1" ht="15.95" customHeight="1" x14ac:dyDescent="0.2">
      <c r="A203" s="30"/>
      <c r="B203" s="39">
        <v>85401</v>
      </c>
      <c r="C203" s="38"/>
      <c r="D203" s="137" t="s">
        <v>61</v>
      </c>
      <c r="E203" s="61" t="s">
        <v>21</v>
      </c>
      <c r="F203" s="129">
        <f>G203+P203</f>
        <v>1994497</v>
      </c>
      <c r="G203" s="130">
        <f>H203+K203+L203+M203</f>
        <v>1994497</v>
      </c>
      <c r="H203" s="29">
        <f>SUM(I203:J203)</f>
        <v>1991497</v>
      </c>
      <c r="I203" s="29">
        <v>1882302</v>
      </c>
      <c r="J203" s="29">
        <v>109195</v>
      </c>
      <c r="K203" s="44"/>
      <c r="L203" s="29">
        <v>3000</v>
      </c>
      <c r="M203" s="44"/>
      <c r="N203" s="44"/>
      <c r="O203" s="45"/>
      <c r="P203" s="49"/>
      <c r="Q203" s="44"/>
      <c r="R203" s="44"/>
      <c r="S203" s="44"/>
      <c r="T203" s="44"/>
      <c r="U203" s="1"/>
    </row>
    <row r="204" spans="1:84" s="94" customFormat="1" ht="15.95" customHeight="1" x14ac:dyDescent="0.2">
      <c r="A204" s="30"/>
      <c r="B204" s="30"/>
      <c r="C204" s="38"/>
      <c r="D204" s="138"/>
      <c r="E204" s="61" t="s">
        <v>22</v>
      </c>
      <c r="F204" s="31"/>
      <c r="G204" s="32"/>
      <c r="H204" s="33"/>
      <c r="I204" s="33"/>
      <c r="J204" s="33"/>
      <c r="K204" s="95"/>
      <c r="L204" s="33"/>
      <c r="M204" s="95"/>
      <c r="N204" s="95"/>
      <c r="O204" s="115"/>
      <c r="P204" s="47"/>
      <c r="Q204" s="95"/>
      <c r="R204" s="95"/>
      <c r="S204" s="95"/>
      <c r="T204" s="95"/>
      <c r="U204" s="12"/>
    </row>
    <row r="205" spans="1:84" s="94" customFormat="1" ht="15.95" customHeight="1" x14ac:dyDescent="0.2">
      <c r="A205" s="30"/>
      <c r="B205" s="30"/>
      <c r="C205" s="38"/>
      <c r="D205" s="138"/>
      <c r="E205" s="61" t="s">
        <v>23</v>
      </c>
      <c r="F205" s="31">
        <f>G205+P205</f>
        <v>9158</v>
      </c>
      <c r="G205" s="32">
        <f>H205+K205+L205+M205</f>
        <v>9158</v>
      </c>
      <c r="H205" s="33">
        <f>SUM(I205:J205)</f>
        <v>9158</v>
      </c>
      <c r="I205" s="33">
        <f>I209+I213+I217</f>
        <v>9158</v>
      </c>
      <c r="J205" s="33"/>
      <c r="K205" s="95"/>
      <c r="L205" s="33"/>
      <c r="M205" s="95"/>
      <c r="N205" s="95"/>
      <c r="O205" s="115"/>
      <c r="P205" s="47"/>
      <c r="Q205" s="95"/>
      <c r="R205" s="95"/>
      <c r="S205" s="95"/>
      <c r="T205" s="95"/>
      <c r="U205" s="12"/>
    </row>
    <row r="206" spans="1:84" s="94" customFormat="1" ht="15.95" customHeight="1" x14ac:dyDescent="0.2">
      <c r="A206" s="57"/>
      <c r="B206" s="57"/>
      <c r="C206" s="34"/>
      <c r="D206" s="139"/>
      <c r="E206" s="62" t="s">
        <v>24</v>
      </c>
      <c r="F206" s="35">
        <f>F203-F204+F205</f>
        <v>2003655</v>
      </c>
      <c r="G206" s="36">
        <f>G203-G204+G205</f>
        <v>2003655</v>
      </c>
      <c r="H206" s="35">
        <f>H203-H204+H205</f>
        <v>2000655</v>
      </c>
      <c r="I206" s="35">
        <f>I203-I204+I205</f>
        <v>1891460</v>
      </c>
      <c r="J206" s="35">
        <f>J203-J204+J205</f>
        <v>109195</v>
      </c>
      <c r="K206" s="35"/>
      <c r="L206" s="50">
        <f>L203-L204+L205</f>
        <v>3000</v>
      </c>
      <c r="M206" s="35"/>
      <c r="N206" s="35"/>
      <c r="O206" s="37"/>
      <c r="P206" s="36"/>
      <c r="Q206" s="35"/>
      <c r="R206" s="35"/>
      <c r="S206" s="50"/>
      <c r="T206" s="50"/>
      <c r="U206" s="13"/>
    </row>
    <row r="207" spans="1:84" s="94" customFormat="1" ht="15.95" customHeight="1" x14ac:dyDescent="0.2">
      <c r="A207" s="38"/>
      <c r="B207" s="38"/>
      <c r="C207" s="38">
        <v>4040</v>
      </c>
      <c r="D207" s="153" t="s">
        <v>54</v>
      </c>
      <c r="E207" s="61" t="s">
        <v>21</v>
      </c>
      <c r="F207" s="31">
        <f>G207+P207</f>
        <v>115470</v>
      </c>
      <c r="G207" s="32">
        <f>H207+K207+L207+M207</f>
        <v>115470</v>
      </c>
      <c r="H207" s="33">
        <f>SUM(I207:J207)</f>
        <v>115470</v>
      </c>
      <c r="I207" s="33">
        <v>115470</v>
      </c>
      <c r="J207" s="33"/>
      <c r="K207" s="33"/>
      <c r="L207" s="33"/>
      <c r="M207" s="33"/>
      <c r="N207" s="33"/>
      <c r="O207" s="46"/>
      <c r="P207" s="47"/>
      <c r="Q207" s="33"/>
      <c r="R207" s="33"/>
      <c r="S207" s="33"/>
      <c r="T207" s="33"/>
      <c r="U207" s="125"/>
    </row>
    <row r="208" spans="1:84" s="94" customFormat="1" ht="15.95" customHeight="1" x14ac:dyDescent="0.2">
      <c r="A208" s="30"/>
      <c r="B208" s="30"/>
      <c r="C208" s="38"/>
      <c r="D208" s="154"/>
      <c r="E208" s="61" t="s">
        <v>22</v>
      </c>
      <c r="F208" s="31"/>
      <c r="G208" s="32"/>
      <c r="H208" s="33"/>
      <c r="I208" s="33"/>
      <c r="J208" s="33"/>
      <c r="K208" s="33"/>
      <c r="L208" s="33"/>
      <c r="M208" s="33"/>
      <c r="N208" s="33"/>
      <c r="O208" s="46"/>
      <c r="P208" s="32"/>
      <c r="Q208" s="33"/>
      <c r="R208" s="33"/>
      <c r="S208" s="33"/>
      <c r="T208" s="33"/>
      <c r="U208" s="11"/>
    </row>
    <row r="209" spans="1:84" s="94" customFormat="1" ht="15.95" customHeight="1" x14ac:dyDescent="0.2">
      <c r="A209" s="30"/>
      <c r="B209" s="30"/>
      <c r="C209" s="38"/>
      <c r="D209" s="154"/>
      <c r="E209" s="61" t="s">
        <v>23</v>
      </c>
      <c r="F209" s="31">
        <f>G209+P209</f>
        <v>7654</v>
      </c>
      <c r="G209" s="32">
        <f>H209+K209+L209+M209</f>
        <v>7654</v>
      </c>
      <c r="H209" s="33">
        <f>SUM(I209:J209)</f>
        <v>7654</v>
      </c>
      <c r="I209" s="33">
        <v>7654</v>
      </c>
      <c r="J209" s="33"/>
      <c r="K209" s="33"/>
      <c r="L209" s="33"/>
      <c r="M209" s="33"/>
      <c r="N209" s="33"/>
      <c r="O209" s="46"/>
      <c r="P209" s="32"/>
      <c r="Q209" s="33"/>
      <c r="R209" s="33"/>
      <c r="S209" s="33"/>
      <c r="T209" s="33"/>
      <c r="U209" s="11"/>
    </row>
    <row r="210" spans="1:84" s="94" customFormat="1" ht="15.95" customHeight="1" x14ac:dyDescent="0.2">
      <c r="A210" s="57"/>
      <c r="B210" s="57"/>
      <c r="C210" s="34"/>
      <c r="D210" s="155"/>
      <c r="E210" s="62" t="s">
        <v>24</v>
      </c>
      <c r="F210" s="35">
        <f>F207-F208+F209</f>
        <v>123124</v>
      </c>
      <c r="G210" s="36">
        <f>G207-G208+G209</f>
        <v>123124</v>
      </c>
      <c r="H210" s="35">
        <f>H207-H208+H209</f>
        <v>123124</v>
      </c>
      <c r="I210" s="35">
        <f>I207-I208+I209</f>
        <v>123124</v>
      </c>
      <c r="J210" s="35"/>
      <c r="K210" s="35"/>
      <c r="L210" s="35"/>
      <c r="M210" s="35"/>
      <c r="N210" s="35"/>
      <c r="O210" s="37"/>
      <c r="P210" s="36"/>
      <c r="Q210" s="35"/>
      <c r="R210" s="35"/>
      <c r="S210" s="50"/>
      <c r="T210" s="50"/>
      <c r="U210" s="13"/>
    </row>
    <row r="211" spans="1:84" s="94" customFormat="1" ht="15.95" customHeight="1" x14ac:dyDescent="0.2">
      <c r="A211" s="38"/>
      <c r="B211" s="38"/>
      <c r="C211" s="38">
        <v>4110</v>
      </c>
      <c r="D211" s="153" t="s">
        <v>43</v>
      </c>
      <c r="E211" s="61" t="s">
        <v>21</v>
      </c>
      <c r="F211" s="31">
        <f>G211+P211</f>
        <v>263852</v>
      </c>
      <c r="G211" s="32">
        <f>H211+K211+L211+M211</f>
        <v>263852</v>
      </c>
      <c r="H211" s="33">
        <f>SUM(I211:J211)</f>
        <v>263852</v>
      </c>
      <c r="I211" s="33">
        <v>263852</v>
      </c>
      <c r="J211" s="33"/>
      <c r="K211" s="33"/>
      <c r="L211" s="33"/>
      <c r="M211" s="33"/>
      <c r="N211" s="33"/>
      <c r="O211" s="46"/>
      <c r="P211" s="47"/>
      <c r="Q211" s="33"/>
      <c r="R211" s="33"/>
      <c r="S211" s="33"/>
      <c r="T211" s="33"/>
      <c r="U211" s="125"/>
    </row>
    <row r="212" spans="1:84" s="94" customFormat="1" ht="15.95" customHeight="1" x14ac:dyDescent="0.2">
      <c r="A212" s="30"/>
      <c r="B212" s="30"/>
      <c r="C212" s="38"/>
      <c r="D212" s="154"/>
      <c r="E212" s="61" t="s">
        <v>22</v>
      </c>
      <c r="F212" s="31"/>
      <c r="G212" s="32"/>
      <c r="H212" s="33"/>
      <c r="I212" s="33"/>
      <c r="J212" s="33"/>
      <c r="K212" s="33"/>
      <c r="L212" s="33"/>
      <c r="M212" s="33"/>
      <c r="N212" s="33"/>
      <c r="O212" s="46"/>
      <c r="P212" s="32"/>
      <c r="Q212" s="33"/>
      <c r="R212" s="33"/>
      <c r="S212" s="33"/>
      <c r="T212" s="33"/>
      <c r="U212" s="11"/>
    </row>
    <row r="213" spans="1:84" s="94" customFormat="1" ht="15.95" customHeight="1" x14ac:dyDescent="0.2">
      <c r="A213" s="30"/>
      <c r="B213" s="30"/>
      <c r="C213" s="38"/>
      <c r="D213" s="154"/>
      <c r="E213" s="61" t="s">
        <v>23</v>
      </c>
      <c r="F213" s="31">
        <f>G213+P213</f>
        <v>1316</v>
      </c>
      <c r="G213" s="32">
        <f>H213+K213+L213+M213</f>
        <v>1316</v>
      </c>
      <c r="H213" s="33">
        <f>SUM(I213:J213)</f>
        <v>1316</v>
      </c>
      <c r="I213" s="33">
        <v>1316</v>
      </c>
      <c r="J213" s="33"/>
      <c r="K213" s="33"/>
      <c r="L213" s="33"/>
      <c r="M213" s="33"/>
      <c r="N213" s="33"/>
      <c r="O213" s="46"/>
      <c r="P213" s="32"/>
      <c r="Q213" s="33"/>
      <c r="R213" s="33"/>
      <c r="S213" s="33"/>
      <c r="T213" s="33"/>
      <c r="U213" s="11"/>
    </row>
    <row r="214" spans="1:84" s="94" customFormat="1" ht="15.95" customHeight="1" x14ac:dyDescent="0.2">
      <c r="A214" s="57"/>
      <c r="B214" s="57"/>
      <c r="C214" s="34"/>
      <c r="D214" s="155"/>
      <c r="E214" s="62" t="s">
        <v>24</v>
      </c>
      <c r="F214" s="35">
        <f>F211-F212+F213</f>
        <v>265168</v>
      </c>
      <c r="G214" s="36">
        <f>G211-G212+G213</f>
        <v>265168</v>
      </c>
      <c r="H214" s="35">
        <f>H211-H212+H213</f>
        <v>265168</v>
      </c>
      <c r="I214" s="35">
        <f>I211-I212+I213</f>
        <v>265168</v>
      </c>
      <c r="J214" s="35"/>
      <c r="K214" s="35"/>
      <c r="L214" s="35"/>
      <c r="M214" s="35"/>
      <c r="N214" s="35"/>
      <c r="O214" s="37"/>
      <c r="P214" s="36"/>
      <c r="Q214" s="35"/>
      <c r="R214" s="35"/>
      <c r="S214" s="50"/>
      <c r="T214" s="50"/>
      <c r="U214" s="13"/>
    </row>
    <row r="215" spans="1:84" s="94" customFormat="1" ht="15.95" customHeight="1" x14ac:dyDescent="0.2">
      <c r="A215" s="38"/>
      <c r="B215" s="38"/>
      <c r="C215" s="38">
        <v>4120</v>
      </c>
      <c r="D215" s="153" t="s">
        <v>55</v>
      </c>
      <c r="E215" s="61" t="s">
        <v>21</v>
      </c>
      <c r="F215" s="31">
        <f>G215+P215</f>
        <v>36977</v>
      </c>
      <c r="G215" s="32">
        <f>H215+K215+L215+M215</f>
        <v>36977</v>
      </c>
      <c r="H215" s="33">
        <f>SUM(I215:J215)</f>
        <v>36977</v>
      </c>
      <c r="I215" s="33">
        <v>36977</v>
      </c>
      <c r="J215" s="33"/>
      <c r="K215" s="33"/>
      <c r="L215" s="33"/>
      <c r="M215" s="33"/>
      <c r="N215" s="33"/>
      <c r="O215" s="46"/>
      <c r="P215" s="47"/>
      <c r="Q215" s="33"/>
      <c r="R215" s="33"/>
      <c r="S215" s="33"/>
      <c r="T215" s="33"/>
      <c r="U215" s="125"/>
    </row>
    <row r="216" spans="1:84" s="94" customFormat="1" ht="15.95" customHeight="1" x14ac:dyDescent="0.2">
      <c r="A216" s="30"/>
      <c r="B216" s="30"/>
      <c r="C216" s="38"/>
      <c r="D216" s="154"/>
      <c r="E216" s="61" t="s">
        <v>22</v>
      </c>
      <c r="F216" s="31"/>
      <c r="G216" s="32"/>
      <c r="H216" s="33"/>
      <c r="I216" s="33"/>
      <c r="J216" s="33"/>
      <c r="K216" s="33"/>
      <c r="L216" s="33"/>
      <c r="M216" s="33"/>
      <c r="N216" s="33"/>
      <c r="O216" s="46"/>
      <c r="P216" s="32"/>
      <c r="Q216" s="33"/>
      <c r="R216" s="33"/>
      <c r="S216" s="33"/>
      <c r="T216" s="33"/>
      <c r="U216" s="11"/>
    </row>
    <row r="217" spans="1:84" s="94" customFormat="1" ht="15.95" customHeight="1" x14ac:dyDescent="0.2">
      <c r="A217" s="30"/>
      <c r="B217" s="30"/>
      <c r="C217" s="38"/>
      <c r="D217" s="154"/>
      <c r="E217" s="61" t="s">
        <v>23</v>
      </c>
      <c r="F217" s="31">
        <f>G217+P217</f>
        <v>188</v>
      </c>
      <c r="G217" s="32">
        <f>H217+K217+L217+M217</f>
        <v>188</v>
      </c>
      <c r="H217" s="33">
        <f>SUM(I217:J217)</f>
        <v>188</v>
      </c>
      <c r="I217" s="33">
        <v>188</v>
      </c>
      <c r="J217" s="33"/>
      <c r="K217" s="33"/>
      <c r="L217" s="33"/>
      <c r="M217" s="33"/>
      <c r="N217" s="33"/>
      <c r="O217" s="46"/>
      <c r="P217" s="32"/>
      <c r="Q217" s="33"/>
      <c r="R217" s="33"/>
      <c r="S217" s="33"/>
      <c r="T217" s="33"/>
      <c r="U217" s="11"/>
    </row>
    <row r="218" spans="1:84" s="94" customFormat="1" ht="15.95" customHeight="1" x14ac:dyDescent="0.2">
      <c r="A218" s="57"/>
      <c r="B218" s="57"/>
      <c r="C218" s="34"/>
      <c r="D218" s="155"/>
      <c r="E218" s="62" t="s">
        <v>24</v>
      </c>
      <c r="F218" s="35">
        <f>F215-F216+F217</f>
        <v>37165</v>
      </c>
      <c r="G218" s="36">
        <f>G215-G216+G217</f>
        <v>37165</v>
      </c>
      <c r="H218" s="35">
        <f>H215-H216+H217</f>
        <v>37165</v>
      </c>
      <c r="I218" s="35">
        <f>I215-I216+I217</f>
        <v>37165</v>
      </c>
      <c r="J218" s="35"/>
      <c r="K218" s="35"/>
      <c r="L218" s="35"/>
      <c r="M218" s="35"/>
      <c r="N218" s="35"/>
      <c r="O218" s="37"/>
      <c r="P218" s="36"/>
      <c r="Q218" s="35"/>
      <c r="R218" s="35"/>
      <c r="S218" s="50"/>
      <c r="T218" s="50"/>
      <c r="U218" s="13"/>
    </row>
    <row r="219" spans="1:84" s="6" customFormat="1" ht="16.5" customHeight="1" x14ac:dyDescent="0.2">
      <c r="A219" s="74"/>
      <c r="B219" s="74"/>
      <c r="C219" s="150" t="s">
        <v>26</v>
      </c>
      <c r="D219" s="151"/>
      <c r="E219" s="151"/>
      <c r="F219" s="151"/>
      <c r="G219" s="151"/>
      <c r="H219" s="151"/>
      <c r="I219" s="151"/>
      <c r="J219" s="151"/>
      <c r="K219" s="151"/>
      <c r="L219" s="151"/>
      <c r="M219" s="151"/>
      <c r="N219" s="151"/>
      <c r="O219" s="151"/>
      <c r="P219" s="151"/>
      <c r="Q219" s="151"/>
      <c r="R219" s="151"/>
      <c r="S219" s="151"/>
      <c r="T219" s="152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</row>
    <row r="220" spans="1:84" s="135" customFormat="1" ht="16.5" customHeight="1" x14ac:dyDescent="0.2">
      <c r="A220" s="74"/>
      <c r="B220" s="30"/>
      <c r="C220" s="147" t="s">
        <v>74</v>
      </c>
      <c r="D220" s="148"/>
      <c r="E220" s="148"/>
      <c r="F220" s="148"/>
      <c r="G220" s="148"/>
      <c r="H220" s="148"/>
      <c r="I220" s="148"/>
      <c r="J220" s="148"/>
      <c r="K220" s="148"/>
      <c r="L220" s="148"/>
      <c r="M220" s="148"/>
      <c r="N220" s="148"/>
      <c r="O220" s="148"/>
      <c r="P220" s="148"/>
      <c r="Q220" s="148"/>
      <c r="R220" s="148"/>
      <c r="S220" s="148"/>
      <c r="T220" s="149"/>
      <c r="V220" s="136"/>
      <c r="W220" s="136"/>
      <c r="X220" s="136"/>
      <c r="Y220" s="136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  <c r="BO220" s="136"/>
      <c r="BP220" s="136"/>
      <c r="BQ220" s="136"/>
      <c r="BR220" s="136"/>
      <c r="BS220" s="136"/>
      <c r="BT220" s="136"/>
      <c r="BU220" s="136"/>
      <c r="BV220" s="136"/>
      <c r="BW220" s="136"/>
      <c r="BX220" s="136"/>
      <c r="BY220" s="136"/>
      <c r="BZ220" s="136"/>
      <c r="CA220" s="136"/>
      <c r="CB220" s="136"/>
      <c r="CC220" s="136"/>
      <c r="CD220" s="136"/>
      <c r="CE220" s="136"/>
      <c r="CF220" s="136"/>
    </row>
    <row r="221" spans="1:84" s="135" customFormat="1" ht="16.5" customHeight="1" x14ac:dyDescent="0.2">
      <c r="A221" s="74"/>
      <c r="B221" s="30"/>
      <c r="C221" s="147" t="s">
        <v>85</v>
      </c>
      <c r="D221" s="148"/>
      <c r="E221" s="148"/>
      <c r="F221" s="148"/>
      <c r="G221" s="148"/>
      <c r="H221" s="148"/>
      <c r="I221" s="148"/>
      <c r="J221" s="148"/>
      <c r="K221" s="148"/>
      <c r="L221" s="148"/>
      <c r="M221" s="148"/>
      <c r="N221" s="148"/>
      <c r="O221" s="148"/>
      <c r="P221" s="148"/>
      <c r="Q221" s="148"/>
      <c r="R221" s="148"/>
      <c r="S221" s="148"/>
      <c r="T221" s="149"/>
      <c r="V221" s="136"/>
      <c r="W221" s="136"/>
      <c r="X221" s="136"/>
      <c r="Y221" s="136"/>
      <c r="Z221" s="136"/>
      <c r="AA221" s="136"/>
      <c r="AB221" s="136"/>
      <c r="AC221" s="136"/>
      <c r="AD221" s="136"/>
      <c r="AE221" s="136"/>
      <c r="AF221" s="136"/>
      <c r="AG221" s="136"/>
      <c r="AH221" s="136"/>
      <c r="AI221" s="136"/>
      <c r="AJ221" s="136"/>
      <c r="AK221" s="136"/>
      <c r="AL221" s="136"/>
      <c r="AM221" s="136"/>
      <c r="AN221" s="136"/>
      <c r="AO221" s="136"/>
      <c r="AP221" s="136"/>
      <c r="AQ221" s="136"/>
      <c r="AR221" s="136"/>
      <c r="AS221" s="136"/>
      <c r="AT221" s="136"/>
      <c r="AU221" s="136"/>
      <c r="AV221" s="136"/>
      <c r="AW221" s="136"/>
      <c r="AX221" s="136"/>
      <c r="AY221" s="136"/>
      <c r="AZ221" s="136"/>
      <c r="BA221" s="136"/>
      <c r="BB221" s="136"/>
      <c r="BC221" s="136"/>
      <c r="BD221" s="136"/>
      <c r="BE221" s="136"/>
      <c r="BF221" s="136"/>
      <c r="BG221" s="136"/>
      <c r="BH221" s="136"/>
      <c r="BI221" s="136"/>
      <c r="BJ221" s="136"/>
      <c r="BK221" s="136"/>
      <c r="BL221" s="136"/>
      <c r="BM221" s="136"/>
      <c r="BN221" s="136"/>
      <c r="BO221" s="136"/>
      <c r="BP221" s="136"/>
      <c r="BQ221" s="136"/>
      <c r="BR221" s="136"/>
      <c r="BS221" s="136"/>
      <c r="BT221" s="136"/>
      <c r="BU221" s="136"/>
      <c r="BV221" s="136"/>
      <c r="BW221" s="136"/>
      <c r="BX221" s="136"/>
      <c r="BY221" s="136"/>
      <c r="BZ221" s="136"/>
      <c r="CA221" s="136"/>
      <c r="CB221" s="136"/>
      <c r="CC221" s="136"/>
      <c r="CD221" s="136"/>
      <c r="CE221" s="136"/>
      <c r="CF221" s="136"/>
    </row>
    <row r="222" spans="1:84" s="135" customFormat="1" ht="16.5" customHeight="1" x14ac:dyDescent="0.2">
      <c r="A222" s="74"/>
      <c r="B222" s="30"/>
      <c r="C222" s="147" t="s">
        <v>86</v>
      </c>
      <c r="D222" s="148"/>
      <c r="E222" s="148"/>
      <c r="F222" s="148"/>
      <c r="G222" s="148"/>
      <c r="H222" s="148"/>
      <c r="I222" s="148"/>
      <c r="J222" s="148"/>
      <c r="K222" s="148"/>
      <c r="L222" s="148"/>
      <c r="M222" s="148"/>
      <c r="N222" s="148"/>
      <c r="O222" s="148"/>
      <c r="P222" s="148"/>
      <c r="Q222" s="148"/>
      <c r="R222" s="148"/>
      <c r="S222" s="148"/>
      <c r="T222" s="149"/>
      <c r="V222" s="136"/>
      <c r="W222" s="136"/>
      <c r="X222" s="136"/>
      <c r="Y222" s="136"/>
      <c r="Z222" s="136"/>
      <c r="AA222" s="136"/>
      <c r="AB222" s="136"/>
      <c r="AC222" s="136"/>
      <c r="AD222" s="136"/>
      <c r="AE222" s="136"/>
      <c r="AF222" s="136"/>
      <c r="AG222" s="136"/>
      <c r="AH222" s="136"/>
      <c r="AI222" s="136"/>
      <c r="AJ222" s="136"/>
      <c r="AK222" s="136"/>
      <c r="AL222" s="136"/>
      <c r="AM222" s="136"/>
      <c r="AN222" s="136"/>
      <c r="AO222" s="136"/>
      <c r="AP222" s="136"/>
      <c r="AQ222" s="136"/>
      <c r="AR222" s="136"/>
      <c r="AS222" s="136"/>
      <c r="AT222" s="136"/>
      <c r="AU222" s="136"/>
      <c r="AV222" s="136"/>
      <c r="AW222" s="136"/>
      <c r="AX222" s="136"/>
      <c r="AY222" s="136"/>
      <c r="AZ222" s="136"/>
      <c r="BA222" s="136"/>
      <c r="BB222" s="136"/>
      <c r="BC222" s="136"/>
      <c r="BD222" s="136"/>
      <c r="BE222" s="136"/>
      <c r="BF222" s="136"/>
      <c r="BG222" s="136"/>
      <c r="BH222" s="136"/>
      <c r="BI222" s="136"/>
      <c r="BJ222" s="136"/>
      <c r="BK222" s="136"/>
      <c r="BL222" s="136"/>
      <c r="BM222" s="136"/>
      <c r="BN222" s="136"/>
      <c r="BO222" s="136"/>
      <c r="BP222" s="136"/>
      <c r="BQ222" s="136"/>
      <c r="BR222" s="136"/>
      <c r="BS222" s="136"/>
      <c r="BT222" s="136"/>
      <c r="BU222" s="136"/>
      <c r="BV222" s="136"/>
      <c r="BW222" s="136"/>
      <c r="BX222" s="136"/>
      <c r="BY222" s="136"/>
      <c r="BZ222" s="136"/>
      <c r="CA222" s="136"/>
      <c r="CB222" s="136"/>
      <c r="CC222" s="136"/>
      <c r="CD222" s="136"/>
      <c r="CE222" s="136"/>
      <c r="CF222" s="136"/>
    </row>
    <row r="223" spans="1:84" s="135" customFormat="1" ht="16.5" customHeight="1" x14ac:dyDescent="0.2">
      <c r="A223" s="74"/>
      <c r="B223" s="30"/>
      <c r="C223" s="144" t="s">
        <v>87</v>
      </c>
      <c r="D223" s="145"/>
      <c r="E223" s="145"/>
      <c r="F223" s="145"/>
      <c r="G223" s="145"/>
      <c r="H223" s="145"/>
      <c r="I223" s="145"/>
      <c r="J223" s="145"/>
      <c r="K223" s="145"/>
      <c r="L223" s="145"/>
      <c r="M223" s="145"/>
      <c r="N223" s="145"/>
      <c r="O223" s="145"/>
      <c r="P223" s="145"/>
      <c r="Q223" s="145"/>
      <c r="R223" s="145"/>
      <c r="S223" s="145"/>
      <c r="T223" s="146"/>
      <c r="V223" s="136"/>
      <c r="W223" s="136"/>
      <c r="X223" s="136"/>
      <c r="Y223" s="136"/>
      <c r="Z223" s="136"/>
      <c r="AA223" s="136"/>
      <c r="AB223" s="136"/>
      <c r="AC223" s="136"/>
      <c r="AD223" s="136"/>
      <c r="AE223" s="136"/>
      <c r="AF223" s="136"/>
      <c r="AG223" s="136"/>
      <c r="AH223" s="136"/>
      <c r="AI223" s="136"/>
      <c r="AJ223" s="136"/>
      <c r="AK223" s="136"/>
      <c r="AL223" s="136"/>
      <c r="AM223" s="136"/>
      <c r="AN223" s="136"/>
      <c r="AO223" s="136"/>
      <c r="AP223" s="136"/>
      <c r="AQ223" s="136"/>
      <c r="AR223" s="136"/>
      <c r="AS223" s="136"/>
      <c r="AT223" s="136"/>
      <c r="AU223" s="136"/>
      <c r="AV223" s="136"/>
      <c r="AW223" s="136"/>
      <c r="AX223" s="136"/>
      <c r="AY223" s="136"/>
      <c r="AZ223" s="136"/>
      <c r="BA223" s="136"/>
      <c r="BB223" s="136"/>
      <c r="BC223" s="136"/>
      <c r="BD223" s="136"/>
      <c r="BE223" s="136"/>
      <c r="BF223" s="136"/>
      <c r="BG223" s="136"/>
      <c r="BH223" s="136"/>
      <c r="BI223" s="136"/>
      <c r="BJ223" s="136"/>
      <c r="BK223" s="136"/>
      <c r="BL223" s="136"/>
      <c r="BM223" s="136"/>
      <c r="BN223" s="136"/>
      <c r="BO223" s="136"/>
      <c r="BP223" s="136"/>
      <c r="BQ223" s="136"/>
      <c r="BR223" s="136"/>
      <c r="BS223" s="136"/>
      <c r="BT223" s="136"/>
      <c r="BU223" s="136"/>
      <c r="BV223" s="136"/>
      <c r="BW223" s="136"/>
      <c r="BX223" s="136"/>
      <c r="BY223" s="136"/>
      <c r="BZ223" s="136"/>
      <c r="CA223" s="136"/>
      <c r="CB223" s="136"/>
      <c r="CC223" s="136"/>
      <c r="CD223" s="136"/>
      <c r="CE223" s="136"/>
      <c r="CF223" s="136"/>
    </row>
    <row r="224" spans="1:84" s="94" customFormat="1" ht="17.25" customHeight="1" x14ac:dyDescent="0.2">
      <c r="A224" s="30"/>
      <c r="B224" s="39">
        <v>85404</v>
      </c>
      <c r="C224" s="40"/>
      <c r="D224" s="156" t="s">
        <v>62</v>
      </c>
      <c r="E224" s="61" t="s">
        <v>21</v>
      </c>
      <c r="F224" s="31">
        <f>G224+P224</f>
        <v>190205</v>
      </c>
      <c r="G224" s="32">
        <f>H224+K224+L224+M224</f>
        <v>190205</v>
      </c>
      <c r="H224" s="33">
        <f>SUM(I224:J224)</f>
        <v>97205</v>
      </c>
      <c r="I224" s="29">
        <v>94176</v>
      </c>
      <c r="J224" s="29">
        <v>3029</v>
      </c>
      <c r="K224" s="33">
        <v>93000</v>
      </c>
      <c r="L224" s="44"/>
      <c r="M224" s="44"/>
      <c r="N224" s="44"/>
      <c r="O224" s="45"/>
      <c r="P224" s="49"/>
      <c r="Q224" s="44"/>
      <c r="R224" s="44"/>
      <c r="S224" s="44"/>
      <c r="T224" s="44"/>
      <c r="U224" s="1"/>
    </row>
    <row r="225" spans="1:84" s="94" customFormat="1" ht="17.25" customHeight="1" x14ac:dyDescent="0.2">
      <c r="A225" s="30"/>
      <c r="B225" s="30"/>
      <c r="C225" s="38"/>
      <c r="D225" s="157"/>
      <c r="E225" s="61" t="s">
        <v>22</v>
      </c>
      <c r="F225" s="31"/>
      <c r="G225" s="32"/>
      <c r="H225" s="33"/>
      <c r="I225" s="33"/>
      <c r="J225" s="33"/>
      <c r="K225" s="33"/>
      <c r="L225" s="95"/>
      <c r="M225" s="95"/>
      <c r="N225" s="95"/>
      <c r="O225" s="115"/>
      <c r="P225" s="47"/>
      <c r="Q225" s="95"/>
      <c r="R225" s="95"/>
      <c r="S225" s="95"/>
      <c r="T225" s="95"/>
      <c r="U225" s="12"/>
    </row>
    <row r="226" spans="1:84" s="94" customFormat="1" ht="17.25" customHeight="1" x14ac:dyDescent="0.2">
      <c r="A226" s="30"/>
      <c r="B226" s="30"/>
      <c r="C226" s="38"/>
      <c r="D226" s="157"/>
      <c r="E226" s="61" t="s">
        <v>23</v>
      </c>
      <c r="F226" s="31">
        <f>G226+P226</f>
        <v>703</v>
      </c>
      <c r="G226" s="32">
        <f>H226+K226+L226+M226</f>
        <v>703</v>
      </c>
      <c r="H226" s="33">
        <f>SUM(I226:J226)</f>
        <v>703</v>
      </c>
      <c r="I226" s="33">
        <f>I230+I234+I238</f>
        <v>703</v>
      </c>
      <c r="J226" s="33"/>
      <c r="K226" s="33"/>
      <c r="L226" s="95"/>
      <c r="M226" s="95"/>
      <c r="N226" s="95"/>
      <c r="O226" s="115"/>
      <c r="P226" s="47"/>
      <c r="Q226" s="95"/>
      <c r="R226" s="95"/>
      <c r="S226" s="95"/>
      <c r="T226" s="95"/>
      <c r="U226" s="12"/>
    </row>
    <row r="227" spans="1:84" s="94" customFormat="1" ht="17.25" customHeight="1" x14ac:dyDescent="0.2">
      <c r="A227" s="57"/>
      <c r="B227" s="57"/>
      <c r="C227" s="34"/>
      <c r="D227" s="158"/>
      <c r="E227" s="62" t="s">
        <v>24</v>
      </c>
      <c r="F227" s="35">
        <f t="shared" ref="F227:K227" si="18">F224-F225+F226</f>
        <v>190908</v>
      </c>
      <c r="G227" s="36">
        <f t="shared" si="18"/>
        <v>190908</v>
      </c>
      <c r="H227" s="35">
        <f t="shared" si="18"/>
        <v>97908</v>
      </c>
      <c r="I227" s="35">
        <f t="shared" si="18"/>
        <v>94879</v>
      </c>
      <c r="J227" s="50">
        <f t="shared" si="18"/>
        <v>3029</v>
      </c>
      <c r="K227" s="35">
        <f t="shared" si="18"/>
        <v>93000</v>
      </c>
      <c r="L227" s="35"/>
      <c r="M227" s="35"/>
      <c r="N227" s="35"/>
      <c r="O227" s="37"/>
      <c r="P227" s="36"/>
      <c r="Q227" s="35"/>
      <c r="R227" s="35"/>
      <c r="S227" s="50"/>
      <c r="T227" s="50"/>
      <c r="U227" s="13"/>
    </row>
    <row r="228" spans="1:84" s="94" customFormat="1" ht="17.25" customHeight="1" x14ac:dyDescent="0.2">
      <c r="A228" s="38"/>
      <c r="B228" s="38"/>
      <c r="C228" s="38">
        <v>4040</v>
      </c>
      <c r="D228" s="153" t="s">
        <v>54</v>
      </c>
      <c r="E228" s="61" t="s">
        <v>21</v>
      </c>
      <c r="F228" s="31">
        <f>G228+P228</f>
        <v>5310</v>
      </c>
      <c r="G228" s="32">
        <f>H228+K228+L228+M228</f>
        <v>5310</v>
      </c>
      <c r="H228" s="33">
        <f>SUM(I228:J228)</f>
        <v>5310</v>
      </c>
      <c r="I228" s="33">
        <v>5310</v>
      </c>
      <c r="J228" s="33"/>
      <c r="K228" s="33"/>
      <c r="L228" s="33"/>
      <c r="M228" s="33"/>
      <c r="N228" s="33"/>
      <c r="O228" s="46"/>
      <c r="P228" s="47"/>
      <c r="Q228" s="33"/>
      <c r="R228" s="33"/>
      <c r="S228" s="33"/>
      <c r="T228" s="33"/>
      <c r="U228" s="125"/>
    </row>
    <row r="229" spans="1:84" s="94" customFormat="1" ht="17.25" customHeight="1" x14ac:dyDescent="0.2">
      <c r="A229" s="30"/>
      <c r="B229" s="30"/>
      <c r="C229" s="38"/>
      <c r="D229" s="154"/>
      <c r="E229" s="61" t="s">
        <v>22</v>
      </c>
      <c r="F229" s="31"/>
      <c r="G229" s="32"/>
      <c r="H229" s="33"/>
      <c r="I229" s="33"/>
      <c r="J229" s="33"/>
      <c r="K229" s="33"/>
      <c r="L229" s="33"/>
      <c r="M229" s="33"/>
      <c r="N229" s="33"/>
      <c r="O229" s="46"/>
      <c r="P229" s="32"/>
      <c r="Q229" s="33"/>
      <c r="R229" s="33"/>
      <c r="S229" s="33"/>
      <c r="T229" s="33"/>
      <c r="U229" s="11"/>
    </row>
    <row r="230" spans="1:84" s="94" customFormat="1" ht="17.25" customHeight="1" x14ac:dyDescent="0.2">
      <c r="A230" s="30"/>
      <c r="B230" s="30"/>
      <c r="C230" s="38"/>
      <c r="D230" s="154"/>
      <c r="E230" s="61" t="s">
        <v>23</v>
      </c>
      <c r="F230" s="31">
        <f>G230+P230</f>
        <v>587</v>
      </c>
      <c r="G230" s="32">
        <f>H230+K230+L230+M230</f>
        <v>587</v>
      </c>
      <c r="H230" s="33">
        <f>SUM(I230:J230)</f>
        <v>587</v>
      </c>
      <c r="I230" s="33">
        <v>587</v>
      </c>
      <c r="J230" s="33"/>
      <c r="K230" s="33"/>
      <c r="L230" s="33"/>
      <c r="M230" s="33"/>
      <c r="N230" s="33"/>
      <c r="O230" s="46"/>
      <c r="P230" s="32"/>
      <c r="Q230" s="33"/>
      <c r="R230" s="33"/>
      <c r="S230" s="33"/>
      <c r="T230" s="33"/>
      <c r="U230" s="11"/>
    </row>
    <row r="231" spans="1:84" s="94" customFormat="1" ht="17.25" customHeight="1" x14ac:dyDescent="0.2">
      <c r="A231" s="57"/>
      <c r="B231" s="57"/>
      <c r="C231" s="34"/>
      <c r="D231" s="155"/>
      <c r="E231" s="62" t="s">
        <v>24</v>
      </c>
      <c r="F231" s="35">
        <f>F228-F229+F230</f>
        <v>5897</v>
      </c>
      <c r="G231" s="36">
        <f>G228-G229+G230</f>
        <v>5897</v>
      </c>
      <c r="H231" s="35">
        <f>H228-H229+H230</f>
        <v>5897</v>
      </c>
      <c r="I231" s="35">
        <f>I228-I229+I230</f>
        <v>5897</v>
      </c>
      <c r="J231" s="35"/>
      <c r="K231" s="35"/>
      <c r="L231" s="35"/>
      <c r="M231" s="35"/>
      <c r="N231" s="35"/>
      <c r="O231" s="37"/>
      <c r="P231" s="36"/>
      <c r="Q231" s="35"/>
      <c r="R231" s="35"/>
      <c r="S231" s="50"/>
      <c r="T231" s="50"/>
      <c r="U231" s="13"/>
    </row>
    <row r="232" spans="1:84" s="94" customFormat="1" ht="17.25" customHeight="1" x14ac:dyDescent="0.2">
      <c r="A232" s="38"/>
      <c r="B232" s="38"/>
      <c r="C232" s="38">
        <v>4110</v>
      </c>
      <c r="D232" s="153" t="s">
        <v>43</v>
      </c>
      <c r="E232" s="61" t="s">
        <v>21</v>
      </c>
      <c r="F232" s="31">
        <f>G232+P232</f>
        <v>13897</v>
      </c>
      <c r="G232" s="32">
        <f>H232+K232+L232+M232</f>
        <v>13897</v>
      </c>
      <c r="H232" s="33">
        <f>SUM(I232:J232)</f>
        <v>13897</v>
      </c>
      <c r="I232" s="33">
        <v>13897</v>
      </c>
      <c r="J232" s="33"/>
      <c r="K232" s="33"/>
      <c r="L232" s="33"/>
      <c r="M232" s="33"/>
      <c r="N232" s="33"/>
      <c r="O232" s="46"/>
      <c r="P232" s="47"/>
      <c r="Q232" s="33"/>
      <c r="R232" s="33"/>
      <c r="S232" s="33"/>
      <c r="T232" s="33"/>
      <c r="U232" s="125"/>
    </row>
    <row r="233" spans="1:84" s="94" customFormat="1" ht="17.25" customHeight="1" x14ac:dyDescent="0.2">
      <c r="A233" s="30"/>
      <c r="B233" s="30"/>
      <c r="C233" s="38"/>
      <c r="D233" s="154"/>
      <c r="E233" s="61" t="s">
        <v>22</v>
      </c>
      <c r="F233" s="31"/>
      <c r="G233" s="32"/>
      <c r="H233" s="33"/>
      <c r="I233" s="33"/>
      <c r="J233" s="33"/>
      <c r="K233" s="33"/>
      <c r="L233" s="33"/>
      <c r="M233" s="33"/>
      <c r="N233" s="33"/>
      <c r="O233" s="46"/>
      <c r="P233" s="32"/>
      <c r="Q233" s="33"/>
      <c r="R233" s="33"/>
      <c r="S233" s="33"/>
      <c r="T233" s="33"/>
      <c r="U233" s="11"/>
    </row>
    <row r="234" spans="1:84" s="94" customFormat="1" ht="17.25" customHeight="1" x14ac:dyDescent="0.2">
      <c r="A234" s="30"/>
      <c r="B234" s="30"/>
      <c r="C234" s="38"/>
      <c r="D234" s="154"/>
      <c r="E234" s="61" t="s">
        <v>23</v>
      </c>
      <c r="F234" s="31">
        <f>G234+P234</f>
        <v>101</v>
      </c>
      <c r="G234" s="32">
        <f>H234+K234+L234+M234</f>
        <v>101</v>
      </c>
      <c r="H234" s="33">
        <f>SUM(I234:J234)</f>
        <v>101</v>
      </c>
      <c r="I234" s="33">
        <v>101</v>
      </c>
      <c r="J234" s="33"/>
      <c r="K234" s="33"/>
      <c r="L234" s="33"/>
      <c r="M234" s="33"/>
      <c r="N234" s="33"/>
      <c r="O234" s="46"/>
      <c r="P234" s="32"/>
      <c r="Q234" s="33"/>
      <c r="R234" s="33"/>
      <c r="S234" s="33"/>
      <c r="T234" s="33"/>
      <c r="U234" s="11"/>
    </row>
    <row r="235" spans="1:84" s="94" customFormat="1" ht="17.25" customHeight="1" x14ac:dyDescent="0.2">
      <c r="A235" s="57"/>
      <c r="B235" s="57"/>
      <c r="C235" s="34"/>
      <c r="D235" s="155"/>
      <c r="E235" s="62" t="s">
        <v>24</v>
      </c>
      <c r="F235" s="35">
        <f>F232-F233+F234</f>
        <v>13998</v>
      </c>
      <c r="G235" s="36">
        <f>G232-G233+G234</f>
        <v>13998</v>
      </c>
      <c r="H235" s="35">
        <f>H232-H233+H234</f>
        <v>13998</v>
      </c>
      <c r="I235" s="35">
        <f>I232-I233+I234</f>
        <v>13998</v>
      </c>
      <c r="J235" s="35"/>
      <c r="K235" s="35"/>
      <c r="L235" s="35"/>
      <c r="M235" s="35"/>
      <c r="N235" s="35"/>
      <c r="O235" s="37"/>
      <c r="P235" s="36"/>
      <c r="Q235" s="35"/>
      <c r="R235" s="35"/>
      <c r="S235" s="50"/>
      <c r="T235" s="50"/>
      <c r="U235" s="13"/>
    </row>
    <row r="236" spans="1:84" s="94" customFormat="1" ht="15.95" customHeight="1" x14ac:dyDescent="0.2">
      <c r="A236" s="38"/>
      <c r="B236" s="38"/>
      <c r="C236" s="38">
        <v>4120</v>
      </c>
      <c r="D236" s="153" t="s">
        <v>55</v>
      </c>
      <c r="E236" s="61" t="s">
        <v>21</v>
      </c>
      <c r="F236" s="31">
        <f>G236+P236</f>
        <v>1930</v>
      </c>
      <c r="G236" s="32">
        <f>H236+K236+L236+M236</f>
        <v>1930</v>
      </c>
      <c r="H236" s="33">
        <f>SUM(I236:J236)</f>
        <v>1930</v>
      </c>
      <c r="I236" s="33">
        <v>1930</v>
      </c>
      <c r="J236" s="33"/>
      <c r="K236" s="33"/>
      <c r="L236" s="33"/>
      <c r="M236" s="33"/>
      <c r="N236" s="33"/>
      <c r="O236" s="46"/>
      <c r="P236" s="47"/>
      <c r="Q236" s="33"/>
      <c r="R236" s="33"/>
      <c r="S236" s="33"/>
      <c r="T236" s="33"/>
      <c r="U236" s="125"/>
    </row>
    <row r="237" spans="1:84" s="94" customFormat="1" ht="15.95" customHeight="1" x14ac:dyDescent="0.2">
      <c r="A237" s="30"/>
      <c r="B237" s="30"/>
      <c r="C237" s="38"/>
      <c r="D237" s="154"/>
      <c r="E237" s="61" t="s">
        <v>22</v>
      </c>
      <c r="F237" s="31"/>
      <c r="G237" s="32"/>
      <c r="H237" s="33"/>
      <c r="I237" s="33"/>
      <c r="J237" s="33"/>
      <c r="K237" s="33"/>
      <c r="L237" s="33"/>
      <c r="M237" s="33"/>
      <c r="N237" s="33"/>
      <c r="O237" s="46"/>
      <c r="P237" s="32"/>
      <c r="Q237" s="33"/>
      <c r="R237" s="33"/>
      <c r="S237" s="33"/>
      <c r="T237" s="33"/>
      <c r="U237" s="11"/>
    </row>
    <row r="238" spans="1:84" s="94" customFormat="1" ht="15.95" customHeight="1" x14ac:dyDescent="0.2">
      <c r="A238" s="30"/>
      <c r="B238" s="30"/>
      <c r="C238" s="38"/>
      <c r="D238" s="154"/>
      <c r="E238" s="61" t="s">
        <v>23</v>
      </c>
      <c r="F238" s="31">
        <f>G238+P238</f>
        <v>15</v>
      </c>
      <c r="G238" s="32">
        <f>H238+K238+L238+M238</f>
        <v>15</v>
      </c>
      <c r="H238" s="33">
        <f>SUM(I238:J238)</f>
        <v>15</v>
      </c>
      <c r="I238" s="33">
        <v>15</v>
      </c>
      <c r="J238" s="33"/>
      <c r="K238" s="33"/>
      <c r="L238" s="33"/>
      <c r="M238" s="33"/>
      <c r="N238" s="33"/>
      <c r="O238" s="46"/>
      <c r="P238" s="32"/>
      <c r="Q238" s="33"/>
      <c r="R238" s="33"/>
      <c r="S238" s="33"/>
      <c r="T238" s="33"/>
      <c r="U238" s="11"/>
    </row>
    <row r="239" spans="1:84" s="94" customFormat="1" ht="15.95" customHeight="1" x14ac:dyDescent="0.2">
      <c r="A239" s="57"/>
      <c r="B239" s="57"/>
      <c r="C239" s="34"/>
      <c r="D239" s="155"/>
      <c r="E239" s="62" t="s">
        <v>24</v>
      </c>
      <c r="F239" s="35">
        <f>F236-F237+F238</f>
        <v>1945</v>
      </c>
      <c r="G239" s="36">
        <f>G236-G237+G238</f>
        <v>1945</v>
      </c>
      <c r="H239" s="35">
        <f>H236-H237+H238</f>
        <v>1945</v>
      </c>
      <c r="I239" s="35">
        <f>I236-I237+I238</f>
        <v>1945</v>
      </c>
      <c r="J239" s="35"/>
      <c r="K239" s="35"/>
      <c r="L239" s="35"/>
      <c r="M239" s="35"/>
      <c r="N239" s="35"/>
      <c r="O239" s="37"/>
      <c r="P239" s="36"/>
      <c r="Q239" s="35"/>
      <c r="R239" s="35"/>
      <c r="S239" s="50"/>
      <c r="T239" s="50"/>
      <c r="U239" s="13"/>
    </row>
    <row r="240" spans="1:84" s="6" customFormat="1" ht="16.5" customHeight="1" x14ac:dyDescent="0.2">
      <c r="A240" s="74"/>
      <c r="B240" s="74"/>
      <c r="C240" s="150" t="s">
        <v>26</v>
      </c>
      <c r="D240" s="151"/>
      <c r="E240" s="151"/>
      <c r="F240" s="151"/>
      <c r="G240" s="151"/>
      <c r="H240" s="151"/>
      <c r="I240" s="151"/>
      <c r="J240" s="151"/>
      <c r="K240" s="151"/>
      <c r="L240" s="151"/>
      <c r="M240" s="151"/>
      <c r="N240" s="151"/>
      <c r="O240" s="151"/>
      <c r="P240" s="151"/>
      <c r="Q240" s="151"/>
      <c r="R240" s="151"/>
      <c r="S240" s="151"/>
      <c r="T240" s="152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</row>
    <row r="241" spans="1:84" s="135" customFormat="1" ht="16.5" customHeight="1" x14ac:dyDescent="0.2">
      <c r="A241" s="74"/>
      <c r="B241" s="30"/>
      <c r="C241" s="147" t="s">
        <v>74</v>
      </c>
      <c r="D241" s="148"/>
      <c r="E241" s="148"/>
      <c r="F241" s="148"/>
      <c r="G241" s="148"/>
      <c r="H241" s="148"/>
      <c r="I241" s="148"/>
      <c r="J241" s="148"/>
      <c r="K241" s="148"/>
      <c r="L241" s="148"/>
      <c r="M241" s="148"/>
      <c r="N241" s="148"/>
      <c r="O241" s="148"/>
      <c r="P241" s="148"/>
      <c r="Q241" s="148"/>
      <c r="R241" s="148"/>
      <c r="S241" s="148"/>
      <c r="T241" s="149"/>
      <c r="V241" s="136"/>
      <c r="W241" s="136"/>
      <c r="X241" s="136"/>
      <c r="Y241" s="136"/>
      <c r="Z241" s="136"/>
      <c r="AA241" s="136"/>
      <c r="AB241" s="136"/>
      <c r="AC241" s="136"/>
      <c r="AD241" s="136"/>
      <c r="AE241" s="136"/>
      <c r="AF241" s="136"/>
      <c r="AG241" s="136"/>
      <c r="AH241" s="136"/>
      <c r="AI241" s="136"/>
      <c r="AJ241" s="136"/>
      <c r="AK241" s="136"/>
      <c r="AL241" s="136"/>
      <c r="AM241" s="136"/>
      <c r="AN241" s="136"/>
      <c r="AO241" s="136"/>
      <c r="AP241" s="136"/>
      <c r="AQ241" s="136"/>
      <c r="AR241" s="136"/>
      <c r="AS241" s="136"/>
      <c r="AT241" s="136"/>
      <c r="AU241" s="136"/>
      <c r="AV241" s="136"/>
      <c r="AW241" s="136"/>
      <c r="AX241" s="136"/>
      <c r="AY241" s="136"/>
      <c r="AZ241" s="136"/>
      <c r="BA241" s="136"/>
      <c r="BB241" s="136"/>
      <c r="BC241" s="136"/>
      <c r="BD241" s="136"/>
      <c r="BE241" s="136"/>
      <c r="BF241" s="136"/>
      <c r="BG241" s="136"/>
      <c r="BH241" s="136"/>
      <c r="BI241" s="136"/>
      <c r="BJ241" s="136"/>
      <c r="BK241" s="136"/>
      <c r="BL241" s="136"/>
      <c r="BM241" s="136"/>
      <c r="BN241" s="136"/>
      <c r="BO241" s="136"/>
      <c r="BP241" s="136"/>
      <c r="BQ241" s="136"/>
      <c r="BR241" s="136"/>
      <c r="BS241" s="136"/>
      <c r="BT241" s="136"/>
      <c r="BU241" s="136"/>
      <c r="BV241" s="136"/>
      <c r="BW241" s="136"/>
      <c r="BX241" s="136"/>
      <c r="BY241" s="136"/>
      <c r="BZ241" s="136"/>
      <c r="CA241" s="136"/>
      <c r="CB241" s="136"/>
      <c r="CC241" s="136"/>
      <c r="CD241" s="136"/>
      <c r="CE241" s="136"/>
      <c r="CF241" s="136"/>
    </row>
    <row r="242" spans="1:84" s="135" customFormat="1" ht="16.5" customHeight="1" x14ac:dyDescent="0.2">
      <c r="A242" s="74"/>
      <c r="B242" s="30"/>
      <c r="C242" s="147" t="s">
        <v>88</v>
      </c>
      <c r="D242" s="148"/>
      <c r="E242" s="148"/>
      <c r="F242" s="148"/>
      <c r="G242" s="148"/>
      <c r="H242" s="148"/>
      <c r="I242" s="148"/>
      <c r="J242" s="148"/>
      <c r="K242" s="148"/>
      <c r="L242" s="148"/>
      <c r="M242" s="148"/>
      <c r="N242" s="148"/>
      <c r="O242" s="148"/>
      <c r="P242" s="148"/>
      <c r="Q242" s="148"/>
      <c r="R242" s="148"/>
      <c r="S242" s="148"/>
      <c r="T242" s="149"/>
      <c r="V242" s="136"/>
      <c r="W242" s="136"/>
      <c r="X242" s="136"/>
      <c r="Y242" s="136"/>
      <c r="Z242" s="136"/>
      <c r="AA242" s="136"/>
      <c r="AB242" s="136"/>
      <c r="AC242" s="136"/>
      <c r="AD242" s="136"/>
      <c r="AE242" s="136"/>
      <c r="AF242" s="136"/>
      <c r="AG242" s="136"/>
      <c r="AH242" s="136"/>
      <c r="AI242" s="136"/>
      <c r="AJ242" s="136"/>
      <c r="AK242" s="136"/>
      <c r="AL242" s="136"/>
      <c r="AM242" s="136"/>
      <c r="AN242" s="136"/>
      <c r="AO242" s="136"/>
      <c r="AP242" s="136"/>
      <c r="AQ242" s="136"/>
      <c r="AR242" s="136"/>
      <c r="AS242" s="136"/>
      <c r="AT242" s="136"/>
      <c r="AU242" s="136"/>
      <c r="AV242" s="136"/>
      <c r="AW242" s="136"/>
      <c r="AX242" s="136"/>
      <c r="AY242" s="136"/>
      <c r="AZ242" s="136"/>
      <c r="BA242" s="136"/>
      <c r="BB242" s="136"/>
      <c r="BC242" s="136"/>
      <c r="BD242" s="136"/>
      <c r="BE242" s="136"/>
      <c r="BF242" s="136"/>
      <c r="BG242" s="136"/>
      <c r="BH242" s="136"/>
      <c r="BI242" s="136"/>
      <c r="BJ242" s="136"/>
      <c r="BK242" s="136"/>
      <c r="BL242" s="136"/>
      <c r="BM242" s="136"/>
      <c r="BN242" s="136"/>
      <c r="BO242" s="136"/>
      <c r="BP242" s="136"/>
      <c r="BQ242" s="136"/>
      <c r="BR242" s="136"/>
      <c r="BS242" s="136"/>
      <c r="BT242" s="136"/>
      <c r="BU242" s="136"/>
      <c r="BV242" s="136"/>
      <c r="BW242" s="136"/>
      <c r="BX242" s="136"/>
      <c r="BY242" s="136"/>
      <c r="BZ242" s="136"/>
      <c r="CA242" s="136"/>
      <c r="CB242" s="136"/>
      <c r="CC242" s="136"/>
      <c r="CD242" s="136"/>
      <c r="CE242" s="136"/>
      <c r="CF242" s="136"/>
    </row>
    <row r="243" spans="1:84" s="135" customFormat="1" ht="16.5" customHeight="1" x14ac:dyDescent="0.2">
      <c r="A243" s="74"/>
      <c r="B243" s="30"/>
      <c r="C243" s="147" t="s">
        <v>89</v>
      </c>
      <c r="D243" s="148"/>
      <c r="E243" s="148"/>
      <c r="F243" s="148"/>
      <c r="G243" s="148"/>
      <c r="H243" s="148"/>
      <c r="I243" s="148"/>
      <c r="J243" s="148"/>
      <c r="K243" s="148"/>
      <c r="L243" s="148"/>
      <c r="M243" s="148"/>
      <c r="N243" s="148"/>
      <c r="O243" s="148"/>
      <c r="P243" s="148"/>
      <c r="Q243" s="148"/>
      <c r="R243" s="148"/>
      <c r="S243" s="148"/>
      <c r="T243" s="149"/>
      <c r="V243" s="136"/>
      <c r="W243" s="136"/>
      <c r="X243" s="136"/>
      <c r="Y243" s="136"/>
      <c r="Z243" s="136"/>
      <c r="AA243" s="136"/>
      <c r="AB243" s="136"/>
      <c r="AC243" s="136"/>
      <c r="AD243" s="136"/>
      <c r="AE243" s="136"/>
      <c r="AF243" s="136"/>
      <c r="AG243" s="136"/>
      <c r="AH243" s="136"/>
      <c r="AI243" s="136"/>
      <c r="AJ243" s="136"/>
      <c r="AK243" s="136"/>
      <c r="AL243" s="136"/>
      <c r="AM243" s="136"/>
      <c r="AN243" s="136"/>
      <c r="AO243" s="136"/>
      <c r="AP243" s="136"/>
      <c r="AQ243" s="136"/>
      <c r="AR243" s="136"/>
      <c r="AS243" s="136"/>
      <c r="AT243" s="136"/>
      <c r="AU243" s="136"/>
      <c r="AV243" s="136"/>
      <c r="AW243" s="136"/>
      <c r="AX243" s="136"/>
      <c r="AY243" s="136"/>
      <c r="AZ243" s="136"/>
      <c r="BA243" s="136"/>
      <c r="BB243" s="136"/>
      <c r="BC243" s="136"/>
      <c r="BD243" s="136"/>
      <c r="BE243" s="136"/>
      <c r="BF243" s="136"/>
      <c r="BG243" s="136"/>
      <c r="BH243" s="136"/>
      <c r="BI243" s="136"/>
      <c r="BJ243" s="136"/>
      <c r="BK243" s="136"/>
      <c r="BL243" s="136"/>
      <c r="BM243" s="136"/>
      <c r="BN243" s="136"/>
      <c r="BO243" s="136"/>
      <c r="BP243" s="136"/>
      <c r="BQ243" s="136"/>
      <c r="BR243" s="136"/>
      <c r="BS243" s="136"/>
      <c r="BT243" s="136"/>
      <c r="BU243" s="136"/>
      <c r="BV243" s="136"/>
      <c r="BW243" s="136"/>
      <c r="BX243" s="136"/>
      <c r="BY243" s="136"/>
      <c r="BZ243" s="136"/>
      <c r="CA243" s="136"/>
      <c r="CB243" s="136"/>
      <c r="CC243" s="136"/>
      <c r="CD243" s="136"/>
      <c r="CE243" s="136"/>
      <c r="CF243" s="136"/>
    </row>
    <row r="244" spans="1:84" s="135" customFormat="1" ht="16.5" customHeight="1" x14ac:dyDescent="0.2">
      <c r="A244" s="74"/>
      <c r="B244" s="30"/>
      <c r="C244" s="144" t="s">
        <v>90</v>
      </c>
      <c r="D244" s="145"/>
      <c r="E244" s="145"/>
      <c r="F244" s="145"/>
      <c r="G244" s="145"/>
      <c r="H244" s="145"/>
      <c r="I244" s="145"/>
      <c r="J244" s="145"/>
      <c r="K244" s="145"/>
      <c r="L244" s="145"/>
      <c r="M244" s="145"/>
      <c r="N244" s="145"/>
      <c r="O244" s="145"/>
      <c r="P244" s="145"/>
      <c r="Q244" s="145"/>
      <c r="R244" s="145"/>
      <c r="S244" s="145"/>
      <c r="T244" s="146"/>
      <c r="V244" s="136"/>
      <c r="W244" s="136"/>
      <c r="X244" s="136"/>
      <c r="Y244" s="136"/>
      <c r="Z244" s="136"/>
      <c r="AA244" s="136"/>
      <c r="AB244" s="136"/>
      <c r="AC244" s="136"/>
      <c r="AD244" s="136"/>
      <c r="AE244" s="136"/>
      <c r="AF244" s="136"/>
      <c r="AG244" s="136"/>
      <c r="AH244" s="136"/>
      <c r="AI244" s="136"/>
      <c r="AJ244" s="136"/>
      <c r="AK244" s="136"/>
      <c r="AL244" s="136"/>
      <c r="AM244" s="136"/>
      <c r="AN244" s="136"/>
      <c r="AO244" s="136"/>
      <c r="AP244" s="136"/>
      <c r="AQ244" s="136"/>
      <c r="AR244" s="136"/>
      <c r="AS244" s="136"/>
      <c r="AT244" s="136"/>
      <c r="AU244" s="136"/>
      <c r="AV244" s="136"/>
      <c r="AW244" s="136"/>
      <c r="AX244" s="136"/>
      <c r="AY244" s="136"/>
      <c r="AZ244" s="136"/>
      <c r="BA244" s="136"/>
      <c r="BB244" s="136"/>
      <c r="BC244" s="136"/>
      <c r="BD244" s="136"/>
      <c r="BE244" s="136"/>
      <c r="BF244" s="136"/>
      <c r="BG244" s="136"/>
      <c r="BH244" s="136"/>
      <c r="BI244" s="136"/>
      <c r="BJ244" s="136"/>
      <c r="BK244" s="136"/>
      <c r="BL244" s="136"/>
      <c r="BM244" s="136"/>
      <c r="BN244" s="136"/>
      <c r="BO244" s="136"/>
      <c r="BP244" s="136"/>
      <c r="BQ244" s="136"/>
      <c r="BR244" s="136"/>
      <c r="BS244" s="136"/>
      <c r="BT244" s="136"/>
      <c r="BU244" s="136"/>
      <c r="BV244" s="136"/>
      <c r="BW244" s="136"/>
      <c r="BX244" s="136"/>
      <c r="BY244" s="136"/>
      <c r="BZ244" s="136"/>
      <c r="CA244" s="136"/>
      <c r="CB244" s="136"/>
      <c r="CC244" s="136"/>
      <c r="CD244" s="136"/>
      <c r="CE244" s="136"/>
      <c r="CF244" s="136"/>
    </row>
    <row r="245" spans="1:84" s="1" customFormat="1" ht="16.5" customHeight="1" x14ac:dyDescent="0.2">
      <c r="A245" s="41">
        <v>855</v>
      </c>
      <c r="B245" s="41"/>
      <c r="C245" s="86"/>
      <c r="D245" s="159" t="s">
        <v>33</v>
      </c>
      <c r="E245" s="63" t="s">
        <v>21</v>
      </c>
      <c r="F245" s="51">
        <f>G245+P245</f>
        <v>43566936</v>
      </c>
      <c r="G245" s="21">
        <f>H245+K245+L245+M245</f>
        <v>43566936</v>
      </c>
      <c r="H245" s="22">
        <f>SUM(I245:J245)</f>
        <v>2315829</v>
      </c>
      <c r="I245" s="22">
        <v>1634002</v>
      </c>
      <c r="J245" s="22">
        <v>681827</v>
      </c>
      <c r="K245" s="22"/>
      <c r="L245" s="22">
        <v>41251107</v>
      </c>
      <c r="M245" s="22"/>
      <c r="N245" s="42"/>
      <c r="O245" s="114"/>
      <c r="P245" s="21"/>
      <c r="Q245" s="22"/>
      <c r="R245" s="22"/>
      <c r="S245" s="42"/>
      <c r="T245" s="42"/>
      <c r="U245" s="2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</row>
    <row r="246" spans="1:84" s="11" customFormat="1" ht="16.5" customHeight="1" x14ac:dyDescent="0.2">
      <c r="A246" s="19"/>
      <c r="B246" s="19"/>
      <c r="C246" s="56"/>
      <c r="D246" s="160"/>
      <c r="E246" s="59" t="s">
        <v>22</v>
      </c>
      <c r="F246" s="20"/>
      <c r="G246" s="23"/>
      <c r="H246" s="24"/>
      <c r="I246" s="24"/>
      <c r="J246" s="24"/>
      <c r="K246" s="24"/>
      <c r="L246" s="24"/>
      <c r="M246" s="24"/>
      <c r="N246" s="43"/>
      <c r="O246" s="116"/>
      <c r="P246" s="23"/>
      <c r="Q246" s="24"/>
      <c r="R246" s="24"/>
      <c r="S246" s="43"/>
      <c r="T246" s="43"/>
      <c r="U246" s="12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</row>
    <row r="247" spans="1:84" s="11" customFormat="1" ht="16.5" customHeight="1" x14ac:dyDescent="0.2">
      <c r="A247" s="19"/>
      <c r="B247" s="19"/>
      <c r="C247" s="56"/>
      <c r="D247" s="70"/>
      <c r="E247" s="59" t="s">
        <v>23</v>
      </c>
      <c r="F247" s="20">
        <f>G247+P247</f>
        <v>4422.1900000000005</v>
      </c>
      <c r="G247" s="23">
        <f>H247+K247+L247+M247</f>
        <v>4422.1900000000005</v>
      </c>
      <c r="H247" s="24">
        <f>SUM(I247:J247)</f>
        <v>4422.1900000000005</v>
      </c>
      <c r="I247" s="24"/>
      <c r="J247" s="24">
        <f>J251+J267</f>
        <v>4422.1900000000005</v>
      </c>
      <c r="K247" s="24"/>
      <c r="L247" s="24"/>
      <c r="M247" s="24"/>
      <c r="N247" s="43"/>
      <c r="O247" s="116"/>
      <c r="P247" s="23"/>
      <c r="Q247" s="24"/>
      <c r="R247" s="24"/>
      <c r="S247" s="43"/>
      <c r="T247" s="43"/>
      <c r="U247" s="12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</row>
    <row r="248" spans="1:84" s="13" customFormat="1" ht="16.5" customHeight="1" x14ac:dyDescent="0.2">
      <c r="A248" s="56"/>
      <c r="B248" s="25"/>
      <c r="C248" s="25"/>
      <c r="D248" s="71"/>
      <c r="E248" s="60" t="s">
        <v>24</v>
      </c>
      <c r="F248" s="26">
        <f t="shared" ref="F248:L248" si="19">F245-F246+F247</f>
        <v>43571358.189999998</v>
      </c>
      <c r="G248" s="27">
        <f t="shared" si="19"/>
        <v>43571358.189999998</v>
      </c>
      <c r="H248" s="26">
        <f t="shared" si="19"/>
        <v>2320251.19</v>
      </c>
      <c r="I248" s="69">
        <f t="shared" si="19"/>
        <v>1634002</v>
      </c>
      <c r="J248" s="69">
        <f t="shared" si="19"/>
        <v>686249.19</v>
      </c>
      <c r="K248" s="69"/>
      <c r="L248" s="69">
        <f t="shared" si="19"/>
        <v>41251107</v>
      </c>
      <c r="M248" s="69"/>
      <c r="N248" s="26"/>
      <c r="O248" s="28"/>
      <c r="P248" s="27"/>
      <c r="Q248" s="69"/>
      <c r="R248" s="69"/>
      <c r="S248" s="69"/>
      <c r="T248" s="69"/>
      <c r="U248" s="1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</row>
    <row r="249" spans="1:84" s="1" customFormat="1" ht="16.5" customHeight="1" x14ac:dyDescent="0.2">
      <c r="A249" s="38"/>
      <c r="B249" s="75">
        <v>85501</v>
      </c>
      <c r="C249" s="79"/>
      <c r="D249" s="156" t="s">
        <v>32</v>
      </c>
      <c r="E249" s="61" t="s">
        <v>21</v>
      </c>
      <c r="F249" s="31">
        <f>G249+P249</f>
        <v>32381000</v>
      </c>
      <c r="G249" s="32">
        <f>H249+K249+L249+M249</f>
        <v>32381000</v>
      </c>
      <c r="H249" s="33">
        <f>SUM(I249:J249)</f>
        <v>272919</v>
      </c>
      <c r="I249" s="29">
        <v>261217</v>
      </c>
      <c r="J249" s="29">
        <v>11702</v>
      </c>
      <c r="K249" s="29"/>
      <c r="L249" s="33">
        <v>32108081</v>
      </c>
      <c r="M249" s="44"/>
      <c r="N249" s="44"/>
      <c r="O249" s="45"/>
      <c r="P249" s="49"/>
      <c r="Q249" s="44"/>
      <c r="R249" s="44"/>
      <c r="S249" s="44"/>
      <c r="T249" s="44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</row>
    <row r="250" spans="1:84" s="11" customFormat="1" ht="16.5" customHeight="1" x14ac:dyDescent="0.2">
      <c r="A250" s="30"/>
      <c r="B250" s="76"/>
      <c r="C250" s="77"/>
      <c r="D250" s="157"/>
      <c r="E250" s="61" t="s">
        <v>22</v>
      </c>
      <c r="F250" s="31"/>
      <c r="G250" s="32"/>
      <c r="H250" s="33"/>
      <c r="I250" s="33"/>
      <c r="J250" s="33"/>
      <c r="K250" s="33"/>
      <c r="L250" s="33"/>
      <c r="M250" s="95"/>
      <c r="N250" s="95"/>
      <c r="O250" s="115"/>
      <c r="P250" s="47"/>
      <c r="Q250" s="95"/>
      <c r="R250" s="95"/>
      <c r="S250" s="95"/>
      <c r="T250" s="95"/>
      <c r="U250" s="12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</row>
    <row r="251" spans="1:84" s="11" customFormat="1" ht="16.5" customHeight="1" x14ac:dyDescent="0.2">
      <c r="A251" s="30"/>
      <c r="B251" s="76"/>
      <c r="C251" s="77"/>
      <c r="D251" s="157"/>
      <c r="E251" s="61" t="s">
        <v>23</v>
      </c>
      <c r="F251" s="31">
        <f>G251+P251</f>
        <v>905.66</v>
      </c>
      <c r="G251" s="32">
        <f>H251+K251+L251+M251</f>
        <v>905.66</v>
      </c>
      <c r="H251" s="33">
        <f>SUM(I251:J251)</f>
        <v>905.66</v>
      </c>
      <c r="I251" s="33"/>
      <c r="J251" s="33">
        <f>J255+J259</f>
        <v>905.66</v>
      </c>
      <c r="K251" s="33"/>
      <c r="L251" s="33"/>
      <c r="M251" s="95"/>
      <c r="N251" s="95"/>
      <c r="O251" s="115"/>
      <c r="P251" s="47"/>
      <c r="Q251" s="95"/>
      <c r="R251" s="95"/>
      <c r="S251" s="95"/>
      <c r="T251" s="95"/>
      <c r="U251" s="12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</row>
    <row r="252" spans="1:84" s="13" customFormat="1" ht="16.5" customHeight="1" x14ac:dyDescent="0.2">
      <c r="A252" s="57"/>
      <c r="B252" s="77"/>
      <c r="C252" s="78"/>
      <c r="D252" s="158"/>
      <c r="E252" s="62" t="s">
        <v>24</v>
      </c>
      <c r="F252" s="35">
        <f t="shared" ref="F252:L252" si="20">F249-F250+F251</f>
        <v>32381905.66</v>
      </c>
      <c r="G252" s="36">
        <f t="shared" si="20"/>
        <v>32381905.66</v>
      </c>
      <c r="H252" s="35">
        <f t="shared" si="20"/>
        <v>273824.65999999997</v>
      </c>
      <c r="I252" s="35">
        <f t="shared" si="20"/>
        <v>261217</v>
      </c>
      <c r="J252" s="35">
        <f t="shared" si="20"/>
        <v>12607.66</v>
      </c>
      <c r="K252" s="35"/>
      <c r="L252" s="35">
        <f t="shared" si="20"/>
        <v>32108081</v>
      </c>
      <c r="M252" s="35"/>
      <c r="N252" s="35"/>
      <c r="O252" s="37"/>
      <c r="P252" s="36"/>
      <c r="Q252" s="35"/>
      <c r="R252" s="35"/>
      <c r="S252" s="50"/>
      <c r="T252" s="50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</row>
    <row r="253" spans="1:84" s="1" customFormat="1" ht="36.950000000000003" customHeight="1" x14ac:dyDescent="0.2">
      <c r="A253" s="38"/>
      <c r="B253" s="38"/>
      <c r="C253" s="38">
        <v>2910</v>
      </c>
      <c r="D253" s="168" t="s">
        <v>25</v>
      </c>
      <c r="E253" s="61" t="s">
        <v>21</v>
      </c>
      <c r="F253" s="31">
        <f>G253+P253</f>
        <v>0</v>
      </c>
      <c r="G253" s="32">
        <f>H253+K253+L253+M253</f>
        <v>0</v>
      </c>
      <c r="H253" s="33">
        <f>SUM(I253:J253)</f>
        <v>0</v>
      </c>
      <c r="I253" s="33"/>
      <c r="J253" s="33">
        <v>0</v>
      </c>
      <c r="K253" s="33"/>
      <c r="L253" s="33"/>
      <c r="M253" s="33"/>
      <c r="N253" s="33"/>
      <c r="O253" s="46"/>
      <c r="P253" s="47"/>
      <c r="Q253" s="33"/>
      <c r="R253" s="33"/>
      <c r="S253" s="33"/>
      <c r="T253" s="3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</row>
    <row r="254" spans="1:84" s="11" customFormat="1" ht="36.950000000000003" customHeight="1" x14ac:dyDescent="0.2">
      <c r="A254" s="30"/>
      <c r="B254" s="30"/>
      <c r="C254" s="38"/>
      <c r="D254" s="169"/>
      <c r="E254" s="61" t="s">
        <v>22</v>
      </c>
      <c r="F254" s="31"/>
      <c r="G254" s="32"/>
      <c r="H254" s="33"/>
      <c r="I254" s="33"/>
      <c r="J254" s="33"/>
      <c r="K254" s="33"/>
      <c r="L254" s="33"/>
      <c r="M254" s="33"/>
      <c r="N254" s="33"/>
      <c r="O254" s="46"/>
      <c r="P254" s="32"/>
      <c r="Q254" s="33"/>
      <c r="R254" s="33"/>
      <c r="S254" s="33"/>
      <c r="T254" s="33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</row>
    <row r="255" spans="1:84" s="11" customFormat="1" ht="36.950000000000003" customHeight="1" x14ac:dyDescent="0.2">
      <c r="A255" s="30"/>
      <c r="B255" s="30"/>
      <c r="C255" s="38"/>
      <c r="D255" s="169"/>
      <c r="E255" s="61" t="s">
        <v>23</v>
      </c>
      <c r="F255" s="31">
        <f>G255+P255</f>
        <v>827.92</v>
      </c>
      <c r="G255" s="32">
        <f>H255+K255+L255+M255</f>
        <v>827.92</v>
      </c>
      <c r="H255" s="33">
        <f>SUM(I255:J255)</f>
        <v>827.92</v>
      </c>
      <c r="I255" s="33"/>
      <c r="J255" s="33">
        <v>827.92</v>
      </c>
      <c r="K255" s="33"/>
      <c r="L255" s="33"/>
      <c r="M255" s="33"/>
      <c r="N255" s="33"/>
      <c r="O255" s="46"/>
      <c r="P255" s="32"/>
      <c r="Q255" s="33"/>
      <c r="R255" s="33"/>
      <c r="S255" s="33"/>
      <c r="T255" s="33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</row>
    <row r="256" spans="1:84" s="13" customFormat="1" ht="36.950000000000003" customHeight="1" x14ac:dyDescent="0.2">
      <c r="A256" s="57"/>
      <c r="B256" s="57"/>
      <c r="C256" s="34"/>
      <c r="D256" s="170"/>
      <c r="E256" s="62" t="s">
        <v>24</v>
      </c>
      <c r="F256" s="35">
        <f>F253-F254+F255</f>
        <v>827.92</v>
      </c>
      <c r="G256" s="36">
        <f>G253-G254+G255</f>
        <v>827.92</v>
      </c>
      <c r="H256" s="35">
        <f>H253-H254+H255</f>
        <v>827.92</v>
      </c>
      <c r="I256" s="35"/>
      <c r="J256" s="35">
        <f>J253-J254+J255</f>
        <v>827.92</v>
      </c>
      <c r="K256" s="35"/>
      <c r="L256" s="35"/>
      <c r="M256" s="35"/>
      <c r="N256" s="35"/>
      <c r="O256" s="37"/>
      <c r="P256" s="36"/>
      <c r="Q256" s="35"/>
      <c r="R256" s="35"/>
      <c r="S256" s="50"/>
      <c r="T256" s="50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</row>
    <row r="257" spans="1:84" s="1" customFormat="1" ht="15.95" customHeight="1" x14ac:dyDescent="0.2">
      <c r="A257" s="38"/>
      <c r="B257" s="38"/>
      <c r="C257" s="38">
        <v>4580</v>
      </c>
      <c r="D257" s="66" t="s">
        <v>29</v>
      </c>
      <c r="E257" s="61" t="s">
        <v>21</v>
      </c>
      <c r="F257" s="31">
        <f>G257+P257</f>
        <v>0</v>
      </c>
      <c r="G257" s="32">
        <f>H257+K257+L257+M257</f>
        <v>0</v>
      </c>
      <c r="H257" s="33">
        <f>SUM(I257:J257)</f>
        <v>0</v>
      </c>
      <c r="I257" s="33"/>
      <c r="J257" s="33">
        <v>0</v>
      </c>
      <c r="K257" s="33"/>
      <c r="L257" s="33"/>
      <c r="M257" s="33"/>
      <c r="N257" s="33"/>
      <c r="O257" s="46"/>
      <c r="P257" s="47"/>
      <c r="Q257" s="33"/>
      <c r="R257" s="33"/>
      <c r="S257" s="33"/>
      <c r="T257" s="33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</row>
    <row r="258" spans="1:84" s="11" customFormat="1" ht="15.95" customHeight="1" x14ac:dyDescent="0.2">
      <c r="A258" s="30"/>
      <c r="B258" s="30"/>
      <c r="C258" s="38"/>
      <c r="D258" s="67"/>
      <c r="E258" s="61" t="s">
        <v>22</v>
      </c>
      <c r="F258" s="31"/>
      <c r="G258" s="32"/>
      <c r="H258" s="33"/>
      <c r="I258" s="33"/>
      <c r="J258" s="33"/>
      <c r="K258" s="33"/>
      <c r="L258" s="33"/>
      <c r="M258" s="33"/>
      <c r="N258" s="33"/>
      <c r="O258" s="46"/>
      <c r="P258" s="32"/>
      <c r="Q258" s="33"/>
      <c r="R258" s="33"/>
      <c r="S258" s="33"/>
      <c r="T258" s="33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</row>
    <row r="259" spans="1:84" s="11" customFormat="1" ht="15.95" customHeight="1" x14ac:dyDescent="0.2">
      <c r="A259" s="30"/>
      <c r="B259" s="30"/>
      <c r="C259" s="38"/>
      <c r="D259" s="67"/>
      <c r="E259" s="61" t="s">
        <v>23</v>
      </c>
      <c r="F259" s="31">
        <f>G259+P259</f>
        <v>77.739999999999995</v>
      </c>
      <c r="G259" s="32">
        <f>H259+K259+L259+M259</f>
        <v>77.739999999999995</v>
      </c>
      <c r="H259" s="33">
        <f>SUM(I259:J259)</f>
        <v>77.739999999999995</v>
      </c>
      <c r="I259" s="33"/>
      <c r="J259" s="33">
        <v>77.739999999999995</v>
      </c>
      <c r="K259" s="33"/>
      <c r="L259" s="33"/>
      <c r="M259" s="33"/>
      <c r="N259" s="33"/>
      <c r="O259" s="46"/>
      <c r="P259" s="32"/>
      <c r="Q259" s="33"/>
      <c r="R259" s="33"/>
      <c r="S259" s="33"/>
      <c r="T259" s="33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</row>
    <row r="260" spans="1:84" s="13" customFormat="1" ht="15.95" customHeight="1" x14ac:dyDescent="0.2">
      <c r="A260" s="57"/>
      <c r="B260" s="57"/>
      <c r="C260" s="34"/>
      <c r="D260" s="68"/>
      <c r="E260" s="62" t="s">
        <v>24</v>
      </c>
      <c r="F260" s="35">
        <f>F257-F258+F259</f>
        <v>77.739999999999995</v>
      </c>
      <c r="G260" s="36">
        <f>G257-G258+G259</f>
        <v>77.739999999999995</v>
      </c>
      <c r="H260" s="35">
        <f>H257-H258+H259</f>
        <v>77.739999999999995</v>
      </c>
      <c r="I260" s="35"/>
      <c r="J260" s="35">
        <f>J257-J258+J259</f>
        <v>77.739999999999995</v>
      </c>
      <c r="K260" s="35"/>
      <c r="L260" s="35"/>
      <c r="M260" s="35"/>
      <c r="N260" s="35"/>
      <c r="O260" s="37"/>
      <c r="P260" s="36"/>
      <c r="Q260" s="35"/>
      <c r="R260" s="35"/>
      <c r="S260" s="50"/>
      <c r="T260" s="5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</row>
    <row r="261" spans="1:84" s="94" customFormat="1" ht="15.95" customHeight="1" x14ac:dyDescent="0.2">
      <c r="A261" s="74"/>
      <c r="B261" s="74"/>
      <c r="C261" s="150" t="s">
        <v>26</v>
      </c>
      <c r="D261" s="151"/>
      <c r="E261" s="151"/>
      <c r="F261" s="151"/>
      <c r="G261" s="151"/>
      <c r="H261" s="151"/>
      <c r="I261" s="151"/>
      <c r="J261" s="151"/>
      <c r="K261" s="151"/>
      <c r="L261" s="151"/>
      <c r="M261" s="151"/>
      <c r="N261" s="151"/>
      <c r="O261" s="151"/>
      <c r="P261" s="151"/>
      <c r="Q261" s="151"/>
      <c r="R261" s="151"/>
      <c r="S261" s="151"/>
      <c r="T261" s="152"/>
    </row>
    <row r="262" spans="1:84" s="94" customFormat="1" ht="15.95" customHeight="1" x14ac:dyDescent="0.2">
      <c r="A262" s="74"/>
      <c r="B262" s="30"/>
      <c r="C262" s="147" t="s">
        <v>38</v>
      </c>
      <c r="D262" s="148"/>
      <c r="E262" s="148"/>
      <c r="F262" s="148"/>
      <c r="G262" s="148"/>
      <c r="H262" s="148"/>
      <c r="I262" s="148"/>
      <c r="J262" s="148"/>
      <c r="K262" s="148"/>
      <c r="L262" s="148"/>
      <c r="M262" s="148"/>
      <c r="N262" s="148"/>
      <c r="O262" s="148"/>
      <c r="P262" s="148"/>
      <c r="Q262" s="148"/>
      <c r="R262" s="148"/>
      <c r="S262" s="148"/>
      <c r="T262" s="149"/>
    </row>
    <row r="263" spans="1:84" s="94" customFormat="1" ht="15.95" customHeight="1" x14ac:dyDescent="0.2">
      <c r="A263" s="74"/>
      <c r="B263" s="30"/>
      <c r="C263" s="147" t="s">
        <v>97</v>
      </c>
      <c r="D263" s="148"/>
      <c r="E263" s="148"/>
      <c r="F263" s="148"/>
      <c r="G263" s="148"/>
      <c r="H263" s="148"/>
      <c r="I263" s="148"/>
      <c r="J263" s="148"/>
      <c r="K263" s="148"/>
      <c r="L263" s="148"/>
      <c r="M263" s="148"/>
      <c r="N263" s="148"/>
      <c r="O263" s="148"/>
      <c r="P263" s="148"/>
      <c r="Q263" s="148"/>
      <c r="R263" s="148"/>
      <c r="S263" s="148"/>
      <c r="T263" s="149"/>
    </row>
    <row r="264" spans="1:84" s="94" customFormat="1" ht="15.95" customHeight="1" x14ac:dyDescent="0.2">
      <c r="A264" s="74"/>
      <c r="B264" s="30"/>
      <c r="C264" s="144" t="s">
        <v>98</v>
      </c>
      <c r="D264" s="145"/>
      <c r="E264" s="145"/>
      <c r="F264" s="145"/>
      <c r="G264" s="145"/>
      <c r="H264" s="145"/>
      <c r="I264" s="145"/>
      <c r="J264" s="145"/>
      <c r="K264" s="145"/>
      <c r="L264" s="145"/>
      <c r="M264" s="145"/>
      <c r="N264" s="145"/>
      <c r="O264" s="145"/>
      <c r="P264" s="145"/>
      <c r="Q264" s="145"/>
      <c r="R264" s="145"/>
      <c r="S264" s="145"/>
      <c r="T264" s="146"/>
    </row>
    <row r="265" spans="1:84" s="1" customFormat="1" ht="32.1" customHeight="1" x14ac:dyDescent="0.2">
      <c r="A265" s="38"/>
      <c r="B265" s="75">
        <v>85502</v>
      </c>
      <c r="C265" s="79"/>
      <c r="D265" s="162" t="s">
        <v>4</v>
      </c>
      <c r="E265" s="61" t="s">
        <v>21</v>
      </c>
      <c r="F265" s="31">
        <f>G265+P265</f>
        <v>8888000</v>
      </c>
      <c r="G265" s="32">
        <f>H265+K265+L265+M265</f>
        <v>8888000</v>
      </c>
      <c r="H265" s="33">
        <f>SUM(I265:J265)</f>
        <v>743874</v>
      </c>
      <c r="I265" s="29">
        <v>734572</v>
      </c>
      <c r="J265" s="29">
        <v>9302</v>
      </c>
      <c r="K265" s="29"/>
      <c r="L265" s="33">
        <v>8144126</v>
      </c>
      <c r="M265" s="44"/>
      <c r="N265" s="44"/>
      <c r="O265" s="45"/>
      <c r="P265" s="49"/>
      <c r="Q265" s="44"/>
      <c r="R265" s="44"/>
      <c r="S265" s="44"/>
      <c r="T265" s="44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</row>
    <row r="266" spans="1:84" s="11" customFormat="1" ht="32.1" customHeight="1" x14ac:dyDescent="0.2">
      <c r="A266" s="30"/>
      <c r="B266" s="76"/>
      <c r="C266" s="77"/>
      <c r="D266" s="163"/>
      <c r="E266" s="61" t="s">
        <v>22</v>
      </c>
      <c r="F266" s="31"/>
      <c r="G266" s="32"/>
      <c r="H266" s="33"/>
      <c r="I266" s="33"/>
      <c r="J266" s="33"/>
      <c r="K266" s="33"/>
      <c r="L266" s="33"/>
      <c r="M266" s="95"/>
      <c r="N266" s="95"/>
      <c r="O266" s="115"/>
      <c r="P266" s="47"/>
      <c r="Q266" s="95"/>
      <c r="R266" s="95"/>
      <c r="S266" s="95"/>
      <c r="T266" s="95"/>
      <c r="U266" s="12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</row>
    <row r="267" spans="1:84" s="11" customFormat="1" ht="32.1" customHeight="1" x14ac:dyDescent="0.2">
      <c r="A267" s="30"/>
      <c r="B267" s="76"/>
      <c r="C267" s="77"/>
      <c r="D267" s="163"/>
      <c r="E267" s="61" t="s">
        <v>23</v>
      </c>
      <c r="F267" s="31">
        <f>G267+P267</f>
        <v>3516.53</v>
      </c>
      <c r="G267" s="32">
        <f>H267+K267+L267+M267</f>
        <v>3516.53</v>
      </c>
      <c r="H267" s="33">
        <f>SUM(I267:J267)</f>
        <v>3516.53</v>
      </c>
      <c r="I267" s="33"/>
      <c r="J267" s="33">
        <f>J271+J275</f>
        <v>3516.53</v>
      </c>
      <c r="K267" s="33"/>
      <c r="L267" s="33"/>
      <c r="M267" s="95"/>
      <c r="N267" s="95"/>
      <c r="O267" s="115"/>
      <c r="P267" s="47"/>
      <c r="Q267" s="95"/>
      <c r="R267" s="95"/>
      <c r="S267" s="95"/>
      <c r="T267" s="95"/>
      <c r="U267" s="12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</row>
    <row r="268" spans="1:84" s="13" customFormat="1" ht="36" customHeight="1" x14ac:dyDescent="0.2">
      <c r="A268" s="57"/>
      <c r="B268" s="77"/>
      <c r="C268" s="78"/>
      <c r="D268" s="164"/>
      <c r="E268" s="62" t="s">
        <v>24</v>
      </c>
      <c r="F268" s="35">
        <f t="shared" ref="F268:L268" si="21">F265-F266+F267</f>
        <v>8891516.5299999993</v>
      </c>
      <c r="G268" s="36">
        <f t="shared" si="21"/>
        <v>8891516.5299999993</v>
      </c>
      <c r="H268" s="35">
        <f t="shared" si="21"/>
        <v>747390.53</v>
      </c>
      <c r="I268" s="35">
        <f t="shared" si="21"/>
        <v>734572</v>
      </c>
      <c r="J268" s="35">
        <f t="shared" si="21"/>
        <v>12818.53</v>
      </c>
      <c r="K268" s="35"/>
      <c r="L268" s="35">
        <f t="shared" si="21"/>
        <v>8144126</v>
      </c>
      <c r="M268" s="35"/>
      <c r="N268" s="35"/>
      <c r="O268" s="37"/>
      <c r="P268" s="36"/>
      <c r="Q268" s="35"/>
      <c r="R268" s="35"/>
      <c r="S268" s="50"/>
      <c r="T268" s="50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</row>
    <row r="269" spans="1:84" s="1" customFormat="1" ht="38.1" customHeight="1" x14ac:dyDescent="0.2">
      <c r="A269" s="38"/>
      <c r="B269" s="38"/>
      <c r="C269" s="38">
        <v>2910</v>
      </c>
      <c r="D269" s="168" t="s">
        <v>25</v>
      </c>
      <c r="E269" s="61" t="s">
        <v>21</v>
      </c>
      <c r="F269" s="31">
        <f>G269+P269</f>
        <v>0</v>
      </c>
      <c r="G269" s="32">
        <f>H269+K269+L269+M269</f>
        <v>0</v>
      </c>
      <c r="H269" s="33">
        <f>SUM(I269:J269)</f>
        <v>0</v>
      </c>
      <c r="I269" s="33"/>
      <c r="J269" s="33">
        <v>0</v>
      </c>
      <c r="K269" s="33"/>
      <c r="L269" s="33"/>
      <c r="M269" s="33"/>
      <c r="N269" s="33"/>
      <c r="O269" s="46"/>
      <c r="P269" s="47"/>
      <c r="Q269" s="33"/>
      <c r="R269" s="33"/>
      <c r="S269" s="33"/>
      <c r="T269" s="33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</row>
    <row r="270" spans="1:84" s="11" customFormat="1" ht="38.1" customHeight="1" x14ac:dyDescent="0.2">
      <c r="A270" s="30"/>
      <c r="B270" s="30"/>
      <c r="C270" s="38"/>
      <c r="D270" s="169"/>
      <c r="E270" s="61" t="s">
        <v>22</v>
      </c>
      <c r="F270" s="31"/>
      <c r="G270" s="32"/>
      <c r="H270" s="33"/>
      <c r="I270" s="33"/>
      <c r="J270" s="33"/>
      <c r="K270" s="33"/>
      <c r="L270" s="33"/>
      <c r="M270" s="33"/>
      <c r="N270" s="33"/>
      <c r="O270" s="46"/>
      <c r="P270" s="32"/>
      <c r="Q270" s="33"/>
      <c r="R270" s="33"/>
      <c r="S270" s="33"/>
      <c r="T270" s="33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</row>
    <row r="271" spans="1:84" s="11" customFormat="1" ht="38.1" customHeight="1" x14ac:dyDescent="0.2">
      <c r="A271" s="30"/>
      <c r="B271" s="30"/>
      <c r="C271" s="38"/>
      <c r="D271" s="169"/>
      <c r="E271" s="61" t="s">
        <v>23</v>
      </c>
      <c r="F271" s="31">
        <f>G271+P271</f>
        <v>3038.96</v>
      </c>
      <c r="G271" s="32">
        <f>H271+K271+L271+M271</f>
        <v>3038.96</v>
      </c>
      <c r="H271" s="33">
        <f>SUM(I271:J271)</f>
        <v>3038.96</v>
      </c>
      <c r="I271" s="33"/>
      <c r="J271" s="33">
        <v>3038.96</v>
      </c>
      <c r="K271" s="33"/>
      <c r="L271" s="33"/>
      <c r="M271" s="33"/>
      <c r="N271" s="33"/>
      <c r="O271" s="46"/>
      <c r="P271" s="32"/>
      <c r="Q271" s="33"/>
      <c r="R271" s="33"/>
      <c r="S271" s="33"/>
      <c r="T271" s="33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</row>
    <row r="272" spans="1:84" s="13" customFormat="1" ht="38.1" customHeight="1" x14ac:dyDescent="0.2">
      <c r="A272" s="57"/>
      <c r="B272" s="57"/>
      <c r="C272" s="34"/>
      <c r="D272" s="170"/>
      <c r="E272" s="62" t="s">
        <v>24</v>
      </c>
      <c r="F272" s="35">
        <f>F269-F270+F271</f>
        <v>3038.96</v>
      </c>
      <c r="G272" s="36">
        <f>G269-G270+G271</f>
        <v>3038.96</v>
      </c>
      <c r="H272" s="35">
        <f>H269-H270+H271</f>
        <v>3038.96</v>
      </c>
      <c r="I272" s="35"/>
      <c r="J272" s="35">
        <f>J269-J270+J271</f>
        <v>3038.96</v>
      </c>
      <c r="K272" s="35"/>
      <c r="L272" s="35"/>
      <c r="M272" s="35"/>
      <c r="N272" s="35"/>
      <c r="O272" s="37"/>
      <c r="P272" s="36"/>
      <c r="Q272" s="35"/>
      <c r="R272" s="35"/>
      <c r="S272" s="50"/>
      <c r="T272" s="50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</row>
    <row r="273" spans="1:84" s="1" customFormat="1" ht="16.5" customHeight="1" x14ac:dyDescent="0.2">
      <c r="A273" s="38"/>
      <c r="B273" s="38"/>
      <c r="C273" s="38">
        <v>4580</v>
      </c>
      <c r="D273" s="66" t="s">
        <v>29</v>
      </c>
      <c r="E273" s="61" t="s">
        <v>21</v>
      </c>
      <c r="F273" s="31">
        <f>G273+P273</f>
        <v>0</v>
      </c>
      <c r="G273" s="32">
        <f>H273+K273+L273+M273</f>
        <v>0</v>
      </c>
      <c r="H273" s="33">
        <f>SUM(I273:J273)</f>
        <v>0</v>
      </c>
      <c r="I273" s="33"/>
      <c r="J273" s="33">
        <v>0</v>
      </c>
      <c r="K273" s="33"/>
      <c r="L273" s="33"/>
      <c r="M273" s="33"/>
      <c r="N273" s="33"/>
      <c r="O273" s="46"/>
      <c r="P273" s="47"/>
      <c r="Q273" s="33"/>
      <c r="R273" s="33"/>
      <c r="S273" s="33"/>
      <c r="T273" s="3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</row>
    <row r="274" spans="1:84" s="11" customFormat="1" ht="16.5" customHeight="1" x14ac:dyDescent="0.2">
      <c r="A274" s="30"/>
      <c r="B274" s="30"/>
      <c r="C274" s="38"/>
      <c r="D274" s="67"/>
      <c r="E274" s="61" t="s">
        <v>22</v>
      </c>
      <c r="F274" s="31"/>
      <c r="G274" s="32"/>
      <c r="H274" s="33"/>
      <c r="I274" s="33"/>
      <c r="J274" s="33"/>
      <c r="K274" s="33"/>
      <c r="L274" s="33"/>
      <c r="M274" s="33"/>
      <c r="N274" s="33"/>
      <c r="O274" s="46"/>
      <c r="P274" s="32"/>
      <c r="Q274" s="33"/>
      <c r="R274" s="33"/>
      <c r="S274" s="33"/>
      <c r="T274" s="33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</row>
    <row r="275" spans="1:84" s="11" customFormat="1" ht="16.5" customHeight="1" x14ac:dyDescent="0.2">
      <c r="A275" s="30"/>
      <c r="B275" s="30"/>
      <c r="C275" s="38"/>
      <c r="D275" s="67"/>
      <c r="E275" s="61" t="s">
        <v>23</v>
      </c>
      <c r="F275" s="31">
        <f>G275+P275</f>
        <v>477.57</v>
      </c>
      <c r="G275" s="32">
        <f>H275+K275+L275+M275</f>
        <v>477.57</v>
      </c>
      <c r="H275" s="33">
        <f>SUM(I275:J275)</f>
        <v>477.57</v>
      </c>
      <c r="I275" s="33"/>
      <c r="J275" s="33">
        <v>477.57</v>
      </c>
      <c r="K275" s="33"/>
      <c r="L275" s="33"/>
      <c r="M275" s="33"/>
      <c r="N275" s="33"/>
      <c r="O275" s="46"/>
      <c r="P275" s="32"/>
      <c r="Q275" s="33"/>
      <c r="R275" s="33"/>
      <c r="S275" s="33"/>
      <c r="T275" s="33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</row>
    <row r="276" spans="1:84" s="13" customFormat="1" ht="16.5" customHeight="1" x14ac:dyDescent="0.2">
      <c r="A276" s="57"/>
      <c r="B276" s="57"/>
      <c r="C276" s="34"/>
      <c r="D276" s="68"/>
      <c r="E276" s="62" t="s">
        <v>24</v>
      </c>
      <c r="F276" s="35">
        <f>F273-F274+F275</f>
        <v>477.57</v>
      </c>
      <c r="G276" s="36">
        <f>G273-G274+G275</f>
        <v>477.57</v>
      </c>
      <c r="H276" s="35">
        <f>H273-H274+H275</f>
        <v>477.57</v>
      </c>
      <c r="I276" s="35"/>
      <c r="J276" s="35">
        <f>J273-J274+J275</f>
        <v>477.57</v>
      </c>
      <c r="K276" s="35"/>
      <c r="L276" s="35"/>
      <c r="M276" s="35"/>
      <c r="N276" s="35"/>
      <c r="O276" s="37"/>
      <c r="P276" s="36"/>
      <c r="Q276" s="35"/>
      <c r="R276" s="35"/>
      <c r="S276" s="50"/>
      <c r="T276" s="50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</row>
    <row r="277" spans="1:84" s="94" customFormat="1" ht="16.5" customHeight="1" x14ac:dyDescent="0.2">
      <c r="A277" s="74"/>
      <c r="B277" s="74"/>
      <c r="C277" s="150" t="s">
        <v>26</v>
      </c>
      <c r="D277" s="151"/>
      <c r="E277" s="151"/>
      <c r="F277" s="151"/>
      <c r="G277" s="151"/>
      <c r="H277" s="151"/>
      <c r="I277" s="151"/>
      <c r="J277" s="151"/>
      <c r="K277" s="151"/>
      <c r="L277" s="151"/>
      <c r="M277" s="151"/>
      <c r="N277" s="151"/>
      <c r="O277" s="151"/>
      <c r="P277" s="151"/>
      <c r="Q277" s="151"/>
      <c r="R277" s="151"/>
      <c r="S277" s="151"/>
      <c r="T277" s="152"/>
    </row>
    <row r="278" spans="1:84" s="94" customFormat="1" ht="16.5" customHeight="1" x14ac:dyDescent="0.2">
      <c r="A278" s="74"/>
      <c r="B278" s="30"/>
      <c r="C278" s="147" t="s">
        <v>38</v>
      </c>
      <c r="D278" s="148"/>
      <c r="E278" s="148"/>
      <c r="F278" s="148"/>
      <c r="G278" s="148"/>
      <c r="H278" s="148"/>
      <c r="I278" s="148"/>
      <c r="J278" s="148"/>
      <c r="K278" s="148"/>
      <c r="L278" s="148"/>
      <c r="M278" s="148"/>
      <c r="N278" s="148"/>
      <c r="O278" s="148"/>
      <c r="P278" s="148"/>
      <c r="Q278" s="148"/>
      <c r="R278" s="148"/>
      <c r="S278" s="148"/>
      <c r="T278" s="149"/>
    </row>
    <row r="279" spans="1:84" s="94" customFormat="1" ht="16.5" customHeight="1" x14ac:dyDescent="0.2">
      <c r="A279" s="74"/>
      <c r="B279" s="30"/>
      <c r="C279" s="147" t="s">
        <v>99</v>
      </c>
      <c r="D279" s="148"/>
      <c r="E279" s="148"/>
      <c r="F279" s="148"/>
      <c r="G279" s="148"/>
      <c r="H279" s="148"/>
      <c r="I279" s="148"/>
      <c r="J279" s="148"/>
      <c r="K279" s="148"/>
      <c r="L279" s="148"/>
      <c r="M279" s="148"/>
      <c r="N279" s="148"/>
      <c r="O279" s="148"/>
      <c r="P279" s="148"/>
      <c r="Q279" s="148"/>
      <c r="R279" s="148"/>
      <c r="S279" s="148"/>
      <c r="T279" s="149"/>
    </row>
    <row r="280" spans="1:84" s="94" customFormat="1" ht="16.5" customHeight="1" x14ac:dyDescent="0.2">
      <c r="A280" s="74"/>
      <c r="B280" s="30"/>
      <c r="C280" s="147" t="s">
        <v>100</v>
      </c>
      <c r="D280" s="148"/>
      <c r="E280" s="148"/>
      <c r="F280" s="148"/>
      <c r="G280" s="148"/>
      <c r="H280" s="148"/>
      <c r="I280" s="148"/>
      <c r="J280" s="148"/>
      <c r="K280" s="148"/>
      <c r="L280" s="148"/>
      <c r="M280" s="148"/>
      <c r="N280" s="148"/>
      <c r="O280" s="148"/>
      <c r="P280" s="148"/>
      <c r="Q280" s="148"/>
      <c r="R280" s="148"/>
      <c r="S280" s="148"/>
      <c r="T280" s="149"/>
    </row>
    <row r="281" spans="1:84" ht="18" customHeight="1" x14ac:dyDescent="0.2">
      <c r="A281" s="41"/>
      <c r="B281" s="41"/>
      <c r="C281" s="86"/>
      <c r="D281" s="187" t="s">
        <v>20</v>
      </c>
      <c r="E281" s="63" t="s">
        <v>21</v>
      </c>
      <c r="F281" s="100">
        <f>G281+P281</f>
        <v>204935594.94999999</v>
      </c>
      <c r="G281" s="48">
        <f>H281+K281+L281+M281+N281+O281</f>
        <v>170265567.60999998</v>
      </c>
      <c r="H281" s="42">
        <f>SUM(I281:J281)</f>
        <v>111735535.91999999</v>
      </c>
      <c r="I281" s="98">
        <v>68781438.459999993</v>
      </c>
      <c r="J281" s="98">
        <v>42954097.460000001</v>
      </c>
      <c r="K281" s="98">
        <v>10216183</v>
      </c>
      <c r="L281" s="98">
        <v>45716881</v>
      </c>
      <c r="M281" s="98">
        <v>632571.68999999994</v>
      </c>
      <c r="N281" s="98">
        <v>646904</v>
      </c>
      <c r="O281" s="98">
        <v>1317492</v>
      </c>
      <c r="P281" s="101">
        <f>Q281+S281+T281</f>
        <v>34670027.340000004</v>
      </c>
      <c r="Q281" s="98">
        <v>34177454.590000004</v>
      </c>
      <c r="R281" s="98">
        <v>22702335.190000001</v>
      </c>
      <c r="S281" s="117">
        <v>0</v>
      </c>
      <c r="T281" s="98">
        <v>492572.75</v>
      </c>
    </row>
    <row r="282" spans="1:84" ht="18" customHeight="1" x14ac:dyDescent="0.2">
      <c r="A282" s="19"/>
      <c r="B282" s="19"/>
      <c r="C282" s="56"/>
      <c r="D282" s="188"/>
      <c r="E282" s="59" t="s">
        <v>22</v>
      </c>
      <c r="F282" s="20">
        <f>G282+P282</f>
        <v>138685</v>
      </c>
      <c r="G282" s="23">
        <f>H282+K282+L282+M282+N282+O282</f>
        <v>138685</v>
      </c>
      <c r="H282" s="24">
        <f>SUM(I282:J282)</f>
        <v>138685</v>
      </c>
      <c r="I282" s="99">
        <f>I11+I26+I41+I151+I200+I246</f>
        <v>11701</v>
      </c>
      <c r="J282" s="99">
        <f>J11+J26+J41+J151+J200+J246</f>
        <v>126984</v>
      </c>
      <c r="K282" s="99"/>
      <c r="L282" s="99"/>
      <c r="M282" s="99"/>
      <c r="N282" s="99"/>
      <c r="O282" s="99"/>
      <c r="P282" s="52"/>
      <c r="Q282" s="99"/>
      <c r="R282" s="99"/>
      <c r="S282" s="118"/>
      <c r="T282" s="99"/>
      <c r="U282" s="4"/>
    </row>
    <row r="283" spans="1:84" ht="18" customHeight="1" x14ac:dyDescent="0.2">
      <c r="A283" s="19"/>
      <c r="B283" s="19"/>
      <c r="C283" s="56"/>
      <c r="D283" s="188"/>
      <c r="E283" s="59" t="s">
        <v>23</v>
      </c>
      <c r="F283" s="20">
        <f>G283+P283</f>
        <v>148903.97</v>
      </c>
      <c r="G283" s="23">
        <f>H283+K283+L283+M283+N283+O283</f>
        <v>148903.97</v>
      </c>
      <c r="H283" s="24">
        <f>SUM(I283:J283)</f>
        <v>144153.97</v>
      </c>
      <c r="I283" s="99">
        <f>I12+I27+I42+I152+I201+I247</f>
        <v>116780</v>
      </c>
      <c r="J283" s="99">
        <f>J12+J27+J42+J152+J201+J247</f>
        <v>27373.97</v>
      </c>
      <c r="K283" s="99"/>
      <c r="L283" s="99">
        <f>L12+L27+L42+L152+L201+L247</f>
        <v>4750</v>
      </c>
      <c r="M283" s="99"/>
      <c r="N283" s="99"/>
      <c r="O283" s="99"/>
      <c r="P283" s="52"/>
      <c r="Q283" s="99"/>
      <c r="R283" s="99"/>
      <c r="S283" s="118"/>
      <c r="T283" s="99"/>
      <c r="U283" s="4"/>
    </row>
    <row r="284" spans="1:84" ht="18" customHeight="1" x14ac:dyDescent="0.2">
      <c r="A284" s="25"/>
      <c r="B284" s="25"/>
      <c r="C284" s="25"/>
      <c r="D284" s="189"/>
      <c r="E284" s="60" t="s">
        <v>24</v>
      </c>
      <c r="F284" s="26">
        <f t="shared" ref="F284:T284" si="22">F281-F282+F283</f>
        <v>204945813.91999999</v>
      </c>
      <c r="G284" s="27">
        <f t="shared" si="22"/>
        <v>170275786.57999998</v>
      </c>
      <c r="H284" s="26">
        <f t="shared" si="22"/>
        <v>111741004.88999999</v>
      </c>
      <c r="I284" s="26">
        <f t="shared" si="22"/>
        <v>68886517.459999993</v>
      </c>
      <c r="J284" s="26">
        <f t="shared" ref="J284:O284" si="23">J281-J282+J283</f>
        <v>42854487.43</v>
      </c>
      <c r="K284" s="26">
        <f t="shared" si="23"/>
        <v>10216183</v>
      </c>
      <c r="L284" s="26">
        <f t="shared" si="23"/>
        <v>45721631</v>
      </c>
      <c r="M284" s="26">
        <f t="shared" si="23"/>
        <v>632571.68999999994</v>
      </c>
      <c r="N284" s="26">
        <f t="shared" si="23"/>
        <v>646904</v>
      </c>
      <c r="O284" s="26">
        <f t="shared" si="23"/>
        <v>1317492</v>
      </c>
      <c r="P284" s="27">
        <f t="shared" si="22"/>
        <v>34670027.340000004</v>
      </c>
      <c r="Q284" s="26">
        <f t="shared" si="22"/>
        <v>34177454.590000004</v>
      </c>
      <c r="R284" s="26">
        <f t="shared" si="22"/>
        <v>22702335.190000001</v>
      </c>
      <c r="S284" s="26">
        <f t="shared" si="22"/>
        <v>0</v>
      </c>
      <c r="T284" s="69">
        <f t="shared" si="22"/>
        <v>492572.75</v>
      </c>
      <c r="U284" s="1"/>
    </row>
    <row r="285" spans="1:84" s="93" customFormat="1" ht="15.75" customHeight="1" x14ac:dyDescent="0.2">
      <c r="A285" s="87"/>
      <c r="B285" s="87"/>
      <c r="C285" s="87"/>
      <c r="D285" s="90"/>
      <c r="E285" s="88"/>
      <c r="F285" s="119"/>
      <c r="G285" s="91"/>
      <c r="H285" s="92"/>
      <c r="I285" s="92"/>
      <c r="J285" s="92"/>
      <c r="K285" s="120"/>
      <c r="L285" s="120"/>
      <c r="M285" s="92"/>
      <c r="N285" s="92"/>
      <c r="O285" s="92"/>
      <c r="P285" s="89"/>
      <c r="Q285" s="121"/>
      <c r="R285" s="92"/>
      <c r="S285" s="92"/>
      <c r="T285" s="92"/>
    </row>
    <row r="286" spans="1:84" s="93" customFormat="1" ht="15.75" customHeight="1" x14ac:dyDescent="0.2">
      <c r="A286" s="87"/>
      <c r="B286" s="87"/>
      <c r="C286" s="87"/>
      <c r="D286" s="90"/>
      <c r="E286" s="88"/>
      <c r="F286" s="119"/>
      <c r="G286" s="91"/>
      <c r="H286" s="92"/>
      <c r="I286" s="92"/>
      <c r="J286" s="92"/>
      <c r="K286" s="120"/>
      <c r="L286" s="120"/>
      <c r="M286" s="92"/>
      <c r="N286" s="92"/>
      <c r="O286" s="92"/>
      <c r="P286" s="89"/>
      <c r="Q286" s="121"/>
      <c r="R286" s="92"/>
      <c r="S286" s="92"/>
      <c r="T286" s="92"/>
    </row>
    <row r="287" spans="1:84" s="93" customFormat="1" ht="15.75" customHeight="1" x14ac:dyDescent="0.2">
      <c r="A287" s="87"/>
      <c r="B287" s="87"/>
      <c r="C287" s="87"/>
      <c r="D287" s="90"/>
      <c r="E287" s="88"/>
      <c r="F287" s="119"/>
      <c r="G287" s="91"/>
      <c r="H287" s="92"/>
      <c r="I287" s="92"/>
      <c r="J287" s="92"/>
      <c r="K287" s="120"/>
      <c r="L287" s="120"/>
      <c r="M287" s="92"/>
      <c r="N287" s="92"/>
      <c r="O287" s="92"/>
      <c r="P287" s="89"/>
      <c r="Q287" s="121"/>
      <c r="R287" s="92"/>
      <c r="S287" s="92"/>
      <c r="T287" s="92"/>
    </row>
    <row r="288" spans="1:84" s="93" customFormat="1" ht="15.75" customHeight="1" x14ac:dyDescent="0.2">
      <c r="A288" s="87"/>
      <c r="B288" s="87"/>
      <c r="C288" s="87"/>
      <c r="D288" s="90"/>
      <c r="E288" s="88"/>
      <c r="F288" s="119"/>
      <c r="G288" s="91"/>
      <c r="H288" s="92"/>
      <c r="I288" s="92"/>
      <c r="J288" s="92"/>
      <c r="K288" s="120"/>
      <c r="L288" s="120"/>
      <c r="M288" s="92"/>
      <c r="N288" s="92"/>
      <c r="O288" s="92"/>
      <c r="P288" s="89"/>
      <c r="Q288" s="121"/>
      <c r="R288" s="92"/>
      <c r="S288" s="92"/>
      <c r="T288" s="92"/>
    </row>
  </sheetData>
  <mergeCells count="134">
    <mergeCell ref="D14:D17"/>
    <mergeCell ref="D18:D21"/>
    <mergeCell ref="C22:T22"/>
    <mergeCell ref="C23:T23"/>
    <mergeCell ref="C24:T24"/>
    <mergeCell ref="D25:D28"/>
    <mergeCell ref="C39:T39"/>
    <mergeCell ref="D29:D32"/>
    <mergeCell ref="C37:T37"/>
    <mergeCell ref="C38:T38"/>
    <mergeCell ref="D281:D284"/>
    <mergeCell ref="D269:D272"/>
    <mergeCell ref="N7:N8"/>
    <mergeCell ref="A1:G1"/>
    <mergeCell ref="G6:G8"/>
    <mergeCell ref="B5:B8"/>
    <mergeCell ref="A4:O4"/>
    <mergeCell ref="A5:A8"/>
    <mergeCell ref="C5:C8"/>
    <mergeCell ref="G5:T5"/>
    <mergeCell ref="Q6:T6"/>
    <mergeCell ref="Q7:Q8"/>
    <mergeCell ref="L7:L8"/>
    <mergeCell ref="D5:D8"/>
    <mergeCell ref="M7:M8"/>
    <mergeCell ref="H6:O6"/>
    <mergeCell ref="H7:H8"/>
    <mergeCell ref="E5:E8"/>
    <mergeCell ref="D249:D252"/>
    <mergeCell ref="D253:D256"/>
    <mergeCell ref="D245:D246"/>
    <mergeCell ref="D150:D151"/>
    <mergeCell ref="D165:D168"/>
    <mergeCell ref="D169:D172"/>
    <mergeCell ref="C277:T277"/>
    <mergeCell ref="C278:T278"/>
    <mergeCell ref="C279:T279"/>
    <mergeCell ref="C280:T280"/>
    <mergeCell ref="C196:T196"/>
    <mergeCell ref="T7:T8"/>
    <mergeCell ref="F5:F8"/>
    <mergeCell ref="S7:S8"/>
    <mergeCell ref="K7:K8"/>
    <mergeCell ref="P6:P8"/>
    <mergeCell ref="D188:D191"/>
    <mergeCell ref="D192:D195"/>
    <mergeCell ref="C197:T197"/>
    <mergeCell ref="C198:T198"/>
    <mergeCell ref="D265:D268"/>
    <mergeCell ref="O7:O8"/>
    <mergeCell ref="I7:J7"/>
    <mergeCell ref="D173:D176"/>
    <mergeCell ref="D177:D180"/>
    <mergeCell ref="D181:D184"/>
    <mergeCell ref="C185:T185"/>
    <mergeCell ref="C186:T186"/>
    <mergeCell ref="C187:T187"/>
    <mergeCell ref="D10:D13"/>
    <mergeCell ref="D40:D43"/>
    <mergeCell ref="D44:D47"/>
    <mergeCell ref="D48:D51"/>
    <mergeCell ref="D52:D55"/>
    <mergeCell ref="C261:T261"/>
    <mergeCell ref="C263:T263"/>
    <mergeCell ref="C264:T264"/>
    <mergeCell ref="C262:T262"/>
    <mergeCell ref="D154:D157"/>
    <mergeCell ref="D158:D161"/>
    <mergeCell ref="C162:T162"/>
    <mergeCell ref="C163:T163"/>
    <mergeCell ref="C164:T164"/>
    <mergeCell ref="D56:D59"/>
    <mergeCell ref="D72:D75"/>
    <mergeCell ref="D76:D79"/>
    <mergeCell ref="C60:T60"/>
    <mergeCell ref="D108:D111"/>
    <mergeCell ref="D112:D115"/>
    <mergeCell ref="D121:D124"/>
    <mergeCell ref="D125:D128"/>
    <mergeCell ref="D129:D132"/>
    <mergeCell ref="C120:T120"/>
    <mergeCell ref="D80:D83"/>
    <mergeCell ref="D89:D92"/>
    <mergeCell ref="D93:D96"/>
    <mergeCell ref="D100:D103"/>
    <mergeCell ref="D104:D107"/>
    <mergeCell ref="C84:T84"/>
    <mergeCell ref="C85:T85"/>
    <mergeCell ref="C86:T86"/>
    <mergeCell ref="C87:T87"/>
    <mergeCell ref="C88:T88"/>
    <mergeCell ref="C97:T97"/>
    <mergeCell ref="C98:T98"/>
    <mergeCell ref="D228:D231"/>
    <mergeCell ref="D232:D235"/>
    <mergeCell ref="D236:D239"/>
    <mergeCell ref="C219:T219"/>
    <mergeCell ref="C220:T220"/>
    <mergeCell ref="C221:T221"/>
    <mergeCell ref="C222:T222"/>
    <mergeCell ref="C223:T223"/>
    <mergeCell ref="D133:D136"/>
    <mergeCell ref="D137:D140"/>
    <mergeCell ref="D199:D202"/>
    <mergeCell ref="D207:D210"/>
    <mergeCell ref="D211:D214"/>
    <mergeCell ref="C141:T141"/>
    <mergeCell ref="C142:T142"/>
    <mergeCell ref="C146:T146"/>
    <mergeCell ref="C147:T147"/>
    <mergeCell ref="C148:T148"/>
    <mergeCell ref="C149:T149"/>
    <mergeCell ref="C244:T244"/>
    <mergeCell ref="C61:T61"/>
    <mergeCell ref="C62:T62"/>
    <mergeCell ref="C63:T63"/>
    <mergeCell ref="C64:T64"/>
    <mergeCell ref="C65:T65"/>
    <mergeCell ref="C66:T66"/>
    <mergeCell ref="C67:T67"/>
    <mergeCell ref="C143:T143"/>
    <mergeCell ref="C144:T144"/>
    <mergeCell ref="C145:T145"/>
    <mergeCell ref="C240:T240"/>
    <mergeCell ref="C241:T241"/>
    <mergeCell ref="C242:T242"/>
    <mergeCell ref="C243:T243"/>
    <mergeCell ref="C99:T99"/>
    <mergeCell ref="C116:T116"/>
    <mergeCell ref="C117:T117"/>
    <mergeCell ref="C118:T118"/>
    <mergeCell ref="C119:T119"/>
    <mergeCell ref="D215:D218"/>
    <mergeCell ref="D224:D227"/>
  </mergeCells>
  <phoneticPr fontId="1" type="noConversion"/>
  <printOptions horizontalCentered="1" gridLines="1"/>
  <pageMargins left="0.26" right="0.15748031496062992" top="0.74803149606299213" bottom="0.78740157480314965" header="0.51181102362204722" footer="0.51181102362204722"/>
  <pageSetup paperSize="9" scale="70" orientation="landscape" r:id="rId1"/>
  <headerFooter alignWithMargins="0">
    <oddHeader xml:space="preserve">&amp;C&amp;11
&amp;R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WYDATKI</vt:lpstr>
      <vt:lpstr>WYDATKI!Obszar_wydruku</vt:lpstr>
      <vt:lpstr>WYDATKI!Tytuły_wydruku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2021-02-01T08:31:49Z</cp:lastPrinted>
  <dcterms:created xsi:type="dcterms:W3CDTF">2000-01-03T19:49:14Z</dcterms:created>
  <dcterms:modified xsi:type="dcterms:W3CDTF">2021-02-01T09:12:55Z</dcterms:modified>
</cp:coreProperties>
</file>