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1_29I2021_ZM_PL_FIN\"/>
    </mc:Choice>
  </mc:AlternateContent>
  <bookViews>
    <workbookView xWindow="-15" yWindow="4395" windowWidth="15165" windowHeight="4440" tabRatio="599"/>
  </bookViews>
  <sheets>
    <sheet name="DOCH" sheetId="1" r:id="rId1"/>
  </sheets>
  <definedNames>
    <definedName name="Drukowany">DOCH!A1:XEY1</definedName>
    <definedName name="_xlnm.Print_Area" localSheetId="0">DOCH!$A$1:$J$73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H39" i="1" l="1"/>
  <c r="H21" i="1" l="1"/>
  <c r="J21" i="1" s="1"/>
  <c r="I20" i="1"/>
  <c r="I19" i="1" s="1"/>
  <c r="G20" i="1"/>
  <c r="F20" i="1"/>
  <c r="H20" i="1" s="1"/>
  <c r="G19" i="1"/>
  <c r="F19" i="1"/>
  <c r="H19" i="1" s="1"/>
  <c r="J19" i="1" s="1"/>
  <c r="H42" i="1"/>
  <c r="J42" i="1" s="1"/>
  <c r="I41" i="1"/>
  <c r="I40" i="1" s="1"/>
  <c r="G41" i="1"/>
  <c r="F41" i="1"/>
  <c r="H41" i="1" s="1"/>
  <c r="J41" i="1" s="1"/>
  <c r="G40" i="1"/>
  <c r="F46" i="1"/>
  <c r="H46" i="1" s="1"/>
  <c r="J46" i="1" s="1"/>
  <c r="G46" i="1"/>
  <c r="I46" i="1"/>
  <c r="J20" i="1" l="1"/>
  <c r="F40" i="1"/>
  <c r="H40" i="1" s="1"/>
  <c r="J40" i="1" s="1"/>
  <c r="H62" i="1"/>
  <c r="J62" i="1" s="1"/>
  <c r="I60" i="1"/>
  <c r="G60" i="1"/>
  <c r="H57" i="1"/>
  <c r="J57" i="1" s="1"/>
  <c r="I55" i="1"/>
  <c r="I54" i="1" s="1"/>
  <c r="I53" i="1" s="1"/>
  <c r="G55" i="1"/>
  <c r="F55" i="1"/>
  <c r="F54" i="1" s="1"/>
  <c r="F53" i="1" s="1"/>
  <c r="H65" i="1"/>
  <c r="J65" i="1" s="1"/>
  <c r="I63" i="1"/>
  <c r="I59" i="1" s="1"/>
  <c r="I58" i="1" s="1"/>
  <c r="G63" i="1"/>
  <c r="H63" i="1" s="1"/>
  <c r="J63" i="1" s="1"/>
  <c r="H17" i="1"/>
  <c r="J17" i="1" s="1"/>
  <c r="I16" i="1"/>
  <c r="I15" i="1" s="1"/>
  <c r="G16" i="1"/>
  <c r="G15" i="1" s="1"/>
  <c r="H15" i="1" s="1"/>
  <c r="F16" i="1"/>
  <c r="H10" i="1"/>
  <c r="J10" i="1" s="1"/>
  <c r="I9" i="1"/>
  <c r="I8" i="1" s="1"/>
  <c r="I7" i="1" s="1"/>
  <c r="G9" i="1"/>
  <c r="G8" i="1" s="1"/>
  <c r="F9" i="1"/>
  <c r="H16" i="1" l="1"/>
  <c r="J16" i="1" s="1"/>
  <c r="G59" i="1"/>
  <c r="G58" i="1" s="1"/>
  <c r="H58" i="1" s="1"/>
  <c r="J58" i="1" s="1"/>
  <c r="H60" i="1"/>
  <c r="J60" i="1" s="1"/>
  <c r="H55" i="1"/>
  <c r="J55" i="1" s="1"/>
  <c r="G54" i="1"/>
  <c r="J15" i="1"/>
  <c r="H8" i="1"/>
  <c r="J8" i="1" s="1"/>
  <c r="G7" i="1"/>
  <c r="H9" i="1"/>
  <c r="J9" i="1" s="1"/>
  <c r="H59" i="1" l="1"/>
  <c r="J59" i="1" s="1"/>
  <c r="G53" i="1"/>
  <c r="H54" i="1"/>
  <c r="J54" i="1" s="1"/>
  <c r="H7" i="1"/>
  <c r="J7" i="1" s="1"/>
  <c r="H53" i="1" l="1"/>
  <c r="J53" i="1" s="1"/>
  <c r="I68" i="1"/>
  <c r="I67" i="1" s="1"/>
  <c r="I66" i="1" s="1"/>
  <c r="I71" i="1" s="1"/>
  <c r="G68" i="1"/>
  <c r="G67" i="1" s="1"/>
  <c r="H49" i="1"/>
  <c r="J49" i="1" s="1"/>
  <c r="I48" i="1"/>
  <c r="I47" i="1" s="1"/>
  <c r="I50" i="1" s="1"/>
  <c r="I39" i="1" s="1"/>
  <c r="I43" i="1" s="1"/>
  <c r="G48" i="1"/>
  <c r="G47" i="1" s="1"/>
  <c r="G50" i="1" s="1"/>
  <c r="F48" i="1"/>
  <c r="F32" i="1"/>
  <c r="H14" i="1"/>
  <c r="J14" i="1" s="1"/>
  <c r="I13" i="1"/>
  <c r="I12" i="1" s="1"/>
  <c r="I11" i="1" s="1"/>
  <c r="G13" i="1"/>
  <c r="G12" i="1" s="1"/>
  <c r="G11" i="1" s="1"/>
  <c r="F13" i="1"/>
  <c r="G39" i="1" l="1"/>
  <c r="H48" i="1"/>
  <c r="J48" i="1" s="1"/>
  <c r="H13" i="1"/>
  <c r="J13" i="1" s="1"/>
  <c r="J39" i="1" l="1"/>
  <c r="G43" i="1"/>
  <c r="H43" i="1" s="1"/>
  <c r="J43" i="1" s="1"/>
  <c r="H47" i="1"/>
  <c r="J47" i="1" s="1"/>
  <c r="H12" i="1"/>
  <c r="J12" i="1" s="1"/>
  <c r="H11" i="1"/>
  <c r="J11" i="1" s="1"/>
  <c r="I34" i="1"/>
  <c r="I32" i="1"/>
  <c r="I29" i="1"/>
  <c r="I27" i="1"/>
  <c r="I23" i="1"/>
  <c r="H35" i="1"/>
  <c r="J35" i="1" s="1"/>
  <c r="G34" i="1"/>
  <c r="F34" i="1"/>
  <c r="F31" i="1" s="1"/>
  <c r="H33" i="1"/>
  <c r="J33" i="1" s="1"/>
  <c r="G32" i="1"/>
  <c r="H30" i="1"/>
  <c r="J30" i="1" s="1"/>
  <c r="G29" i="1"/>
  <c r="F29" i="1"/>
  <c r="H28" i="1"/>
  <c r="G27" i="1"/>
  <c r="F27" i="1"/>
  <c r="H24" i="1"/>
  <c r="G23" i="1"/>
  <c r="G22" i="1" s="1"/>
  <c r="F23" i="1"/>
  <c r="I22" i="1" l="1"/>
  <c r="I18" i="1" s="1"/>
  <c r="F26" i="1"/>
  <c r="H23" i="1"/>
  <c r="I31" i="1"/>
  <c r="F22" i="1"/>
  <c r="H22" i="1" s="1"/>
  <c r="J22" i="1" s="1"/>
  <c r="I26" i="1"/>
  <c r="H32" i="1"/>
  <c r="J32" i="1" s="1"/>
  <c r="H29" i="1"/>
  <c r="J29" i="1" s="1"/>
  <c r="G31" i="1"/>
  <c r="H31" i="1" s="1"/>
  <c r="H34" i="1"/>
  <c r="J34" i="1" s="1"/>
  <c r="G26" i="1"/>
  <c r="H27" i="1"/>
  <c r="G18" i="1"/>
  <c r="I25" i="1" l="1"/>
  <c r="I36" i="1" s="1"/>
  <c r="I73" i="1" s="1"/>
  <c r="G25" i="1"/>
  <c r="G36" i="1" s="1"/>
  <c r="H18" i="1"/>
  <c r="J18" i="1" s="1"/>
  <c r="J31" i="1"/>
  <c r="H26" i="1"/>
  <c r="H25" i="1" l="1"/>
  <c r="G66" i="1" l="1"/>
  <c r="G71" i="1" s="1"/>
  <c r="G73" i="1" s="1"/>
  <c r="H36" i="1" l="1"/>
  <c r="H50" i="1"/>
  <c r="H70" i="1" l="1"/>
  <c r="J70" i="1" s="1"/>
  <c r="H66" i="1"/>
  <c r="J66" i="1" s="1"/>
  <c r="H68" i="1" l="1"/>
  <c r="J68" i="1" s="1"/>
  <c r="H67" i="1" l="1"/>
  <c r="J67" i="1" s="1"/>
  <c r="J28" i="1"/>
  <c r="J24" i="1"/>
  <c r="J23" i="1" l="1"/>
  <c r="J27" i="1"/>
  <c r="J26" i="1"/>
  <c r="J25" i="1"/>
  <c r="J50" i="1" l="1"/>
  <c r="J36" i="1" l="1"/>
  <c r="H71" i="1" l="1"/>
  <c r="J71" i="1" s="1"/>
  <c r="H73" i="1" l="1"/>
  <c r="J73" i="1" s="1"/>
</calcChain>
</file>

<file path=xl/sharedStrings.xml><?xml version="1.0" encoding="utf-8"?>
<sst xmlns="http://schemas.openxmlformats.org/spreadsheetml/2006/main" count="101" uniqueCount="56">
  <si>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</si>
  <si>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</si>
  <si>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</si>
  <si>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</si>
  <si>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</si>
  <si>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</si>
  <si>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</si>
  <si>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</si>
  <si>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</si>
  <si>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</si>
  <si>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</si>
  <si>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</si>
  <si>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RAZEM</t>
  </si>
  <si>
    <t>OŚWIATA I WYCHOWANIE</t>
  </si>
  <si>
    <t>Wydz. Projektów Infrastrukturalnych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</si>
  <si>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</si>
  <si>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</si>
  <si>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ADMINISTRACJA PUBLICZNA</t>
  </si>
  <si>
    <t>I. DOCHODY  WŁASNE :</t>
  </si>
  <si>
    <t>OPIEKA SPOŁECZNA</t>
  </si>
  <si>
    <t>Zasiłki stałe</t>
  </si>
  <si>
    <t>RODZINA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</si>
  <si>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</si>
  <si>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</si>
  <si>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</si>
  <si>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</si>
  <si>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TRANSPORT I ŁĄCZNOŚĆ</t>
  </si>
  <si>
    <t>Wydz. Gospodarki Komunalnej</t>
  </si>
  <si>
    <t xml:space="preserve">RAZEM </t>
  </si>
  <si>
    <t>Dotacja celowa otrzymana z tytułu pomocy finansowej udzielanej między jednostkami samorządu terytorialnego na dofinansowanie własnych zadań bieżących</t>
  </si>
  <si>
    <t>Drogi publiczne gminne</t>
  </si>
  <si>
    <t>Dotacje celowe w ramach programów finansowanych z udziałem środków europejskich oraz środków, o których mowa w art. 5 ust.3 pkt 5 lit. a i b ustawy, lub płatności w ramach budżetu środków europejskich, realizowanych przez jednostki samorządu terytorialnego</t>
  </si>
  <si>
    <t>w tym:</t>
  </si>
  <si>
    <t>z dnia 29 stycznia 2021 r.</t>
  </si>
  <si>
    <t>Wpływy z otrzymanych spadków, zapisów i darowizn w postaci pieniężnej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</si>
  <si>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0960</t>
    </r>
  </si>
  <si>
    <t>Technika</t>
  </si>
  <si>
    <t xml:space="preserve">Wpływy do budżetu pozostałości środków finansowych gromadzonych na wydzielonym rachunku jednostki budżetowej </t>
  </si>
  <si>
    <t>Stołówki szkolne i przedszkolne</t>
  </si>
  <si>
    <t>GOSPODARKA  KOMUNALNA I OCHRONA ŚRODOWISKA</t>
  </si>
  <si>
    <t>Pozostała działalność</t>
  </si>
  <si>
    <t>TURYSTYKA</t>
  </si>
  <si>
    <t xml:space="preserve">PROJEKT: WIRTUALNY WARSZAWSKI OBSZAR FUNKCJONALNY (VIRTUAL WOF) 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</si>
  <si>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</si>
  <si>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Ochrona powietrza atmosferycznego i klimatu</t>
  </si>
  <si>
    <t>OGÓŁEM  DOCHODY BUDŻETOWE URZĘDU MIEJSKIEGO</t>
  </si>
  <si>
    <t>Załącznik Nr 1 do zarządzenia nr 11/2021</t>
  </si>
  <si>
    <t>Zmiany wynikające z uchwały Rady Miejskiej Nr XIX /282/2021 z dnia 28.01.2021 r.</t>
  </si>
  <si>
    <t>Zmiany wynikające z zarządzenia Burmistrza Miasta nr 10/2021 z dnia 29.01.2021 r.</t>
  </si>
  <si>
    <t>II.  DOCHODY ZWIĄZANE Z REALIZACJĄ ZADAŃ ZLECONYCH :</t>
  </si>
  <si>
    <t>POMOC SPOŁECZNA</t>
  </si>
  <si>
    <t>III.  DOCHODY Z TYTUŁU DOTACJI I ŚRODKI NA ZADANIA WŁASNE :</t>
  </si>
  <si>
    <t>Składki na ubezpieczenie zdrowotne opłacane za osoby pobierające niektóre świadczenia z pomocy społecznej oraz za osoby uczestniczące w zajęciach w centrum integracji społecznej</t>
  </si>
  <si>
    <t>Dotacje celowe otrzymane z budżetu państwa na realizację zadań bieżących z zakresu administracji rządowej oraz innych zadań zleconych gminie (związkom gmin, związkom powiatowo-gminnym) ustawami</t>
  </si>
  <si>
    <t>Dodatki mieszkaniowe</t>
  </si>
  <si>
    <t>IV. DOCHODY ZWIĄZANE Z REALIZACJĄ PROGRAMÓW I PROJEKTÓW FINANSOWANYCH Z UDZIAŁEM ŚRODKÓW EUROPEJSKICH I INNYCH ŚRODKÓW POCHODZĄCYCH ZE ŹRÓDEŁ ZAGRANICZNYCH NIEPODLEGAJĄCYCH ZWROTOWI: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</si>
</sst>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33CC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4" fontId="4" fillId="0" borderId="3" xfId="0" applyNumberFormat="1" applyFont="1" applyFill="1" applyBorder="1" applyAlignment="1">
      <alignment vertical="center" shrinkToFit="1"/>
    </xf>
    <xf numFmtId="4" fontId="4" fillId="2" borderId="0" xfId="0" applyNumberFormat="1" applyFont="1" applyFill="1" applyBorder="1" applyAlignment="1">
      <alignment shrinkToFit="1"/>
    </xf>
    <xf numFmtId="0" fontId="3" fillId="0" borderId="2" xfId="0" applyFont="1" applyFill="1" applyBorder="1" applyAlignment="1">
      <alignment horizontal="center" vertical="center"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0" borderId="3" xfId="0" applyNumberFormat="1" applyFont="1" applyFill="1" applyBorder="1" applyAlignment="1">
      <alignment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4" fontId="13" fillId="0" borderId="3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4" fillId="4" borderId="0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 applyProtection="1">
      <alignment vertical="center" shrinkToFit="1"/>
      <protection locked="0"/>
    </xf>
    <xf numFmtId="3" fontId="14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 applyProtection="1">
      <alignment vertical="center" shrinkToFit="1"/>
      <protection locked="0"/>
    </xf>
    <xf numFmtId="4" fontId="14" fillId="0" borderId="3" xfId="0" applyNumberFormat="1" applyFont="1" applyFill="1" applyBorder="1" applyAlignment="1">
      <alignment vertical="center" shrinkToFit="1"/>
    </xf>
    <xf numFmtId="4" fontId="14" fillId="2" borderId="0" xfId="0" applyNumberFormat="1" applyFont="1" applyFill="1" applyBorder="1" applyAlignment="1">
      <alignment shrinkToFit="1"/>
    </xf>
    <xf numFmtId="0" fontId="19" fillId="0" borderId="0" xfId="0" applyFont="1"/>
    <xf numFmtId="0" fontId="14" fillId="0" borderId="0" xfId="0" applyFont="1" applyAlignment="1">
      <alignment shrinkToFit="1"/>
    </xf>
    <xf numFmtId="4" fontId="14" fillId="0" borderId="0" xfId="0" applyNumberFormat="1" applyFont="1" applyAlignment="1">
      <alignment shrinkToFit="1"/>
    </xf>
    <xf numFmtId="4" fontId="5" fillId="0" borderId="3" xfId="0" applyNumberFormat="1" applyFont="1" applyFill="1" applyBorder="1" applyAlignment="1" applyProtection="1">
      <alignment vertical="center" shrinkToFit="1"/>
      <protection locked="0"/>
    </xf>
    <xf numFmtId="4" fontId="15" fillId="0" borderId="3" xfId="0" applyNumberFormat="1" applyFont="1" applyFill="1" applyBorder="1" applyAlignment="1" applyProtection="1">
      <alignment vertical="center" shrinkToFit="1"/>
      <protection locked="0"/>
    </xf>
    <xf numFmtId="4" fontId="15" fillId="0" borderId="4" xfId="0" applyNumberFormat="1" applyFont="1" applyFill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4" fillId="2" borderId="0" xfId="0" applyFont="1" applyFill="1" applyAlignment="1">
      <alignment horizontal="right" vertical="center"/>
    </xf>
    <xf numFmtId="4" fontId="14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" fontId="4" fillId="4" borderId="0" xfId="0" applyNumberFormat="1" applyFont="1" applyFill="1" applyBorder="1" applyAlignment="1">
      <alignment shrinkToFit="1"/>
    </xf>
    <xf numFmtId="4" fontId="14" fillId="4" borderId="0" xfId="0" applyNumberFormat="1" applyFont="1" applyFill="1" applyBorder="1" applyAlignment="1">
      <alignment shrinkToFi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17" fillId="4" borderId="8" xfId="0" applyNumberFormat="1" applyFont="1" applyFill="1" applyBorder="1" applyAlignment="1">
      <alignment horizontal="left" vertical="center" wrapText="1"/>
    </xf>
    <xf numFmtId="3" fontId="17" fillId="0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085856"/>
        <c:axId val="5520866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087816"/>
        <c:axId val="552089384"/>
      </c:lineChart>
      <c:catAx>
        <c:axId val="55208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20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5856"/>
        <c:crosses val="autoZero"/>
        <c:crossBetween val="between"/>
      </c:valAx>
      <c:catAx>
        <c:axId val="55208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89384"/>
        <c:crosses val="autoZero"/>
        <c:auto val="0"/>
        <c:lblAlgn val="ctr"/>
        <c:lblOffset val="100"/>
        <c:noMultiLvlLbl val="0"/>
      </c:catAx>
      <c:valAx>
        <c:axId val="55208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20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976"/>
        <c:axId val="63768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2152"/>
        <c:axId val="637690776"/>
      </c:lineChart>
      <c:catAx>
        <c:axId val="63768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976"/>
        <c:crosses val="autoZero"/>
        <c:crossBetween val="between"/>
      </c:valAx>
      <c:catAx>
        <c:axId val="63768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0776"/>
        <c:crosses val="autoZero"/>
        <c:auto val="0"/>
        <c:lblAlgn val="ctr"/>
        <c:lblOffset val="100"/>
        <c:noMultiLvlLbl val="0"/>
      </c:catAx>
      <c:valAx>
        <c:axId val="637690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7440"/>
        <c:axId val="637695088"/>
      </c:barChart>
      <c:catAx>
        <c:axId val="6376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8816"/>
        <c:axId val="637688032"/>
      </c:barChart>
      <c:catAx>
        <c:axId val="63768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1168"/>
        <c:axId val="637691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94696"/>
        <c:axId val="637691952"/>
      </c:lineChart>
      <c:catAx>
        <c:axId val="63769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168"/>
        <c:crosses val="autoZero"/>
        <c:crossBetween val="between"/>
      </c:valAx>
      <c:catAx>
        <c:axId val="63769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1952"/>
        <c:crosses val="autoZero"/>
        <c:auto val="0"/>
        <c:lblAlgn val="ctr"/>
        <c:lblOffset val="100"/>
        <c:noMultiLvlLbl val="0"/>
      </c:catAx>
      <c:valAx>
        <c:axId val="63769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9208"/>
        <c:axId val="637695480"/>
      </c:barChart>
      <c:catAx>
        <c:axId val="6376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8616"/>
        <c:axId val="637697048"/>
      </c:barChart>
      <c:catAx>
        <c:axId val="6376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008"/>
        <c:axId val="637693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6856"/>
        <c:axId val="637687248"/>
      </c:lineChart>
      <c:catAx>
        <c:axId val="6376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008"/>
        <c:crosses val="autoZero"/>
        <c:crossBetween val="between"/>
      </c:valAx>
      <c:catAx>
        <c:axId val="63768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7248"/>
        <c:crosses val="autoZero"/>
        <c:auto val="0"/>
        <c:lblAlgn val="ctr"/>
        <c:lblOffset val="100"/>
        <c:noMultiLvlLbl val="0"/>
      </c:catAx>
      <c:valAx>
        <c:axId val="63768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6264"/>
        <c:axId val="637692344"/>
      </c:barChart>
      <c:catAx>
        <c:axId val="6376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5872"/>
        <c:axId val="637688424"/>
      </c:barChart>
      <c:catAx>
        <c:axId val="63769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3912"/>
        <c:axId val="6376943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01752"/>
        <c:axId val="637700576"/>
      </c:lineChart>
      <c:catAx>
        <c:axId val="6376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912"/>
        <c:crosses val="autoZero"/>
        <c:crossBetween val="between"/>
      </c:valAx>
      <c:catAx>
        <c:axId val="637701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700576"/>
        <c:crosses val="autoZero"/>
        <c:auto val="0"/>
        <c:lblAlgn val="ctr"/>
        <c:lblOffset val="100"/>
        <c:noMultiLvlLbl val="0"/>
      </c:catAx>
      <c:valAx>
        <c:axId val="6377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7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800"/>
        <c:axId val="637685288"/>
      </c:barChart>
      <c:catAx>
        <c:axId val="6376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00968"/>
        <c:axId val="637700184"/>
      </c:barChart>
      <c:catAx>
        <c:axId val="6377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70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792"/>
        <c:axId val="637643736"/>
      </c:barChart>
      <c:catAx>
        <c:axId val="6376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7264"/>
        <c:axId val="63764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3344"/>
        <c:axId val="637638640"/>
      </c:lineChart>
      <c:catAx>
        <c:axId val="6376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264"/>
        <c:crosses val="autoZero"/>
        <c:crossBetween val="between"/>
      </c:valAx>
      <c:catAx>
        <c:axId val="63764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38640"/>
        <c:crosses val="autoZero"/>
        <c:auto val="0"/>
        <c:lblAlgn val="ctr"/>
        <c:lblOffset val="100"/>
        <c:noMultiLvlLbl val="0"/>
      </c:catAx>
      <c:valAx>
        <c:axId val="6376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2952"/>
        <c:axId val="637642168"/>
      </c:barChart>
      <c:catAx>
        <c:axId val="6376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776"/>
        <c:axId val="637637464"/>
      </c:barChart>
      <c:catAx>
        <c:axId val="63764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384"/>
        <c:axId val="6376366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4520"/>
        <c:axId val="637644912"/>
      </c:lineChart>
      <c:catAx>
        <c:axId val="6376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384"/>
        <c:crosses val="autoZero"/>
        <c:crossBetween val="between"/>
      </c:valAx>
      <c:catAx>
        <c:axId val="63764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4912"/>
        <c:crosses val="autoZero"/>
        <c:auto val="0"/>
        <c:lblAlgn val="ctr"/>
        <c:lblOffset val="100"/>
        <c:noMultiLvlLbl val="0"/>
      </c:catAx>
      <c:valAx>
        <c:axId val="63764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072"/>
        <c:axId val="637638248"/>
      </c:barChart>
      <c:catAx>
        <c:axId val="6376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856"/>
        <c:axId val="637647656"/>
      </c:barChart>
      <c:catAx>
        <c:axId val="6376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9424"/>
        <c:axId val="6376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0208"/>
        <c:axId val="637640600"/>
      </c:lineChart>
      <c:catAx>
        <c:axId val="6376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424"/>
        <c:crosses val="autoZero"/>
        <c:crossBetween val="between"/>
      </c:valAx>
      <c:catAx>
        <c:axId val="63764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0600"/>
        <c:crosses val="autoZero"/>
        <c:auto val="0"/>
        <c:lblAlgn val="ctr"/>
        <c:lblOffset val="100"/>
        <c:noMultiLvlLbl val="0"/>
      </c:catAx>
      <c:valAx>
        <c:axId val="6376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5696"/>
        <c:axId val="637646088"/>
      </c:barChart>
      <c:catAx>
        <c:axId val="63764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584"/>
        <c:axId val="637683720"/>
      </c:barChart>
      <c:catAx>
        <c:axId val="63768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9808"/>
        <c:axId val="637652752"/>
      </c:barChart>
      <c:catAx>
        <c:axId val="6376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792"/>
        <c:axId val="6376511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1376"/>
        <c:axId val="637649224"/>
      </c:lineChart>
      <c:catAx>
        <c:axId val="63765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792"/>
        <c:crosses val="autoZero"/>
        <c:crossBetween val="between"/>
      </c:valAx>
      <c:catAx>
        <c:axId val="6376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9224"/>
        <c:crosses val="autoZero"/>
        <c:auto val="0"/>
        <c:lblAlgn val="ctr"/>
        <c:lblOffset val="100"/>
        <c:noMultiLvlLbl val="0"/>
      </c:catAx>
      <c:valAx>
        <c:axId val="6376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928"/>
        <c:axId val="637655104"/>
      </c:barChart>
      <c:catAx>
        <c:axId val="6376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008"/>
        <c:axId val="637651576"/>
      </c:barChart>
      <c:catAx>
        <c:axId val="6376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144"/>
        <c:axId val="637652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3536"/>
        <c:axId val="637654320"/>
      </c:lineChart>
      <c:catAx>
        <c:axId val="6376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144"/>
        <c:crosses val="autoZero"/>
        <c:crossBetween val="between"/>
      </c:valAx>
      <c:catAx>
        <c:axId val="6376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4320"/>
        <c:crosses val="autoZero"/>
        <c:auto val="0"/>
        <c:lblAlgn val="ctr"/>
        <c:lblOffset val="100"/>
        <c:noMultiLvlLbl val="0"/>
      </c:catAx>
      <c:valAx>
        <c:axId val="63765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0592"/>
        <c:axId val="637659024"/>
      </c:barChart>
      <c:catAx>
        <c:axId val="6376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4712"/>
        <c:axId val="637656280"/>
      </c:barChart>
      <c:catAx>
        <c:axId val="63765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5496"/>
        <c:axId val="63765706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9416"/>
        <c:axId val="637657456"/>
      </c:lineChart>
      <c:catAx>
        <c:axId val="637655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7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7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496"/>
        <c:crosses val="autoZero"/>
        <c:crossBetween val="between"/>
      </c:valAx>
      <c:catAx>
        <c:axId val="63765941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7456"/>
        <c:crosses val="autoZero"/>
        <c:auto val="0"/>
        <c:lblAlgn val="ctr"/>
        <c:lblOffset val="100"/>
        <c:noMultiLvlLbl val="0"/>
      </c:catAx>
      <c:valAx>
        <c:axId val="637657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9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8632"/>
        <c:axId val="637660200"/>
      </c:barChart>
      <c:catAx>
        <c:axId val="637658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60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8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6472"/>
        <c:axId val="637666864"/>
      </c:barChart>
      <c:catAx>
        <c:axId val="637666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6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66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6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6272"/>
        <c:axId val="637675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8232"/>
        <c:axId val="637684504"/>
      </c:lineChart>
      <c:catAx>
        <c:axId val="6376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6272"/>
        <c:crosses val="autoZero"/>
        <c:crossBetween val="between"/>
      </c:valAx>
      <c:catAx>
        <c:axId val="63767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4504"/>
        <c:crosses val="autoZero"/>
        <c:auto val="0"/>
        <c:lblAlgn val="ctr"/>
        <c:lblOffset val="100"/>
        <c:noMultiLvlLbl val="0"/>
      </c:catAx>
      <c:valAx>
        <c:axId val="637684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8040"/>
        <c:axId val="637661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2944"/>
        <c:axId val="637668432"/>
      </c:lineChart>
      <c:catAx>
        <c:axId val="637668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1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61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8040"/>
        <c:crosses val="autoZero"/>
        <c:crossBetween val="between"/>
      </c:valAx>
      <c:catAx>
        <c:axId val="6376629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68432"/>
        <c:crosses val="autoZero"/>
        <c:auto val="0"/>
        <c:lblAlgn val="ctr"/>
        <c:lblOffset val="100"/>
        <c:noMultiLvlLbl val="0"/>
      </c:catAx>
      <c:valAx>
        <c:axId val="63766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2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5688"/>
        <c:axId val="637668824"/>
      </c:barChart>
      <c:catAx>
        <c:axId val="637665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68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5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3920"/>
        <c:axId val="637672352"/>
      </c:barChart>
      <c:catAx>
        <c:axId val="63767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2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3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9216"/>
        <c:axId val="63766960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3728"/>
        <c:axId val="637670000"/>
      </c:lineChart>
      <c:catAx>
        <c:axId val="637669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9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69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9216"/>
        <c:crosses val="autoZero"/>
        <c:crossBetween val="between"/>
      </c:valAx>
      <c:catAx>
        <c:axId val="63766372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0000"/>
        <c:crosses val="autoZero"/>
        <c:auto val="0"/>
        <c:lblAlgn val="ctr"/>
        <c:lblOffset val="100"/>
        <c:noMultiLvlLbl val="0"/>
      </c:catAx>
      <c:valAx>
        <c:axId val="637670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3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0784"/>
        <c:axId val="637671176"/>
      </c:barChart>
      <c:catAx>
        <c:axId val="63767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1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1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0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4512"/>
        <c:axId val="637666080"/>
      </c:barChart>
      <c:catAx>
        <c:axId val="63766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66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4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2160"/>
        <c:axId val="637671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1960"/>
        <c:axId val="637672744"/>
      </c:lineChart>
      <c:catAx>
        <c:axId val="63766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1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2160"/>
        <c:crosses val="autoZero"/>
        <c:crossBetween val="between"/>
      </c:valAx>
      <c:catAx>
        <c:axId val="637671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2744"/>
        <c:crosses val="autoZero"/>
        <c:auto val="0"/>
        <c:lblAlgn val="ctr"/>
        <c:lblOffset val="100"/>
        <c:noMultiLvlLbl val="0"/>
      </c:catAx>
      <c:valAx>
        <c:axId val="637672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1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3528"/>
        <c:axId val="638804400"/>
      </c:barChart>
      <c:catAx>
        <c:axId val="637673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04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3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03224"/>
        <c:axId val="638807144"/>
      </c:barChart>
      <c:catAx>
        <c:axId val="638803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7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07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3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00872"/>
        <c:axId val="6388024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811848"/>
        <c:axId val="638809888"/>
      </c:lineChart>
      <c:catAx>
        <c:axId val="638800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2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02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0872"/>
        <c:crosses val="autoZero"/>
        <c:crossBetween val="between"/>
      </c:valAx>
      <c:catAx>
        <c:axId val="638811848"/>
        <c:scaling>
          <c:orientation val="minMax"/>
        </c:scaling>
        <c:delete val="1"/>
        <c:axPos val="b"/>
        <c:majorTickMark val="out"/>
        <c:minorTickMark val="none"/>
        <c:tickLblPos val="nextTo"/>
        <c:crossAx val="638809888"/>
        <c:crosses val="autoZero"/>
        <c:auto val="0"/>
        <c:lblAlgn val="ctr"/>
        <c:lblOffset val="100"/>
        <c:noMultiLvlLbl val="0"/>
      </c:catAx>
      <c:valAx>
        <c:axId val="638809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8811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1760"/>
        <c:axId val="637683328"/>
      </c:barChart>
      <c:catAx>
        <c:axId val="6376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07928"/>
        <c:axId val="638804792"/>
      </c:barChart>
      <c:catAx>
        <c:axId val="638807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4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04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7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03616"/>
        <c:axId val="638801264"/>
      </c:barChart>
      <c:catAx>
        <c:axId val="638803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01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3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10672"/>
        <c:axId val="638804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808320"/>
        <c:axId val="638808712"/>
      </c:lineChart>
      <c:catAx>
        <c:axId val="638810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4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04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0672"/>
        <c:crosses val="autoZero"/>
        <c:crossBetween val="between"/>
      </c:valAx>
      <c:catAx>
        <c:axId val="6388083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8808712"/>
        <c:crosses val="autoZero"/>
        <c:auto val="0"/>
        <c:lblAlgn val="ctr"/>
        <c:lblOffset val="100"/>
        <c:noMultiLvlLbl val="0"/>
      </c:catAx>
      <c:valAx>
        <c:axId val="638808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8808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05576"/>
        <c:axId val="638801656"/>
      </c:barChart>
      <c:catAx>
        <c:axId val="638805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1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01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5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12240"/>
        <c:axId val="638812632"/>
      </c:barChart>
      <c:catAx>
        <c:axId val="63881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2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12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00480"/>
        <c:axId val="63880596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806752"/>
        <c:axId val="638809104"/>
      </c:lineChart>
      <c:catAx>
        <c:axId val="638800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5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05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00480"/>
        <c:crosses val="autoZero"/>
        <c:crossBetween val="between"/>
      </c:valAx>
      <c:catAx>
        <c:axId val="638806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8809104"/>
        <c:crosses val="autoZero"/>
        <c:auto val="0"/>
        <c:lblAlgn val="ctr"/>
        <c:lblOffset val="100"/>
        <c:noMultiLvlLbl val="0"/>
      </c:catAx>
      <c:valAx>
        <c:axId val="638809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8806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22824"/>
        <c:axId val="638825176"/>
      </c:barChart>
      <c:catAx>
        <c:axId val="638822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5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2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2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23608"/>
        <c:axId val="638817336"/>
      </c:barChart>
      <c:catAx>
        <c:axId val="638823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7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17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20864"/>
        <c:axId val="63881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824000"/>
        <c:axId val="638822432"/>
      </c:lineChart>
      <c:catAx>
        <c:axId val="638820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4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1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0864"/>
        <c:crosses val="autoZero"/>
        <c:crossBetween val="between"/>
      </c:valAx>
      <c:catAx>
        <c:axId val="638824000"/>
        <c:scaling>
          <c:orientation val="minMax"/>
        </c:scaling>
        <c:delete val="1"/>
        <c:axPos val="b"/>
        <c:majorTickMark val="out"/>
        <c:minorTickMark val="none"/>
        <c:tickLblPos val="nextTo"/>
        <c:crossAx val="638822432"/>
        <c:crosses val="autoZero"/>
        <c:auto val="0"/>
        <c:lblAlgn val="ctr"/>
        <c:lblOffset val="100"/>
        <c:noMultiLvlLbl val="0"/>
      </c:catAx>
      <c:valAx>
        <c:axId val="638822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8824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13808"/>
        <c:axId val="638816160"/>
      </c:barChart>
      <c:catAx>
        <c:axId val="63881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6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16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3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5488"/>
        <c:axId val="637684896"/>
      </c:barChart>
      <c:catAx>
        <c:axId val="6376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21648"/>
        <c:axId val="638822040"/>
      </c:barChart>
      <c:catAx>
        <c:axId val="63882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2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22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14200"/>
        <c:axId val="6388204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823216"/>
        <c:axId val="638824784"/>
      </c:lineChart>
      <c:catAx>
        <c:axId val="63881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0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2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4200"/>
        <c:crosses val="autoZero"/>
        <c:crossBetween val="between"/>
      </c:valAx>
      <c:catAx>
        <c:axId val="63882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638824784"/>
        <c:crosses val="autoZero"/>
        <c:auto val="0"/>
        <c:lblAlgn val="ctr"/>
        <c:lblOffset val="100"/>
        <c:noMultiLvlLbl val="0"/>
      </c:catAx>
      <c:valAx>
        <c:axId val="638824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8823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14592"/>
        <c:axId val="638817728"/>
      </c:barChart>
      <c:catAx>
        <c:axId val="63881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1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4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13416"/>
        <c:axId val="638819296"/>
      </c:barChart>
      <c:catAx>
        <c:axId val="638813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9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19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18512"/>
        <c:axId val="638818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819688"/>
        <c:axId val="638820080"/>
      </c:lineChart>
      <c:catAx>
        <c:axId val="63881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8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18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18512"/>
        <c:crosses val="autoZero"/>
        <c:crossBetween val="between"/>
      </c:valAx>
      <c:catAx>
        <c:axId val="63881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638820080"/>
        <c:crosses val="autoZero"/>
        <c:auto val="0"/>
        <c:lblAlgn val="ctr"/>
        <c:lblOffset val="100"/>
        <c:noMultiLvlLbl val="0"/>
      </c:catAx>
      <c:valAx>
        <c:axId val="638820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881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36544"/>
        <c:axId val="638831448"/>
      </c:barChart>
      <c:catAx>
        <c:axId val="638836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31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31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36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27136"/>
        <c:axId val="638833800"/>
      </c:barChart>
      <c:catAx>
        <c:axId val="63882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33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33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7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34584"/>
        <c:axId val="63882635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837328"/>
        <c:axId val="638833016"/>
      </c:lineChart>
      <c:catAx>
        <c:axId val="638834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6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2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34584"/>
        <c:crosses val="autoZero"/>
        <c:crossBetween val="between"/>
      </c:valAx>
      <c:catAx>
        <c:axId val="638837328"/>
        <c:scaling>
          <c:orientation val="minMax"/>
        </c:scaling>
        <c:delete val="1"/>
        <c:axPos val="b"/>
        <c:majorTickMark val="out"/>
        <c:minorTickMark val="none"/>
        <c:tickLblPos val="nextTo"/>
        <c:crossAx val="638833016"/>
        <c:crosses val="autoZero"/>
        <c:auto val="0"/>
        <c:lblAlgn val="ctr"/>
        <c:lblOffset val="100"/>
        <c:noMultiLvlLbl val="0"/>
      </c:catAx>
      <c:valAx>
        <c:axId val="638833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8837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35368"/>
        <c:axId val="638827528"/>
      </c:barChart>
      <c:catAx>
        <c:axId val="638835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7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27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35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37720"/>
        <c:axId val="638830664"/>
      </c:barChart>
      <c:catAx>
        <c:axId val="638837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30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30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37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5680"/>
        <c:axId val="6376860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4312"/>
        <c:axId val="637674704"/>
      </c:lineChart>
      <c:catAx>
        <c:axId val="6376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680"/>
        <c:crosses val="autoZero"/>
        <c:crossBetween val="between"/>
      </c:valAx>
      <c:catAx>
        <c:axId val="6376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4704"/>
        <c:crosses val="autoZero"/>
        <c:auto val="0"/>
        <c:lblAlgn val="ctr"/>
        <c:lblOffset val="100"/>
        <c:noMultiLvlLbl val="0"/>
      </c:catAx>
      <c:valAx>
        <c:axId val="63767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31056"/>
        <c:axId val="638825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836152"/>
        <c:axId val="638832232"/>
      </c:lineChart>
      <c:catAx>
        <c:axId val="63883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2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31056"/>
        <c:crosses val="autoZero"/>
        <c:crossBetween val="between"/>
      </c:valAx>
      <c:catAx>
        <c:axId val="638836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8832232"/>
        <c:crosses val="autoZero"/>
        <c:auto val="0"/>
        <c:lblAlgn val="ctr"/>
        <c:lblOffset val="100"/>
        <c:noMultiLvlLbl val="0"/>
      </c:catAx>
      <c:valAx>
        <c:axId val="638832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8836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30272"/>
        <c:axId val="638829488"/>
      </c:barChart>
      <c:catAx>
        <c:axId val="638830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29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30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826744"/>
        <c:axId val="638827920"/>
      </c:barChart>
      <c:catAx>
        <c:axId val="638826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8827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8826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7448"/>
        <c:axId val="637677840"/>
      </c:barChart>
      <c:catAx>
        <c:axId val="63767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016"/>
        <c:axId val="637679408"/>
      </c:barChart>
      <c:catAx>
        <c:axId val="6376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02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03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04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05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06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07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08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09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0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1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2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3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4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5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6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7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8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19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0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1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2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3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4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5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6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7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8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29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30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31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32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33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34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35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36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2865937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0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1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2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3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4" name="Wykres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5" name="Wykres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6" name="Wykres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7" name="Wykres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8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79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0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1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2" name="Wykres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3" name="Wykres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4" name="Wykres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5" name="Wykres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6" name="Wykres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7" name="Wykres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8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89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0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2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3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4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5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6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7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8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199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200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201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202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</xdr:col>
      <xdr:colOff>57150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203" name="Wykres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204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70</xdr:row>
      <xdr:rowOff>0</xdr:rowOff>
    </xdr:from>
    <xdr:to>
      <xdr:col>4</xdr:col>
      <xdr:colOff>0</xdr:colOff>
      <xdr:row>70</xdr:row>
      <xdr:rowOff>0</xdr:rowOff>
    </xdr:to>
    <xdr:graphicFrame macro="">
      <xdr:nvGraphicFramePr>
        <xdr:cNvPr id="205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zoomScale="70" zoomScaleNormal="70" workbookViewId="0">
      <pane xSplit="4" ySplit="5" topLeftCell="E26" activePane="bottomRight" state="frozen"/>
      <selection pane="topRight" activeCell="E1" sqref="E1"/>
      <selection pane="bottomLeft" activeCell="A7" sqref="A7"/>
      <selection pane="bottomRight" activeCell="H1" sqref="H1:H1048576"/>
    </sheetView>
  </sheetViews>
  <sheetFormatPr defaultRowHeight="12.75" x14ac:dyDescent="0.2"/>
  <cols>
    <col min="1" max="1" width="4.85546875" style="19" customWidth="1"/>
    <col min="2" max="2" width="7.140625" style="16" customWidth="1"/>
    <col min="3" max="3" width="6.42578125" style="53" customWidth="1"/>
    <col min="4" max="4" width="63.5703125" style="15" customWidth="1"/>
    <col min="5" max="5" width="33.85546875" style="9" customWidth="1"/>
    <col min="6" max="6" width="16.28515625" style="37" customWidth="1"/>
    <col min="7" max="7" width="18.28515625" style="88" customWidth="1"/>
    <col min="8" max="8" width="16.28515625" style="37" hidden="1" customWidth="1"/>
    <col min="9" max="9" width="18.85546875" style="88" customWidth="1"/>
    <col min="10" max="10" width="16.28515625" style="37" customWidth="1"/>
    <col min="11" max="11" width="17.140625" customWidth="1"/>
  </cols>
  <sheetData>
    <row r="1" spans="1:11" s="1" customFormat="1" ht="15" customHeight="1" x14ac:dyDescent="0.2">
      <c r="A1" s="19"/>
      <c r="B1" s="16"/>
      <c r="C1" s="16"/>
      <c r="D1" s="11"/>
      <c r="E1" s="41"/>
      <c r="F1" s="35"/>
      <c r="G1" s="81"/>
      <c r="H1" s="35"/>
      <c r="I1" s="81"/>
      <c r="J1" s="35" t="s">
        <v>46</v>
      </c>
      <c r="K1"/>
    </row>
    <row r="2" spans="1:11" s="1" customFormat="1" ht="14.25" customHeight="1" x14ac:dyDescent="0.2">
      <c r="A2" s="19"/>
      <c r="B2" s="16"/>
      <c r="C2" s="16"/>
      <c r="D2" s="11"/>
      <c r="E2" s="41"/>
      <c r="F2" s="36"/>
      <c r="G2" s="82"/>
      <c r="H2" s="36"/>
      <c r="I2" s="82"/>
      <c r="J2" s="36" t="s">
        <v>4</v>
      </c>
      <c r="K2"/>
    </row>
    <row r="3" spans="1:11" s="1" customFormat="1" ht="15" customHeight="1" x14ac:dyDescent="0.2">
      <c r="A3" s="19"/>
      <c r="B3" s="16"/>
      <c r="C3" s="16"/>
      <c r="D3" s="11"/>
      <c r="E3" s="41"/>
      <c r="F3" s="36"/>
      <c r="G3" s="82"/>
      <c r="H3" s="36"/>
      <c r="I3" s="82"/>
      <c r="J3" s="36" t="s">
        <v>33</v>
      </c>
      <c r="K3"/>
    </row>
    <row r="4" spans="1:11" s="100" customFormat="1" ht="18.75" customHeight="1" x14ac:dyDescent="0.2">
      <c r="A4" s="114" t="s">
        <v>9</v>
      </c>
      <c r="B4" s="114"/>
      <c r="C4" s="114"/>
      <c r="D4" s="114"/>
      <c r="E4" s="114"/>
      <c r="F4" s="97"/>
      <c r="G4" s="97"/>
      <c r="H4" s="97"/>
      <c r="I4" s="98"/>
      <c r="J4" s="97"/>
      <c r="K4" s="99"/>
    </row>
    <row r="5" spans="1:11" s="2" customFormat="1" ht="68.25" customHeight="1" x14ac:dyDescent="0.25">
      <c r="A5" s="20" t="s">
        <v>0</v>
      </c>
      <c r="B5" s="20" t="s">
        <v>3</v>
      </c>
      <c r="C5" s="49" t="s">
        <v>1</v>
      </c>
      <c r="D5" s="3" t="s">
        <v>2</v>
      </c>
      <c r="E5" s="3" t="s">
        <v>6</v>
      </c>
      <c r="F5" s="40" t="s">
        <v>10</v>
      </c>
      <c r="G5" s="39" t="s">
        <v>47</v>
      </c>
      <c r="H5" s="39" t="s">
        <v>11</v>
      </c>
      <c r="I5" s="39" t="s">
        <v>48</v>
      </c>
      <c r="J5" s="39" t="s">
        <v>11</v>
      </c>
      <c r="K5"/>
    </row>
    <row r="6" spans="1:11" s="2" customFormat="1" ht="18" customHeight="1" x14ac:dyDescent="0.25">
      <c r="A6" s="118" t="s">
        <v>18</v>
      </c>
      <c r="B6" s="118"/>
      <c r="C6" s="118"/>
      <c r="D6" s="118"/>
      <c r="E6" s="118"/>
      <c r="F6" s="40"/>
      <c r="G6" s="83"/>
      <c r="H6" s="39"/>
      <c r="I6" s="83"/>
      <c r="J6" s="39"/>
      <c r="K6"/>
    </row>
    <row r="7" spans="1:11" s="62" customFormat="1" ht="18" customHeight="1" x14ac:dyDescent="0.25">
      <c r="A7" s="18">
        <v>600</v>
      </c>
      <c r="B7" s="17"/>
      <c r="C7" s="17"/>
      <c r="D7" s="6" t="s">
        <v>26</v>
      </c>
      <c r="E7" s="3"/>
      <c r="F7" s="63">
        <v>33100</v>
      </c>
      <c r="G7" s="63">
        <f>G8</f>
        <v>810</v>
      </c>
      <c r="H7" s="63">
        <f t="shared" ref="H7:H10" si="0">SUM(F7:G7)</f>
        <v>33910</v>
      </c>
      <c r="I7" s="63">
        <f>I8</f>
        <v>0</v>
      </c>
      <c r="J7" s="63">
        <f t="shared" ref="J7:J10" si="1">SUM(H7:I7)</f>
        <v>33910</v>
      </c>
      <c r="K7" s="61"/>
    </row>
    <row r="8" spans="1:11" s="62" customFormat="1" ht="16.5" customHeight="1" x14ac:dyDescent="0.25">
      <c r="A8" s="21"/>
      <c r="B8" s="22">
        <v>60016</v>
      </c>
      <c r="C8" s="54"/>
      <c r="D8" s="4" t="s">
        <v>30</v>
      </c>
      <c r="E8" s="60"/>
      <c r="F8" s="67">
        <v>23100</v>
      </c>
      <c r="G8" s="67">
        <f>G9</f>
        <v>810</v>
      </c>
      <c r="H8" s="67">
        <f t="shared" si="0"/>
        <v>23910</v>
      </c>
      <c r="I8" s="67">
        <f>I9</f>
        <v>0</v>
      </c>
      <c r="J8" s="67">
        <f t="shared" si="1"/>
        <v>23910</v>
      </c>
      <c r="K8" s="61"/>
    </row>
    <row r="9" spans="1:11" s="62" customFormat="1" ht="16.5" customHeight="1" x14ac:dyDescent="0.25">
      <c r="A9" s="21"/>
      <c r="B9" s="21"/>
      <c r="C9" s="29" t="s">
        <v>35</v>
      </c>
      <c r="D9" s="106" t="s">
        <v>34</v>
      </c>
      <c r="E9" s="56"/>
      <c r="F9" s="66">
        <f>F10</f>
        <v>0</v>
      </c>
      <c r="G9" s="66">
        <f t="shared" ref="G9" si="2">G10</f>
        <v>810</v>
      </c>
      <c r="H9" s="66">
        <f t="shared" si="0"/>
        <v>810</v>
      </c>
      <c r="I9" s="66">
        <f t="shared" ref="I9" si="3">I10</f>
        <v>0</v>
      </c>
      <c r="J9" s="66">
        <f t="shared" si="1"/>
        <v>810</v>
      </c>
      <c r="K9" s="61"/>
    </row>
    <row r="10" spans="1:11" s="62" customFormat="1" ht="16.5" customHeight="1" x14ac:dyDescent="0.25">
      <c r="A10" s="69"/>
      <c r="B10" s="69"/>
      <c r="C10" s="70"/>
      <c r="D10" s="68" t="s">
        <v>8</v>
      </c>
      <c r="E10" s="56" t="s">
        <v>27</v>
      </c>
      <c r="F10" s="57">
        <v>0</v>
      </c>
      <c r="G10" s="57">
        <v>810</v>
      </c>
      <c r="H10" s="91">
        <f t="shared" si="0"/>
        <v>810</v>
      </c>
      <c r="I10" s="91"/>
      <c r="J10" s="57">
        <f t="shared" si="1"/>
        <v>810</v>
      </c>
      <c r="K10" s="61"/>
    </row>
    <row r="11" spans="1:11" s="62" customFormat="1" ht="18" customHeight="1" x14ac:dyDescent="0.25">
      <c r="A11" s="18">
        <v>801</v>
      </c>
      <c r="B11" s="17"/>
      <c r="C11" s="17"/>
      <c r="D11" s="6" t="s">
        <v>13</v>
      </c>
      <c r="E11" s="3"/>
      <c r="F11" s="63">
        <v>512160</v>
      </c>
      <c r="G11" s="63">
        <f>G12+G15</f>
        <v>744.21</v>
      </c>
      <c r="H11" s="63">
        <f t="shared" ref="H11" si="4">SUM(F11:G11)</f>
        <v>512904.21</v>
      </c>
      <c r="I11" s="63">
        <f>I12+I15</f>
        <v>0</v>
      </c>
      <c r="J11" s="63">
        <f t="shared" ref="J11" si="5">SUM(H11:I11)</f>
        <v>512904.21</v>
      </c>
      <c r="K11" s="61"/>
    </row>
    <row r="12" spans="1:11" s="62" customFormat="1" ht="17.25" customHeight="1" x14ac:dyDescent="0.25">
      <c r="A12" s="21"/>
      <c r="B12" s="22">
        <v>80115</v>
      </c>
      <c r="C12" s="34"/>
      <c r="D12" s="104" t="s">
        <v>36</v>
      </c>
      <c r="E12" s="60"/>
      <c r="F12" s="67">
        <v>0</v>
      </c>
      <c r="G12" s="67">
        <f>G13</f>
        <v>10.119999999999999</v>
      </c>
      <c r="H12" s="67">
        <f t="shared" ref="H12" si="6">SUM(F12:G12)</f>
        <v>10.119999999999999</v>
      </c>
      <c r="I12" s="67">
        <f>I13</f>
        <v>0</v>
      </c>
      <c r="J12" s="67">
        <f t="shared" ref="J12:J14" si="7">SUM(H12:I12)</f>
        <v>10.119999999999999</v>
      </c>
      <c r="K12" s="61"/>
    </row>
    <row r="13" spans="1:11" s="62" customFormat="1" ht="27.95" customHeight="1" x14ac:dyDescent="0.25">
      <c r="A13" s="21"/>
      <c r="B13" s="21"/>
      <c r="C13" s="29">
        <v>2400</v>
      </c>
      <c r="D13" s="5" t="s">
        <v>37</v>
      </c>
      <c r="E13" s="47"/>
      <c r="F13" s="66">
        <f>F14</f>
        <v>0</v>
      </c>
      <c r="G13" s="66">
        <f t="shared" ref="G13" si="8">G14</f>
        <v>10.119999999999999</v>
      </c>
      <c r="H13" s="66">
        <f t="shared" ref="H13:H15" si="9">SUM(F13:G13)</f>
        <v>10.119999999999999</v>
      </c>
      <c r="I13" s="66">
        <f t="shared" ref="I13" si="10">I14</f>
        <v>0</v>
      </c>
      <c r="J13" s="66">
        <f t="shared" si="7"/>
        <v>10.119999999999999</v>
      </c>
      <c r="K13" s="61"/>
    </row>
    <row r="14" spans="1:11" s="62" customFormat="1" ht="16.5" customHeight="1" x14ac:dyDescent="0.25">
      <c r="A14" s="21"/>
      <c r="B14" s="21"/>
      <c r="C14" s="64"/>
      <c r="D14" s="48" t="s">
        <v>8</v>
      </c>
      <c r="E14" s="72" t="s">
        <v>5</v>
      </c>
      <c r="F14" s="57">
        <v>0</v>
      </c>
      <c r="G14" s="57">
        <v>10.119999999999999</v>
      </c>
      <c r="H14" s="91">
        <f t="shared" si="9"/>
        <v>10.119999999999999</v>
      </c>
      <c r="I14" s="91"/>
      <c r="J14" s="57">
        <f t="shared" si="7"/>
        <v>10.119999999999999</v>
      </c>
      <c r="K14" s="61"/>
    </row>
    <row r="15" spans="1:11" s="62" customFormat="1" ht="17.25" customHeight="1" x14ac:dyDescent="0.25">
      <c r="A15" s="21"/>
      <c r="B15" s="22">
        <v>80148</v>
      </c>
      <c r="C15" s="34"/>
      <c r="D15" s="93" t="s">
        <v>38</v>
      </c>
      <c r="E15" s="60"/>
      <c r="F15" s="67">
        <v>0</v>
      </c>
      <c r="G15" s="67">
        <f>G16</f>
        <v>734.09</v>
      </c>
      <c r="H15" s="67">
        <f t="shared" si="9"/>
        <v>734.09</v>
      </c>
      <c r="I15" s="67">
        <f>I16</f>
        <v>0</v>
      </c>
      <c r="J15" s="67">
        <f t="shared" ref="J15:J17" si="11">SUM(H15:I15)</f>
        <v>734.09</v>
      </c>
      <c r="K15" s="61"/>
    </row>
    <row r="16" spans="1:11" s="62" customFormat="1" ht="27.95" customHeight="1" x14ac:dyDescent="0.25">
      <c r="A16" s="21"/>
      <c r="B16" s="21"/>
      <c r="C16" s="29">
        <v>2400</v>
      </c>
      <c r="D16" s="5" t="s">
        <v>37</v>
      </c>
      <c r="E16" s="47"/>
      <c r="F16" s="66">
        <f>F17</f>
        <v>0</v>
      </c>
      <c r="G16" s="66">
        <f t="shared" ref="G16" si="12">G17</f>
        <v>734.09</v>
      </c>
      <c r="H16" s="66">
        <f t="shared" ref="H16:H17" si="13">SUM(F16:G16)</f>
        <v>734.09</v>
      </c>
      <c r="I16" s="66">
        <f t="shared" ref="I16" si="14">I17</f>
        <v>0</v>
      </c>
      <c r="J16" s="66">
        <f t="shared" si="11"/>
        <v>734.09</v>
      </c>
      <c r="K16" s="61"/>
    </row>
    <row r="17" spans="1:11" s="62" customFormat="1" ht="16.5" customHeight="1" x14ac:dyDescent="0.25">
      <c r="A17" s="21"/>
      <c r="B17" s="21"/>
      <c r="C17" s="64"/>
      <c r="D17" s="48" t="s">
        <v>8</v>
      </c>
      <c r="E17" s="72" t="s">
        <v>5</v>
      </c>
      <c r="F17" s="57">
        <v>0</v>
      </c>
      <c r="G17" s="57">
        <v>734.09</v>
      </c>
      <c r="H17" s="91">
        <f t="shared" si="13"/>
        <v>734.09</v>
      </c>
      <c r="I17" s="91"/>
      <c r="J17" s="57">
        <f t="shared" si="11"/>
        <v>734.09</v>
      </c>
      <c r="K17" s="61"/>
    </row>
    <row r="18" spans="1:11" s="62" customFormat="1" ht="18" customHeight="1" x14ac:dyDescent="0.25">
      <c r="A18" s="18">
        <v>852</v>
      </c>
      <c r="B18" s="17"/>
      <c r="C18" s="17"/>
      <c r="D18" s="6" t="s">
        <v>19</v>
      </c>
      <c r="E18" s="7"/>
      <c r="F18" s="63">
        <v>53</v>
      </c>
      <c r="G18" s="63">
        <f>G22</f>
        <v>0</v>
      </c>
      <c r="H18" s="63">
        <f t="shared" ref="H18:H24" si="15">SUM(F18:G18)</f>
        <v>53</v>
      </c>
      <c r="I18" s="63">
        <f>I19+I22</f>
        <v>951.78</v>
      </c>
      <c r="J18" s="63">
        <f t="shared" ref="J18:J22" si="16">SUM(H18:I18)</f>
        <v>1004.78</v>
      </c>
      <c r="K18" s="61"/>
    </row>
    <row r="19" spans="1:11" s="62" customFormat="1" ht="45" x14ac:dyDescent="0.25">
      <c r="A19" s="21"/>
      <c r="B19" s="22">
        <v>85213</v>
      </c>
      <c r="C19" s="54"/>
      <c r="D19" s="4" t="s">
        <v>52</v>
      </c>
      <c r="E19" s="71"/>
      <c r="F19" s="67">
        <f>F20</f>
        <v>0</v>
      </c>
      <c r="G19" s="67">
        <f>G20</f>
        <v>0</v>
      </c>
      <c r="H19" s="67">
        <f t="shared" ref="H19:H21" si="17">SUM(F19:G19)</f>
        <v>0</v>
      </c>
      <c r="I19" s="67">
        <f>I20</f>
        <v>522.45000000000005</v>
      </c>
      <c r="J19" s="67">
        <f t="shared" ref="J19:J21" si="18">SUM(H19:I19)</f>
        <v>522.45000000000005</v>
      </c>
      <c r="K19" s="61"/>
    </row>
    <row r="20" spans="1:11" s="62" customFormat="1" ht="16.5" customHeight="1" x14ac:dyDescent="0.25">
      <c r="A20" s="21"/>
      <c r="B20" s="21"/>
      <c r="C20" s="29" t="s">
        <v>15</v>
      </c>
      <c r="D20" s="5" t="s">
        <v>16</v>
      </c>
      <c r="E20" s="56"/>
      <c r="F20" s="66">
        <f>F21</f>
        <v>0</v>
      </c>
      <c r="G20" s="66">
        <f t="shared" ref="G20:I20" si="19">G21</f>
        <v>0</v>
      </c>
      <c r="H20" s="66">
        <f t="shared" si="17"/>
        <v>0</v>
      </c>
      <c r="I20" s="66">
        <f t="shared" si="19"/>
        <v>522.45000000000005</v>
      </c>
      <c r="J20" s="66">
        <f t="shared" si="18"/>
        <v>522.45000000000005</v>
      </c>
      <c r="K20" s="61"/>
    </row>
    <row r="21" spans="1:11" s="62" customFormat="1" ht="16.5" customHeight="1" x14ac:dyDescent="0.25">
      <c r="A21" s="69"/>
      <c r="B21" s="69"/>
      <c r="C21" s="70"/>
      <c r="D21" s="68" t="s">
        <v>8</v>
      </c>
      <c r="E21" s="72" t="s">
        <v>5</v>
      </c>
      <c r="F21" s="57">
        <v>0</v>
      </c>
      <c r="G21" s="90"/>
      <c r="H21" s="57">
        <f t="shared" si="17"/>
        <v>0</v>
      </c>
      <c r="I21" s="91">
        <v>522.45000000000005</v>
      </c>
      <c r="J21" s="57">
        <f t="shared" si="18"/>
        <v>522.45000000000005</v>
      </c>
      <c r="K21" s="61"/>
    </row>
    <row r="22" spans="1:11" s="62" customFormat="1" ht="16.5" customHeight="1" x14ac:dyDescent="0.25">
      <c r="A22" s="21"/>
      <c r="B22" s="22">
        <v>85216</v>
      </c>
      <c r="C22" s="54"/>
      <c r="D22" s="4" t="s">
        <v>20</v>
      </c>
      <c r="E22" s="71"/>
      <c r="F22" s="67">
        <f>F23</f>
        <v>0</v>
      </c>
      <c r="G22" s="67">
        <f>G23</f>
        <v>0</v>
      </c>
      <c r="H22" s="67">
        <f t="shared" si="15"/>
        <v>0</v>
      </c>
      <c r="I22" s="67">
        <f>I23</f>
        <v>429.33</v>
      </c>
      <c r="J22" s="67">
        <f t="shared" si="16"/>
        <v>429.33</v>
      </c>
      <c r="K22" s="61"/>
    </row>
    <row r="23" spans="1:11" s="62" customFormat="1" ht="16.5" customHeight="1" x14ac:dyDescent="0.25">
      <c r="A23" s="21"/>
      <c r="B23" s="21"/>
      <c r="C23" s="29" t="s">
        <v>15</v>
      </c>
      <c r="D23" s="5" t="s">
        <v>16</v>
      </c>
      <c r="E23" s="56"/>
      <c r="F23" s="66">
        <f>F24</f>
        <v>0</v>
      </c>
      <c r="G23" s="66">
        <f t="shared" ref="G23:I23" si="20">G24</f>
        <v>0</v>
      </c>
      <c r="H23" s="66">
        <f t="shared" si="15"/>
        <v>0</v>
      </c>
      <c r="I23" s="66">
        <f t="shared" si="20"/>
        <v>429.33</v>
      </c>
      <c r="J23" s="66">
        <f t="shared" ref="J23:J24" si="21">SUM(H23:I23)</f>
        <v>429.33</v>
      </c>
      <c r="K23" s="61"/>
    </row>
    <row r="24" spans="1:11" s="62" customFormat="1" ht="16.5" customHeight="1" x14ac:dyDescent="0.25">
      <c r="A24" s="69"/>
      <c r="B24" s="69"/>
      <c r="C24" s="70"/>
      <c r="D24" s="68" t="s">
        <v>8</v>
      </c>
      <c r="E24" s="72" t="s">
        <v>5</v>
      </c>
      <c r="F24" s="57">
        <v>0</v>
      </c>
      <c r="G24" s="90"/>
      <c r="H24" s="57">
        <f t="shared" si="15"/>
        <v>0</v>
      </c>
      <c r="I24" s="91">
        <v>429.33</v>
      </c>
      <c r="J24" s="57">
        <f t="shared" si="21"/>
        <v>429.33</v>
      </c>
      <c r="K24" s="61"/>
    </row>
    <row r="25" spans="1:11" s="62" customFormat="1" ht="18" customHeight="1" x14ac:dyDescent="0.25">
      <c r="A25" s="18">
        <v>855</v>
      </c>
      <c r="B25" s="17"/>
      <c r="C25" s="17"/>
      <c r="D25" s="6" t="s">
        <v>21</v>
      </c>
      <c r="E25" s="7"/>
      <c r="F25" s="63">
        <v>100000</v>
      </c>
      <c r="G25" s="30">
        <f>G26+G31</f>
        <v>0</v>
      </c>
      <c r="H25" s="63">
        <f t="shared" ref="H25:H31" si="22">SUM(F25:G25)</f>
        <v>100000</v>
      </c>
      <c r="I25" s="30">
        <f>I26+I31</f>
        <v>4422.1900000000005</v>
      </c>
      <c r="J25" s="63">
        <f t="shared" ref="J25:J35" si="23">SUM(H25:I25)</f>
        <v>104422.19</v>
      </c>
      <c r="K25" s="61"/>
    </row>
    <row r="26" spans="1:11" s="62" customFormat="1" ht="16.5" customHeight="1" x14ac:dyDescent="0.25">
      <c r="A26" s="21"/>
      <c r="B26" s="21">
        <v>85501</v>
      </c>
      <c r="C26" s="55"/>
      <c r="D26" s="4" t="s">
        <v>22</v>
      </c>
      <c r="E26" s="60"/>
      <c r="F26" s="42">
        <f>F27+F29</f>
        <v>0</v>
      </c>
      <c r="G26" s="42">
        <f>G27+G29</f>
        <v>0</v>
      </c>
      <c r="H26" s="73">
        <f t="shared" si="22"/>
        <v>0</v>
      </c>
      <c r="I26" s="42">
        <f>I27+I29</f>
        <v>905.66</v>
      </c>
      <c r="J26" s="67">
        <f t="shared" si="23"/>
        <v>905.66</v>
      </c>
      <c r="K26" s="61"/>
    </row>
    <row r="27" spans="1:11" s="62" customFormat="1" ht="16.5" customHeight="1" x14ac:dyDescent="0.25">
      <c r="A27" s="21"/>
      <c r="B27" s="21"/>
      <c r="C27" s="29" t="s">
        <v>23</v>
      </c>
      <c r="D27" s="5" t="s">
        <v>24</v>
      </c>
      <c r="E27" s="56"/>
      <c r="F27" s="66">
        <f>F28</f>
        <v>0</v>
      </c>
      <c r="G27" s="66">
        <f t="shared" ref="G27:I27" si="24">G28</f>
        <v>0</v>
      </c>
      <c r="H27" s="66">
        <f t="shared" si="22"/>
        <v>0</v>
      </c>
      <c r="I27" s="66">
        <f t="shared" si="24"/>
        <v>77.739999999999995</v>
      </c>
      <c r="J27" s="66">
        <f t="shared" si="23"/>
        <v>77.739999999999995</v>
      </c>
      <c r="K27" s="61"/>
    </row>
    <row r="28" spans="1:11" s="62" customFormat="1" ht="16.5" customHeight="1" x14ac:dyDescent="0.25">
      <c r="A28" s="21"/>
      <c r="B28" s="21"/>
      <c r="C28" s="64"/>
      <c r="D28" s="68" t="s">
        <v>8</v>
      </c>
      <c r="E28" s="56" t="s">
        <v>5</v>
      </c>
      <c r="F28" s="57">
        <v>0</v>
      </c>
      <c r="G28" s="90"/>
      <c r="H28" s="57">
        <f t="shared" si="22"/>
        <v>0</v>
      </c>
      <c r="I28" s="91">
        <v>77.739999999999995</v>
      </c>
      <c r="J28" s="57">
        <f t="shared" si="23"/>
        <v>77.739999999999995</v>
      </c>
      <c r="K28" s="61"/>
    </row>
    <row r="29" spans="1:11" s="62" customFormat="1" ht="16.5" customHeight="1" x14ac:dyDescent="0.25">
      <c r="A29" s="21"/>
      <c r="B29" s="21"/>
      <c r="C29" s="29" t="s">
        <v>15</v>
      </c>
      <c r="D29" s="5" t="s">
        <v>16</v>
      </c>
      <c r="E29" s="56"/>
      <c r="F29" s="66">
        <f>F30</f>
        <v>0</v>
      </c>
      <c r="G29" s="66">
        <f>G30</f>
        <v>0</v>
      </c>
      <c r="H29" s="66">
        <f t="shared" si="22"/>
        <v>0</v>
      </c>
      <c r="I29" s="66">
        <f>I30</f>
        <v>827.92</v>
      </c>
      <c r="J29" s="66">
        <f t="shared" si="23"/>
        <v>827.92</v>
      </c>
      <c r="K29" s="61"/>
    </row>
    <row r="30" spans="1:11" s="62" customFormat="1" ht="16.5" customHeight="1" x14ac:dyDescent="0.25">
      <c r="A30" s="21"/>
      <c r="B30" s="21"/>
      <c r="C30" s="64"/>
      <c r="D30" s="68" t="s">
        <v>8</v>
      </c>
      <c r="E30" s="56" t="s">
        <v>5</v>
      </c>
      <c r="F30" s="57">
        <v>0</v>
      </c>
      <c r="G30" s="90"/>
      <c r="H30" s="57">
        <f t="shared" si="22"/>
        <v>0</v>
      </c>
      <c r="I30" s="91">
        <v>827.92</v>
      </c>
      <c r="J30" s="80">
        <f t="shared" si="23"/>
        <v>827.92</v>
      </c>
      <c r="K30" s="61"/>
    </row>
    <row r="31" spans="1:11" s="62" customFormat="1" ht="41.25" customHeight="1" x14ac:dyDescent="0.25">
      <c r="A31" s="21"/>
      <c r="B31" s="22">
        <v>85502</v>
      </c>
      <c r="C31" s="54"/>
      <c r="D31" s="4" t="s">
        <v>25</v>
      </c>
      <c r="E31" s="60"/>
      <c r="F31" s="67">
        <f>100000+F32+F34</f>
        <v>100000</v>
      </c>
      <c r="G31" s="31">
        <f>G32+G34</f>
        <v>0</v>
      </c>
      <c r="H31" s="67">
        <f t="shared" si="22"/>
        <v>100000</v>
      </c>
      <c r="I31" s="31">
        <f>I32+I34</f>
        <v>3516.53</v>
      </c>
      <c r="J31" s="67">
        <f t="shared" si="23"/>
        <v>103516.53</v>
      </c>
      <c r="K31" s="61"/>
    </row>
    <row r="32" spans="1:11" s="62" customFormat="1" ht="16.5" customHeight="1" x14ac:dyDescent="0.25">
      <c r="A32" s="21"/>
      <c r="B32" s="21"/>
      <c r="C32" s="29" t="s">
        <v>23</v>
      </c>
      <c r="D32" s="5" t="s">
        <v>24</v>
      </c>
      <c r="E32" s="56"/>
      <c r="F32" s="66">
        <f>F33</f>
        <v>0</v>
      </c>
      <c r="G32" s="66">
        <f t="shared" ref="G32:I32" si="25">G33</f>
        <v>0</v>
      </c>
      <c r="H32" s="66">
        <f t="shared" ref="H32:H35" si="26">SUM(F32:G32)</f>
        <v>0</v>
      </c>
      <c r="I32" s="66">
        <f t="shared" si="25"/>
        <v>477.57</v>
      </c>
      <c r="J32" s="66">
        <f t="shared" si="23"/>
        <v>477.57</v>
      </c>
      <c r="K32" s="61"/>
    </row>
    <row r="33" spans="1:11" s="62" customFormat="1" ht="16.5" customHeight="1" x14ac:dyDescent="0.25">
      <c r="A33" s="21"/>
      <c r="B33" s="21"/>
      <c r="C33" s="64"/>
      <c r="D33" s="68" t="s">
        <v>8</v>
      </c>
      <c r="E33" s="56" t="s">
        <v>5</v>
      </c>
      <c r="F33" s="57">
        <v>0</v>
      </c>
      <c r="G33" s="90"/>
      <c r="H33" s="57">
        <f t="shared" si="26"/>
        <v>0</v>
      </c>
      <c r="I33" s="91">
        <v>477.57</v>
      </c>
      <c r="J33" s="57">
        <f t="shared" si="23"/>
        <v>477.57</v>
      </c>
      <c r="K33" s="61"/>
    </row>
    <row r="34" spans="1:11" s="62" customFormat="1" ht="16.5" customHeight="1" x14ac:dyDescent="0.25">
      <c r="A34" s="21"/>
      <c r="B34" s="21"/>
      <c r="C34" s="29" t="s">
        <v>15</v>
      </c>
      <c r="D34" s="5" t="s">
        <v>16</v>
      </c>
      <c r="E34" s="56"/>
      <c r="F34" s="66">
        <f>F35</f>
        <v>0</v>
      </c>
      <c r="G34" s="66">
        <f>G35</f>
        <v>0</v>
      </c>
      <c r="H34" s="66">
        <f t="shared" si="26"/>
        <v>0</v>
      </c>
      <c r="I34" s="66">
        <f>I35</f>
        <v>3038.96</v>
      </c>
      <c r="J34" s="66">
        <f t="shared" si="23"/>
        <v>3038.96</v>
      </c>
      <c r="K34" s="61"/>
    </row>
    <row r="35" spans="1:11" s="62" customFormat="1" ht="16.5" customHeight="1" x14ac:dyDescent="0.25">
      <c r="A35" s="21"/>
      <c r="B35" s="21"/>
      <c r="C35" s="64"/>
      <c r="D35" s="68" t="s">
        <v>8</v>
      </c>
      <c r="E35" s="56" t="s">
        <v>5</v>
      </c>
      <c r="F35" s="57">
        <v>0</v>
      </c>
      <c r="G35" s="90"/>
      <c r="H35" s="57">
        <f t="shared" si="26"/>
        <v>0</v>
      </c>
      <c r="I35" s="91">
        <v>3038.96</v>
      </c>
      <c r="J35" s="80">
        <f t="shared" si="23"/>
        <v>3038.96</v>
      </c>
      <c r="K35" s="61"/>
    </row>
    <row r="36" spans="1:11" s="62" customFormat="1" ht="16.5" customHeight="1" x14ac:dyDescent="0.25">
      <c r="A36" s="111" t="s">
        <v>12</v>
      </c>
      <c r="B36" s="115"/>
      <c r="C36" s="115"/>
      <c r="D36" s="116"/>
      <c r="E36" s="44"/>
      <c r="F36" s="74">
        <v>116984343</v>
      </c>
      <c r="G36" s="43">
        <f>G7+G11+G18+G25</f>
        <v>1554.21</v>
      </c>
      <c r="H36" s="74">
        <f t="shared" ref="H36" si="27">SUM(F36:G36)</f>
        <v>116985897.20999999</v>
      </c>
      <c r="I36" s="43">
        <f>I7+I11+I18+I25</f>
        <v>5373.97</v>
      </c>
      <c r="J36" s="74">
        <f t="shared" ref="J36" si="28">SUM(H36:I36)</f>
        <v>116991271.17999999</v>
      </c>
      <c r="K36" s="61"/>
    </row>
    <row r="37" spans="1:11" s="62" customFormat="1" ht="12.75" customHeight="1" x14ac:dyDescent="0.25">
      <c r="A37" s="76"/>
      <c r="B37" s="76"/>
      <c r="C37" s="76"/>
      <c r="D37" s="77"/>
      <c r="E37" s="77"/>
      <c r="F37" s="78"/>
      <c r="G37" s="79"/>
      <c r="H37" s="79"/>
      <c r="I37" s="79"/>
      <c r="J37" s="78"/>
      <c r="K37" s="61"/>
    </row>
    <row r="38" spans="1:11" s="75" customFormat="1" ht="17.25" customHeight="1" x14ac:dyDescent="0.2">
      <c r="A38" s="117" t="s">
        <v>49</v>
      </c>
      <c r="B38" s="117"/>
      <c r="C38" s="117"/>
      <c r="D38" s="117"/>
      <c r="E38" s="117"/>
      <c r="F38" s="117"/>
      <c r="G38" s="102"/>
      <c r="H38" s="101"/>
      <c r="I38" s="102"/>
      <c r="J38" s="101"/>
    </row>
    <row r="39" spans="1:11" s="62" customFormat="1" ht="18" customHeight="1" x14ac:dyDescent="0.25">
      <c r="A39" s="18">
        <v>852</v>
      </c>
      <c r="B39" s="17"/>
      <c r="C39" s="108"/>
      <c r="D39" s="6" t="s">
        <v>50</v>
      </c>
      <c r="E39" s="3"/>
      <c r="F39" s="63">
        <v>170230</v>
      </c>
      <c r="G39" s="63">
        <f>G40</f>
        <v>0</v>
      </c>
      <c r="H39" s="63">
        <f t="shared" ref="H39" si="29">SUM(F39:G39)</f>
        <v>170230</v>
      </c>
      <c r="I39" s="63">
        <f>I40</f>
        <v>4845</v>
      </c>
      <c r="J39" s="63">
        <f t="shared" ref="J39:J43" si="30">SUM(H39:I39)</f>
        <v>175075</v>
      </c>
      <c r="K39" s="61"/>
    </row>
    <row r="40" spans="1:11" s="62" customFormat="1" ht="16.5" customHeight="1" x14ac:dyDescent="0.25">
      <c r="A40" s="45"/>
      <c r="B40" s="22">
        <v>85215</v>
      </c>
      <c r="C40" s="34"/>
      <c r="D40" s="4" t="s">
        <v>54</v>
      </c>
      <c r="E40" s="46"/>
      <c r="F40" s="67">
        <f t="shared" ref="F40:I41" si="31">F41</f>
        <v>0</v>
      </c>
      <c r="G40" s="67">
        <f t="shared" si="31"/>
        <v>0</v>
      </c>
      <c r="H40" s="73">
        <f t="shared" ref="H40:H42" si="32">SUM(F40:G40)</f>
        <v>0</v>
      </c>
      <c r="I40" s="67">
        <f t="shared" si="31"/>
        <v>4845</v>
      </c>
      <c r="J40" s="73">
        <f t="shared" ref="J40:J42" si="33">SUM(H40:I40)</f>
        <v>4845</v>
      </c>
      <c r="K40" s="61"/>
    </row>
    <row r="41" spans="1:11" s="62" customFormat="1" ht="52.5" customHeight="1" x14ac:dyDescent="0.25">
      <c r="A41" s="21"/>
      <c r="B41" s="21"/>
      <c r="C41" s="29">
        <v>2010</v>
      </c>
      <c r="D41" s="5" t="s">
        <v>53</v>
      </c>
      <c r="E41" s="47"/>
      <c r="F41" s="66">
        <f t="shared" si="31"/>
        <v>0</v>
      </c>
      <c r="G41" s="66">
        <f t="shared" si="31"/>
        <v>0</v>
      </c>
      <c r="H41" s="66">
        <f t="shared" si="32"/>
        <v>0</v>
      </c>
      <c r="I41" s="66">
        <f t="shared" si="31"/>
        <v>4845</v>
      </c>
      <c r="J41" s="66">
        <f t="shared" si="33"/>
        <v>4845</v>
      </c>
      <c r="K41" s="61"/>
    </row>
    <row r="42" spans="1:11" s="62" customFormat="1" ht="16.5" customHeight="1" x14ac:dyDescent="0.25">
      <c r="A42" s="21"/>
      <c r="B42" s="109"/>
      <c r="C42" s="110"/>
      <c r="D42" s="48" t="s">
        <v>8</v>
      </c>
      <c r="E42" s="72" t="s">
        <v>5</v>
      </c>
      <c r="F42" s="57">
        <v>0</v>
      </c>
      <c r="G42" s="57"/>
      <c r="H42" s="80">
        <f t="shared" si="32"/>
        <v>0</v>
      </c>
      <c r="I42" s="57">
        <v>4845</v>
      </c>
      <c r="J42" s="80">
        <f t="shared" si="33"/>
        <v>4845</v>
      </c>
      <c r="K42" s="61"/>
    </row>
    <row r="43" spans="1:11" s="62" customFormat="1" ht="17.25" customHeight="1" x14ac:dyDescent="0.25">
      <c r="A43" s="111" t="s">
        <v>28</v>
      </c>
      <c r="B43" s="115"/>
      <c r="C43" s="115"/>
      <c r="D43" s="116"/>
      <c r="E43" s="44"/>
      <c r="F43" s="74">
        <v>42902046</v>
      </c>
      <c r="G43" s="74">
        <f>G39</f>
        <v>0</v>
      </c>
      <c r="H43" s="74">
        <f t="shared" ref="H43" si="34">SUM(F43:G43)</f>
        <v>42902046</v>
      </c>
      <c r="I43" s="74">
        <f>I39</f>
        <v>4845</v>
      </c>
      <c r="J43" s="74">
        <f t="shared" si="30"/>
        <v>42906891</v>
      </c>
      <c r="K43" s="61"/>
    </row>
    <row r="44" spans="1:11" s="1" customFormat="1" ht="12.75" customHeight="1" x14ac:dyDescent="0.2">
      <c r="A44" s="19"/>
      <c r="B44" s="16"/>
      <c r="C44" s="16"/>
      <c r="D44" s="11"/>
      <c r="E44" s="8"/>
      <c r="F44" s="33"/>
      <c r="G44" s="86"/>
      <c r="H44" s="33"/>
      <c r="I44" s="86"/>
      <c r="J44" s="33"/>
      <c r="K44"/>
    </row>
    <row r="45" spans="1:11" s="75" customFormat="1" ht="17.25" customHeight="1" x14ac:dyDescent="0.2">
      <c r="A45" s="117" t="s">
        <v>51</v>
      </c>
      <c r="B45" s="117"/>
      <c r="C45" s="117"/>
      <c r="D45" s="117"/>
      <c r="E45" s="117"/>
      <c r="F45" s="117"/>
      <c r="G45" s="102"/>
      <c r="H45" s="101"/>
      <c r="I45" s="102"/>
      <c r="J45" s="101"/>
    </row>
    <row r="46" spans="1:11" s="62" customFormat="1" ht="18" customHeight="1" x14ac:dyDescent="0.25">
      <c r="A46" s="18">
        <v>900</v>
      </c>
      <c r="B46" s="17"/>
      <c r="C46" s="17"/>
      <c r="D46" s="6" t="s">
        <v>39</v>
      </c>
      <c r="E46" s="3"/>
      <c r="F46" s="63">
        <f>F47</f>
        <v>2277119.9700000002</v>
      </c>
      <c r="G46" s="63">
        <f>G47</f>
        <v>89052.52</v>
      </c>
      <c r="H46" s="63">
        <f t="shared" ref="H46:H49" si="35">SUM(F46:G46)</f>
        <v>2366172.4900000002</v>
      </c>
      <c r="I46" s="63">
        <f>I47</f>
        <v>0</v>
      </c>
      <c r="J46" s="63">
        <f t="shared" ref="J46:J49" si="36">SUM(H46:I46)</f>
        <v>2366172.4900000002</v>
      </c>
      <c r="K46" s="61"/>
    </row>
    <row r="47" spans="1:11" s="62" customFormat="1" ht="16.5" customHeight="1" x14ac:dyDescent="0.25">
      <c r="A47" s="21"/>
      <c r="B47" s="22">
        <v>90095</v>
      </c>
      <c r="C47" s="54"/>
      <c r="D47" s="4" t="s">
        <v>40</v>
      </c>
      <c r="E47" s="46"/>
      <c r="F47" s="73">
        <v>2277119.9700000002</v>
      </c>
      <c r="G47" s="67">
        <f>G48</f>
        <v>89052.52</v>
      </c>
      <c r="H47" s="73">
        <f t="shared" si="35"/>
        <v>2366172.4900000002</v>
      </c>
      <c r="I47" s="67">
        <f>I48</f>
        <v>0</v>
      </c>
      <c r="J47" s="73">
        <f t="shared" si="36"/>
        <v>2366172.4900000002</v>
      </c>
      <c r="K47" s="61"/>
    </row>
    <row r="48" spans="1:11" s="62" customFormat="1" ht="40.5" customHeight="1" x14ac:dyDescent="0.25">
      <c r="A48" s="21"/>
      <c r="B48" s="21"/>
      <c r="C48" s="29">
        <v>2710</v>
      </c>
      <c r="D48" s="5" t="s">
        <v>29</v>
      </c>
      <c r="E48" s="56"/>
      <c r="F48" s="66">
        <f>F49</f>
        <v>0</v>
      </c>
      <c r="G48" s="66">
        <f>SUM(G49:G49)</f>
        <v>89052.52</v>
      </c>
      <c r="H48" s="66">
        <f t="shared" si="35"/>
        <v>89052.52</v>
      </c>
      <c r="I48" s="66">
        <f>SUM(I49:I49)</f>
        <v>0</v>
      </c>
      <c r="J48" s="66">
        <f t="shared" si="36"/>
        <v>89052.52</v>
      </c>
      <c r="K48" s="61"/>
    </row>
    <row r="49" spans="1:11" s="62" customFormat="1" ht="16.5" customHeight="1" x14ac:dyDescent="0.25">
      <c r="A49" s="21"/>
      <c r="B49" s="21"/>
      <c r="C49" s="70"/>
      <c r="D49" s="94" t="s">
        <v>8</v>
      </c>
      <c r="E49" s="107" t="s">
        <v>14</v>
      </c>
      <c r="F49" s="80">
        <v>0</v>
      </c>
      <c r="G49" s="80">
        <v>89052.52</v>
      </c>
      <c r="H49" s="80">
        <f t="shared" si="35"/>
        <v>89052.52</v>
      </c>
      <c r="I49" s="92"/>
      <c r="J49" s="80">
        <f t="shared" si="36"/>
        <v>89052.52</v>
      </c>
      <c r="K49" s="61"/>
    </row>
    <row r="50" spans="1:11" s="62" customFormat="1" ht="17.25" customHeight="1" x14ac:dyDescent="0.25">
      <c r="A50" s="111" t="s">
        <v>28</v>
      </c>
      <c r="B50" s="112"/>
      <c r="C50" s="112"/>
      <c r="D50" s="113"/>
      <c r="E50" s="44"/>
      <c r="F50" s="74">
        <v>3726119.97</v>
      </c>
      <c r="G50" s="74">
        <f>G46</f>
        <v>89052.52</v>
      </c>
      <c r="H50" s="74">
        <f t="shared" ref="H50" si="37">SUM(F50:G50)</f>
        <v>3815172.49</v>
      </c>
      <c r="I50" s="74">
        <f>I46</f>
        <v>0</v>
      </c>
      <c r="J50" s="74">
        <f t="shared" ref="J50" si="38">SUM(H50:I50)</f>
        <v>3815172.49</v>
      </c>
      <c r="K50" s="61"/>
    </row>
    <row r="51" spans="1:11" s="1" customFormat="1" ht="12.75" customHeight="1" x14ac:dyDescent="0.2">
      <c r="A51" s="19"/>
      <c r="B51" s="16"/>
      <c r="C51" s="16"/>
      <c r="D51" s="11"/>
      <c r="E51" s="8"/>
      <c r="F51" s="33"/>
      <c r="G51" s="86"/>
      <c r="H51" s="33"/>
      <c r="I51" s="86"/>
      <c r="J51" s="33"/>
      <c r="K51"/>
    </row>
    <row r="52" spans="1:11" s="1" customFormat="1" ht="30" customHeight="1" x14ac:dyDescent="0.2">
      <c r="A52" s="117" t="s">
        <v>55</v>
      </c>
      <c r="B52" s="117"/>
      <c r="C52" s="117"/>
      <c r="D52" s="117"/>
      <c r="E52" s="117"/>
      <c r="F52" s="117"/>
      <c r="G52" s="117"/>
      <c r="H52" s="117"/>
      <c r="I52" s="87"/>
      <c r="J52"/>
      <c r="K52"/>
    </row>
    <row r="53" spans="1:11" s="1" customFormat="1" ht="18" customHeight="1" x14ac:dyDescent="0.2">
      <c r="A53" s="18">
        <v>630</v>
      </c>
      <c r="B53" s="17"/>
      <c r="C53" s="17"/>
      <c r="D53" s="6" t="s">
        <v>41</v>
      </c>
      <c r="E53" s="59"/>
      <c r="F53" s="30">
        <f>F54</f>
        <v>0</v>
      </c>
      <c r="G53" s="30">
        <f>G54</f>
        <v>543898.31999999995</v>
      </c>
      <c r="H53" s="30">
        <f>SUM(F53:G53)</f>
        <v>543898.31999999995</v>
      </c>
      <c r="I53" s="30">
        <f>I54</f>
        <v>0</v>
      </c>
      <c r="J53" s="30">
        <f>SUM(H53:I53)</f>
        <v>543898.31999999995</v>
      </c>
      <c r="K53"/>
    </row>
    <row r="54" spans="1:11" s="1" customFormat="1" ht="16.5" customHeight="1" x14ac:dyDescent="0.2">
      <c r="A54" s="21"/>
      <c r="B54" s="22">
        <v>63095</v>
      </c>
      <c r="C54" s="34"/>
      <c r="D54" s="4" t="s">
        <v>40</v>
      </c>
      <c r="E54" s="46"/>
      <c r="F54" s="42">
        <f>F55</f>
        <v>0</v>
      </c>
      <c r="G54" s="42">
        <f>G55</f>
        <v>543898.31999999995</v>
      </c>
      <c r="H54" s="31">
        <f t="shared" ref="H54:H55" si="39">SUM(F54:G54)</f>
        <v>543898.31999999995</v>
      </c>
      <c r="I54" s="42">
        <f>I55</f>
        <v>0</v>
      </c>
      <c r="J54" s="31">
        <f t="shared" ref="J54:J55" si="40">SUM(H54:I54)</f>
        <v>543898.31999999995</v>
      </c>
      <c r="K54"/>
    </row>
    <row r="55" spans="1:11" s="1" customFormat="1" ht="56.25" x14ac:dyDescent="0.2">
      <c r="A55" s="21"/>
      <c r="B55" s="21"/>
      <c r="C55" s="29">
        <v>6257</v>
      </c>
      <c r="D55" s="5" t="s">
        <v>31</v>
      </c>
      <c r="E55" s="47"/>
      <c r="F55" s="32">
        <f>F57</f>
        <v>0</v>
      </c>
      <c r="G55" s="32">
        <f>SUM(G57:G57)</f>
        <v>543898.31999999995</v>
      </c>
      <c r="H55" s="32">
        <f t="shared" si="39"/>
        <v>543898.31999999995</v>
      </c>
      <c r="I55" s="32">
        <f>SUM(I57:I57)</f>
        <v>0</v>
      </c>
      <c r="J55" s="32">
        <f t="shared" si="40"/>
        <v>543898.31999999995</v>
      </c>
      <c r="K55"/>
    </row>
    <row r="56" spans="1:11" s="1" customFormat="1" ht="15" customHeight="1" x14ac:dyDescent="0.2">
      <c r="A56" s="21"/>
      <c r="B56" s="21"/>
      <c r="C56" s="29"/>
      <c r="D56" s="5" t="s">
        <v>8</v>
      </c>
      <c r="E56" s="56"/>
      <c r="F56" s="32"/>
      <c r="G56" s="85"/>
      <c r="H56" s="32"/>
      <c r="I56" s="85"/>
      <c r="J56" s="32"/>
      <c r="K56"/>
    </row>
    <row r="57" spans="1:11" s="1" customFormat="1" ht="28.5" customHeight="1" x14ac:dyDescent="0.2">
      <c r="A57" s="95"/>
      <c r="B57" s="95"/>
      <c r="C57" s="96"/>
      <c r="D57" s="105" t="s">
        <v>42</v>
      </c>
      <c r="E57" s="65" t="s">
        <v>14</v>
      </c>
      <c r="F57" s="58">
        <v>0</v>
      </c>
      <c r="G57" s="91">
        <v>543898.31999999995</v>
      </c>
      <c r="H57" s="58">
        <f t="shared" ref="H57" si="41">SUM(F57:G57)</f>
        <v>543898.31999999995</v>
      </c>
      <c r="I57" s="84"/>
      <c r="J57" s="58">
        <f t="shared" ref="J57" si="42">SUM(H57:I57)</f>
        <v>543898.31999999995</v>
      </c>
      <c r="K57"/>
    </row>
    <row r="58" spans="1:11" s="1" customFormat="1" ht="18" customHeight="1" x14ac:dyDescent="0.2">
      <c r="A58" s="18">
        <v>750</v>
      </c>
      <c r="B58" s="17"/>
      <c r="C58" s="17"/>
      <c r="D58" s="6" t="s">
        <v>17</v>
      </c>
      <c r="E58" s="59"/>
      <c r="F58" s="30">
        <v>2786126.38</v>
      </c>
      <c r="G58" s="30">
        <f>G59</f>
        <v>-854326.42</v>
      </c>
      <c r="H58" s="30">
        <f>SUM(F58:G58)</f>
        <v>1931799.96</v>
      </c>
      <c r="I58" s="30">
        <f>I59</f>
        <v>0</v>
      </c>
      <c r="J58" s="30">
        <f>SUM(H58:I58)</f>
        <v>1931799.96</v>
      </c>
      <c r="K58"/>
    </row>
    <row r="59" spans="1:11" s="1" customFormat="1" ht="16.5" customHeight="1" x14ac:dyDescent="0.2">
      <c r="A59" s="45"/>
      <c r="B59" s="22">
        <v>75095</v>
      </c>
      <c r="C59" s="34"/>
      <c r="D59" s="4" t="s">
        <v>40</v>
      </c>
      <c r="E59" s="46"/>
      <c r="F59" s="42">
        <v>2786126.38</v>
      </c>
      <c r="G59" s="42">
        <f>G60+G63</f>
        <v>-854326.42</v>
      </c>
      <c r="H59" s="31">
        <f t="shared" ref="H59:H63" si="43">SUM(F59:G59)</f>
        <v>1931799.96</v>
      </c>
      <c r="I59" s="42">
        <f>I63</f>
        <v>0</v>
      </c>
      <c r="J59" s="31">
        <f t="shared" ref="J59:J63" si="44">SUM(H59:I59)</f>
        <v>1931799.96</v>
      </c>
      <c r="K59"/>
    </row>
    <row r="60" spans="1:11" s="1" customFormat="1" ht="57" customHeight="1" x14ac:dyDescent="0.2">
      <c r="A60" s="45"/>
      <c r="B60" s="21"/>
      <c r="C60" s="29">
        <v>2057</v>
      </c>
      <c r="D60" s="5" t="s">
        <v>43</v>
      </c>
      <c r="E60" s="56"/>
      <c r="F60" s="32">
        <v>1430636.95</v>
      </c>
      <c r="G60" s="32">
        <f>SUM(G62:G62)</f>
        <v>-955464.63</v>
      </c>
      <c r="H60" s="32">
        <f t="shared" ref="H60" si="45">SUM(F60:G60)</f>
        <v>475172.31999999995</v>
      </c>
      <c r="I60" s="32">
        <f>SUM(I62:I62)</f>
        <v>0</v>
      </c>
      <c r="J60" s="32">
        <f t="shared" ref="J60" si="46">SUM(H60:I60)</f>
        <v>475172.31999999995</v>
      </c>
      <c r="K60"/>
    </row>
    <row r="61" spans="1:11" s="1" customFormat="1" ht="15" customHeight="1" x14ac:dyDescent="0.2">
      <c r="A61" s="45"/>
      <c r="B61" s="21"/>
      <c r="C61" s="29"/>
      <c r="D61" s="5" t="s">
        <v>32</v>
      </c>
      <c r="E61" s="56"/>
      <c r="F61" s="32"/>
      <c r="G61" s="85"/>
      <c r="H61" s="32"/>
      <c r="I61" s="85"/>
      <c r="J61" s="32"/>
      <c r="K61"/>
    </row>
    <row r="62" spans="1:11" s="1" customFormat="1" ht="27" customHeight="1" x14ac:dyDescent="0.2">
      <c r="A62" s="45"/>
      <c r="B62" s="21"/>
      <c r="C62" s="29"/>
      <c r="D62" s="105" t="s">
        <v>42</v>
      </c>
      <c r="E62" s="56" t="s">
        <v>14</v>
      </c>
      <c r="F62" s="57">
        <v>965950.8</v>
      </c>
      <c r="G62" s="57">
        <v>-955464.63</v>
      </c>
      <c r="H62" s="58">
        <f t="shared" ref="H62" si="47">SUM(F62:G62)</f>
        <v>10486.170000000042</v>
      </c>
      <c r="I62" s="84"/>
      <c r="J62" s="58">
        <f t="shared" ref="J62" si="48">SUM(H62:I62)</f>
        <v>10486.170000000042</v>
      </c>
      <c r="K62"/>
    </row>
    <row r="63" spans="1:11" s="1" customFormat="1" ht="57" customHeight="1" x14ac:dyDescent="0.2">
      <c r="A63" s="21"/>
      <c r="B63" s="21"/>
      <c r="C63" s="29">
        <v>6257</v>
      </c>
      <c r="D63" s="5" t="s">
        <v>31</v>
      </c>
      <c r="E63" s="47"/>
      <c r="F63" s="32">
        <v>1355489.43</v>
      </c>
      <c r="G63" s="32">
        <f>SUM(G65:G65)</f>
        <v>101138.21</v>
      </c>
      <c r="H63" s="32">
        <f t="shared" si="43"/>
        <v>1456627.64</v>
      </c>
      <c r="I63" s="32">
        <f>SUM(I65:I65)</f>
        <v>0</v>
      </c>
      <c r="J63" s="32">
        <f t="shared" si="44"/>
        <v>1456627.64</v>
      </c>
      <c r="K63"/>
    </row>
    <row r="64" spans="1:11" s="1" customFormat="1" ht="15" customHeight="1" x14ac:dyDescent="0.2">
      <c r="A64" s="21"/>
      <c r="B64" s="21"/>
      <c r="C64" s="29"/>
      <c r="D64" s="5" t="s">
        <v>32</v>
      </c>
      <c r="E64" s="56"/>
      <c r="F64" s="32"/>
      <c r="G64" s="85"/>
      <c r="H64" s="32"/>
      <c r="I64" s="85"/>
      <c r="J64" s="32"/>
      <c r="K64"/>
    </row>
    <row r="65" spans="1:11" s="1" customFormat="1" ht="27" customHeight="1" x14ac:dyDescent="0.2">
      <c r="A65" s="95"/>
      <c r="B65" s="95"/>
      <c r="C65" s="96"/>
      <c r="D65" s="105" t="s">
        <v>42</v>
      </c>
      <c r="E65" s="65" t="s">
        <v>14</v>
      </c>
      <c r="F65" s="58">
        <v>0</v>
      </c>
      <c r="G65" s="91">
        <v>101138.21</v>
      </c>
      <c r="H65" s="58">
        <f t="shared" ref="H65" si="49">SUM(F65:G65)</f>
        <v>101138.21</v>
      </c>
      <c r="I65" s="84"/>
      <c r="J65" s="58">
        <f t="shared" ref="J65" si="50">SUM(H65:I65)</f>
        <v>101138.21</v>
      </c>
      <c r="K65"/>
    </row>
    <row r="66" spans="1:11" s="1" customFormat="1" ht="18" customHeight="1" x14ac:dyDescent="0.2">
      <c r="A66" s="18">
        <v>900</v>
      </c>
      <c r="B66" s="17"/>
      <c r="C66" s="17"/>
      <c r="D66" s="6" t="s">
        <v>39</v>
      </c>
      <c r="E66" s="59"/>
      <c r="F66" s="30">
        <v>4720623.88</v>
      </c>
      <c r="G66" s="30">
        <f>G67</f>
        <v>320914.28000000003</v>
      </c>
      <c r="H66" s="30">
        <f>SUM(F66:G66)</f>
        <v>5041538.16</v>
      </c>
      <c r="I66" s="30">
        <f>I67</f>
        <v>0</v>
      </c>
      <c r="J66" s="30">
        <f>SUM(H66:I66)</f>
        <v>5041538.16</v>
      </c>
      <c r="K66"/>
    </row>
    <row r="67" spans="1:11" s="1" customFormat="1" ht="16.5" customHeight="1" x14ac:dyDescent="0.2">
      <c r="A67" s="21"/>
      <c r="B67" s="22">
        <v>90005</v>
      </c>
      <c r="C67" s="34"/>
      <c r="D67" s="103" t="s">
        <v>44</v>
      </c>
      <c r="E67" s="46"/>
      <c r="F67" s="42">
        <v>1668750</v>
      </c>
      <c r="G67" s="42">
        <f>G68</f>
        <v>320914.28000000003</v>
      </c>
      <c r="H67" s="31">
        <f t="shared" ref="H67:H68" si="51">SUM(F67:G67)</f>
        <v>1989664.28</v>
      </c>
      <c r="I67" s="42">
        <f>I68</f>
        <v>0</v>
      </c>
      <c r="J67" s="31">
        <f t="shared" ref="J67:J68" si="52">SUM(H67:I67)</f>
        <v>1989664.28</v>
      </c>
      <c r="K67"/>
    </row>
    <row r="68" spans="1:11" s="1" customFormat="1" ht="57" customHeight="1" x14ac:dyDescent="0.2">
      <c r="A68" s="21"/>
      <c r="B68" s="21"/>
      <c r="C68" s="29">
        <v>6257</v>
      </c>
      <c r="D68" s="5" t="s">
        <v>31</v>
      </c>
      <c r="E68" s="47"/>
      <c r="F68" s="32">
        <v>1500000</v>
      </c>
      <c r="G68" s="32">
        <f>SUM(G70:G70)</f>
        <v>320914.28000000003</v>
      </c>
      <c r="H68" s="32">
        <f t="shared" si="51"/>
        <v>1820914.28</v>
      </c>
      <c r="I68" s="32">
        <f>SUM(I70:I70)</f>
        <v>0</v>
      </c>
      <c r="J68" s="32">
        <f t="shared" si="52"/>
        <v>1820914.28</v>
      </c>
      <c r="K68"/>
    </row>
    <row r="69" spans="1:11" s="1" customFormat="1" ht="15" customHeight="1" x14ac:dyDescent="0.2">
      <c r="A69" s="21"/>
      <c r="B69" s="21"/>
      <c r="C69" s="29"/>
      <c r="D69" s="5" t="s">
        <v>32</v>
      </c>
      <c r="E69" s="56"/>
      <c r="F69" s="32"/>
      <c r="G69" s="85"/>
      <c r="H69" s="32"/>
      <c r="I69" s="85"/>
      <c r="J69" s="32"/>
      <c r="K69"/>
    </row>
    <row r="70" spans="1:11" s="1" customFormat="1" ht="27.75" customHeight="1" x14ac:dyDescent="0.2">
      <c r="A70" s="95"/>
      <c r="B70" s="95"/>
      <c r="C70" s="96"/>
      <c r="D70" s="105" t="s">
        <v>42</v>
      </c>
      <c r="E70" s="65" t="s">
        <v>14</v>
      </c>
      <c r="F70" s="58">
        <v>0</v>
      </c>
      <c r="G70" s="91">
        <v>320914.28000000003</v>
      </c>
      <c r="H70" s="58">
        <f t="shared" ref="H70" si="53">SUM(F70:G70)</f>
        <v>320914.28000000003</v>
      </c>
      <c r="I70" s="84"/>
      <c r="J70" s="58">
        <f t="shared" ref="J70" si="54">SUM(H70:I70)</f>
        <v>320914.28000000003</v>
      </c>
      <c r="K70"/>
    </row>
    <row r="71" spans="1:11" s="1" customFormat="1" ht="18.75" customHeight="1" x14ac:dyDescent="0.2">
      <c r="A71" s="111" t="s">
        <v>12</v>
      </c>
      <c r="B71" s="115"/>
      <c r="C71" s="115"/>
      <c r="D71" s="116"/>
      <c r="E71" s="44"/>
      <c r="F71" s="43">
        <v>19066311.489999998</v>
      </c>
      <c r="G71" s="43">
        <f>G53+G58+G66</f>
        <v>10486.179999999935</v>
      </c>
      <c r="H71" s="43">
        <f t="shared" ref="H71" si="55">SUM(F71:G71)</f>
        <v>19076797.669999998</v>
      </c>
      <c r="I71" s="43">
        <f>I66</f>
        <v>0</v>
      </c>
      <c r="J71" s="43">
        <f t="shared" ref="J71" si="56">SUM(H71:I71)</f>
        <v>19076797.669999998</v>
      </c>
      <c r="K71"/>
    </row>
    <row r="72" spans="1:11" s="1" customFormat="1" ht="18" customHeight="1" x14ac:dyDescent="0.2">
      <c r="A72" s="19"/>
      <c r="B72" s="16"/>
      <c r="C72" s="16"/>
      <c r="D72" s="11"/>
      <c r="E72" s="8"/>
      <c r="F72" s="33"/>
      <c r="G72" s="33"/>
      <c r="H72" s="33"/>
      <c r="I72" s="33"/>
      <c r="J72" s="33"/>
      <c r="K72"/>
    </row>
    <row r="73" spans="1:11" ht="19.5" customHeight="1" x14ac:dyDescent="0.2">
      <c r="A73" s="111" t="s">
        <v>45</v>
      </c>
      <c r="B73" s="112"/>
      <c r="C73" s="112"/>
      <c r="D73" s="113"/>
      <c r="E73" s="44"/>
      <c r="F73" s="43">
        <v>209043792.28</v>
      </c>
      <c r="G73" s="43">
        <f>G36+G50+G71</f>
        <v>101092.90999999995</v>
      </c>
      <c r="H73" s="43">
        <f>SUM(F73:G73)</f>
        <v>209144885.19</v>
      </c>
      <c r="I73" s="43">
        <f>I36+I43+I50+I71</f>
        <v>10218.970000000001</v>
      </c>
      <c r="J73" s="43">
        <f>SUM(H73:I73)</f>
        <v>209155104.16</v>
      </c>
    </row>
    <row r="74" spans="1:11" x14ac:dyDescent="0.2">
      <c r="A74" s="23"/>
      <c r="B74" s="24"/>
      <c r="C74" s="50"/>
      <c r="D74" s="12"/>
    </row>
    <row r="75" spans="1:11" ht="25.5" customHeight="1" x14ac:dyDescent="0.2">
      <c r="A75" s="25"/>
      <c r="B75" s="26"/>
      <c r="C75" s="51"/>
      <c r="D75" s="13"/>
      <c r="E75" s="10"/>
      <c r="F75" s="38"/>
      <c r="G75" s="89"/>
      <c r="H75" s="38"/>
      <c r="I75" s="89"/>
      <c r="J75" s="38"/>
    </row>
    <row r="76" spans="1:11" x14ac:dyDescent="0.2">
      <c r="A76" s="27"/>
      <c r="B76" s="28"/>
      <c r="C76" s="52"/>
      <c r="D76" s="14"/>
      <c r="E76" s="10"/>
      <c r="F76" s="38"/>
      <c r="G76" s="89"/>
      <c r="H76" s="38"/>
      <c r="I76" s="89"/>
      <c r="J76" s="38"/>
    </row>
    <row r="77" spans="1:11" x14ac:dyDescent="0.2">
      <c r="A77" s="27"/>
      <c r="B77" s="28"/>
      <c r="C77" s="52"/>
      <c r="D77" s="14"/>
      <c r="E77" s="10"/>
      <c r="F77" s="38"/>
      <c r="G77" s="89"/>
      <c r="H77" s="38"/>
      <c r="I77" s="89"/>
      <c r="J77" s="38"/>
    </row>
    <row r="78" spans="1:11" x14ac:dyDescent="0.2">
      <c r="A78" s="27"/>
      <c r="B78" s="28"/>
      <c r="C78" s="52"/>
      <c r="D78" s="14"/>
      <c r="E78" s="10"/>
      <c r="F78" s="38"/>
      <c r="G78" s="89"/>
      <c r="H78" s="38"/>
      <c r="I78" s="89"/>
      <c r="J78" s="38"/>
    </row>
    <row r="79" spans="1:11" x14ac:dyDescent="0.2">
      <c r="A79" s="27"/>
      <c r="B79" s="28"/>
      <c r="C79" s="52"/>
      <c r="D79" s="14"/>
      <c r="E79" s="10"/>
      <c r="F79" s="38"/>
      <c r="G79" s="89"/>
      <c r="H79" s="38"/>
      <c r="I79" s="89"/>
      <c r="J79" s="38"/>
    </row>
    <row r="80" spans="1:11" x14ac:dyDescent="0.2">
      <c r="A80" s="27"/>
      <c r="B80" s="28"/>
      <c r="C80" s="52"/>
      <c r="D80" s="14"/>
      <c r="E80" s="10"/>
      <c r="F80" s="38"/>
      <c r="G80" s="89"/>
      <c r="H80" s="38"/>
      <c r="I80" s="89"/>
      <c r="J80" s="38"/>
    </row>
    <row r="81" spans="1:10" x14ac:dyDescent="0.2">
      <c r="A81" s="27"/>
      <c r="B81" s="28"/>
      <c r="C81" s="52"/>
      <c r="D81" s="14"/>
      <c r="E81" s="10"/>
      <c r="F81" s="38"/>
      <c r="G81" s="89"/>
      <c r="H81" s="38"/>
      <c r="I81" s="89"/>
      <c r="J81" s="38"/>
    </row>
    <row r="89" spans="1:10" x14ac:dyDescent="0.2">
      <c r="D89" s="15" t="s">
        <v>7</v>
      </c>
    </row>
  </sheetData>
  <mergeCells count="10">
    <mergeCell ref="A73:D73"/>
    <mergeCell ref="A4:E4"/>
    <mergeCell ref="A71:D71"/>
    <mergeCell ref="A36:D36"/>
    <mergeCell ref="A45:F45"/>
    <mergeCell ref="A50:D50"/>
    <mergeCell ref="A6:E6"/>
    <mergeCell ref="A52:H52"/>
    <mergeCell ref="A38:F38"/>
    <mergeCell ref="A43:D43"/>
  </mergeCells>
  <phoneticPr fontId="1" type="noConversion"/>
  <printOptions horizontalCentered="1" gridLines="1"/>
  <pageMargins left="0.31496062992125984" right="0.23622047244094491" top="0.78740157480314965" bottom="0.74803149606299213" header="0.43307086614173229" footer="0.51181102362204722"/>
  <pageSetup paperSize="9" scale="75" orientation="landscape" r:id="rId1"/>
  <headerFooter alignWithMargins="0">
    <oddHeader xml:space="preserve">&amp;C&amp;"Bookman Old Style,Pogrubiona kursywa"&amp;12ZMIANY W PLANIE FINANSOWYM
DOCHODÓW BUDŻETOWYCH URZĘDU MIEJSKIEGO NA ROK 2021&amp;"Arial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2021-02-01T09:55:40Z</cp:lastPrinted>
  <dcterms:created xsi:type="dcterms:W3CDTF">2000-11-02T14:08:21Z</dcterms:created>
  <dcterms:modified xsi:type="dcterms:W3CDTF">2021-02-01T10:45:03Z</dcterms:modified>
</cp:coreProperties>
</file>