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1_dokumenty\2021_UCHWALY_ZARZADZENIA\ZBM_11_29I2021_ZM_PL_FIN\"/>
    </mc:Choice>
  </mc:AlternateContent>
  <bookViews>
    <workbookView xWindow="0" yWindow="0" windowWidth="21405" windowHeight="9540" tabRatio="601"/>
  </bookViews>
  <sheets>
    <sheet name="UW" sheetId="624" r:id="rId1"/>
  </sheets>
  <externalReferences>
    <externalReference r:id="rId2"/>
  </externalReferences>
  <definedNames>
    <definedName name="Drukowany">'[1]2000DOCH.UW.'!A1:XEY1</definedName>
    <definedName name="_xlnm.Print_Area" localSheetId="0">UW!$A$1:$J$107</definedName>
    <definedName name="_xlnm.Print_Titles" localSheetId="0">UW!$A:$D,UW!$5:$5</definedName>
  </definedNames>
  <calcPr calcId="152511"/>
</workbook>
</file>

<file path=xl/calcChain.xml><?xml version="1.0" encoding="utf-8"?>
<calcChain xmlns="http://schemas.openxmlformats.org/spreadsheetml/2006/main">
  <c r="H34" i="624" l="1"/>
  <c r="J34" i="624" s="1"/>
  <c r="H33" i="624"/>
  <c r="J33" i="624" s="1"/>
  <c r="H32" i="624"/>
  <c r="J32" i="624" s="1"/>
  <c r="I30" i="624"/>
  <c r="G30" i="624"/>
  <c r="G29" i="624" s="1"/>
  <c r="G28" i="624" s="1"/>
  <c r="F30" i="624"/>
  <c r="F29" i="624" s="1"/>
  <c r="I29" i="624"/>
  <c r="I28" i="624" s="1"/>
  <c r="I25" i="624"/>
  <c r="H27" i="624"/>
  <c r="J27" i="624" s="1"/>
  <c r="H44" i="624"/>
  <c r="J44" i="624" s="1"/>
  <c r="I43" i="624"/>
  <c r="I42" i="624" s="1"/>
  <c r="G43" i="624"/>
  <c r="F43" i="624"/>
  <c r="H43" i="624" s="1"/>
  <c r="G42" i="624"/>
  <c r="J43" i="624" l="1"/>
  <c r="H30" i="624"/>
  <c r="J30" i="624" s="1"/>
  <c r="F42" i="624"/>
  <c r="H42" i="624" s="1"/>
  <c r="J42" i="624" s="1"/>
  <c r="H28" i="624"/>
  <c r="J28" i="624" s="1"/>
  <c r="H29" i="624"/>
  <c r="J29" i="624" s="1"/>
  <c r="H38" i="624" l="1"/>
  <c r="J38" i="624" s="1"/>
  <c r="I37" i="624"/>
  <c r="G37" i="624"/>
  <c r="F37" i="624"/>
  <c r="H40" i="624"/>
  <c r="J40" i="624" s="1"/>
  <c r="I39" i="624"/>
  <c r="G39" i="624"/>
  <c r="F39" i="624"/>
  <c r="G36" i="624" l="1"/>
  <c r="I36" i="624"/>
  <c r="I35" i="624" s="1"/>
  <c r="G35" i="624"/>
  <c r="H35" i="624" s="1"/>
  <c r="H37" i="624"/>
  <c r="J37" i="624" s="1"/>
  <c r="H36" i="624"/>
  <c r="H39" i="624"/>
  <c r="J39" i="624" s="1"/>
  <c r="I55" i="624"/>
  <c r="G55" i="624"/>
  <c r="F55" i="624"/>
  <c r="H55" i="624" l="1"/>
  <c r="J36" i="624"/>
  <c r="J35" i="624"/>
  <c r="J55" i="624"/>
  <c r="H107" i="624"/>
  <c r="H104" i="624"/>
  <c r="G102" i="624"/>
  <c r="G101" i="624" s="1"/>
  <c r="H101" i="624" s="1"/>
  <c r="G82" i="624"/>
  <c r="H82" i="624" s="1"/>
  <c r="H88" i="624"/>
  <c r="J88" i="624" s="1"/>
  <c r="H87" i="624"/>
  <c r="J87" i="624" s="1"/>
  <c r="H86" i="624"/>
  <c r="J86" i="624" s="1"/>
  <c r="H94" i="624"/>
  <c r="J94" i="624" s="1"/>
  <c r="H93" i="624"/>
  <c r="J93" i="624" s="1"/>
  <c r="I91" i="624"/>
  <c r="I90" i="624" s="1"/>
  <c r="I89" i="624" s="1"/>
  <c r="G91" i="624"/>
  <c r="H91" i="624" s="1"/>
  <c r="H85" i="624"/>
  <c r="J85" i="624" s="1"/>
  <c r="H84" i="624"/>
  <c r="J84" i="624" s="1"/>
  <c r="I82" i="624"/>
  <c r="I81" i="624" s="1"/>
  <c r="I80" i="624" s="1"/>
  <c r="I76" i="624"/>
  <c r="I75" i="624" s="1"/>
  <c r="I74" i="624" s="1"/>
  <c r="I71" i="624"/>
  <c r="I70" i="624" s="1"/>
  <c r="I69" i="624" s="1"/>
  <c r="H79" i="624"/>
  <c r="J79" i="624" s="1"/>
  <c r="G76" i="624"/>
  <c r="G75" i="624" s="1"/>
  <c r="G74" i="624" s="1"/>
  <c r="H74" i="624" s="1"/>
  <c r="H78" i="624"/>
  <c r="J78" i="624" s="1"/>
  <c r="G71" i="624"/>
  <c r="F70" i="624"/>
  <c r="F69" i="624" s="1"/>
  <c r="H73" i="624"/>
  <c r="J73" i="624" s="1"/>
  <c r="I57" i="624"/>
  <c r="I52" i="624"/>
  <c r="I50" i="624"/>
  <c r="I46" i="624"/>
  <c r="I45" i="624" s="1"/>
  <c r="I41" i="624" s="1"/>
  <c r="F57" i="624"/>
  <c r="J91" i="624" l="1"/>
  <c r="F54" i="624"/>
  <c r="H102" i="624"/>
  <c r="I95" i="624"/>
  <c r="J82" i="624"/>
  <c r="I54" i="624"/>
  <c r="H76" i="624"/>
  <c r="J76" i="624" s="1"/>
  <c r="G90" i="624"/>
  <c r="G81" i="624"/>
  <c r="J74" i="624"/>
  <c r="I49" i="624"/>
  <c r="G70" i="624"/>
  <c r="I48" i="624" l="1"/>
  <c r="I66" i="624" s="1"/>
  <c r="H90" i="624"/>
  <c r="J90" i="624" s="1"/>
  <c r="G89" i="624"/>
  <c r="H89" i="624" s="1"/>
  <c r="J89" i="624" s="1"/>
  <c r="H81" i="624"/>
  <c r="J81" i="624" s="1"/>
  <c r="G80" i="624"/>
  <c r="H80" i="624" s="1"/>
  <c r="J80" i="624" s="1"/>
  <c r="H75" i="624"/>
  <c r="H70" i="624"/>
  <c r="G69" i="624"/>
  <c r="H71" i="624"/>
  <c r="F61" i="624"/>
  <c r="F60" i="624" s="1"/>
  <c r="I61" i="624"/>
  <c r="I60" i="624" s="1"/>
  <c r="G61" i="624"/>
  <c r="G60" i="624" s="1"/>
  <c r="H26" i="624"/>
  <c r="J26" i="624" s="1"/>
  <c r="G25" i="624"/>
  <c r="H25" i="624" s="1"/>
  <c r="H24" i="624"/>
  <c r="J24" i="624" s="1"/>
  <c r="I23" i="624"/>
  <c r="G23" i="624"/>
  <c r="H23" i="624" s="1"/>
  <c r="H22" i="624"/>
  <c r="J22" i="624" s="1"/>
  <c r="I21" i="624"/>
  <c r="G21" i="624"/>
  <c r="H21" i="624" s="1"/>
  <c r="H20" i="624"/>
  <c r="J20" i="624" s="1"/>
  <c r="I19" i="624"/>
  <c r="G19" i="624"/>
  <c r="F19" i="624"/>
  <c r="H69" i="624" l="1"/>
  <c r="G95" i="624"/>
  <c r="H95" i="624" s="1"/>
  <c r="J95" i="624" s="1"/>
  <c r="I18" i="624"/>
  <c r="I17" i="624" s="1"/>
  <c r="G18" i="624"/>
  <c r="G17" i="624" s="1"/>
  <c r="H62" i="624"/>
  <c r="J62" i="624" s="1"/>
  <c r="H61" i="624"/>
  <c r="J61" i="624" s="1"/>
  <c r="H60" i="624"/>
  <c r="J60" i="624" s="1"/>
  <c r="J23" i="624"/>
  <c r="J21" i="624"/>
  <c r="J25" i="624"/>
  <c r="H19" i="624"/>
  <c r="J19" i="624" s="1"/>
  <c r="H13" i="624"/>
  <c r="J13" i="624" s="1"/>
  <c r="I12" i="624"/>
  <c r="G12" i="624"/>
  <c r="F12" i="624"/>
  <c r="H10" i="624"/>
  <c r="J10" i="624" s="1"/>
  <c r="I9" i="624"/>
  <c r="I8" i="624" s="1"/>
  <c r="G9" i="624"/>
  <c r="G8" i="624" s="1"/>
  <c r="F9" i="624"/>
  <c r="J71" i="624" l="1"/>
  <c r="J75" i="624"/>
  <c r="H12" i="624"/>
  <c r="J12" i="624" s="1"/>
  <c r="H9" i="624"/>
  <c r="J9" i="624" s="1"/>
  <c r="H8" i="624"/>
  <c r="J8" i="624" s="1"/>
  <c r="J69" i="624" l="1"/>
  <c r="J70" i="624"/>
  <c r="J107" i="624"/>
  <c r="I106" i="624"/>
  <c r="I105" i="624" s="1"/>
  <c r="G106" i="624"/>
  <c r="H106" i="624" s="1"/>
  <c r="J104" i="624"/>
  <c r="I102" i="624"/>
  <c r="I101" i="624" s="1"/>
  <c r="I100" i="624" l="1"/>
  <c r="J102" i="624"/>
  <c r="J106" i="624"/>
  <c r="G105" i="624"/>
  <c r="G14" i="624"/>
  <c r="G11" i="624" s="1"/>
  <c r="G100" i="624" l="1"/>
  <c r="H100" i="624" s="1"/>
  <c r="H105" i="624"/>
  <c r="J105" i="624" s="1"/>
  <c r="J101" i="624"/>
  <c r="G7" i="624"/>
  <c r="H65" i="624"/>
  <c r="J65" i="624" s="1"/>
  <c r="I64" i="624"/>
  <c r="I63" i="624" s="1"/>
  <c r="I59" i="624" s="1"/>
  <c r="G64" i="624"/>
  <c r="G63" i="624" s="1"/>
  <c r="G59" i="624" s="1"/>
  <c r="H47" i="624"/>
  <c r="J47" i="624" s="1"/>
  <c r="G46" i="624"/>
  <c r="G45" i="624" s="1"/>
  <c r="G41" i="624" s="1"/>
  <c r="F46" i="624"/>
  <c r="H58" i="624"/>
  <c r="J58" i="624" s="1"/>
  <c r="G57" i="624"/>
  <c r="H56" i="624"/>
  <c r="J56" i="624" s="1"/>
  <c r="H53" i="624"/>
  <c r="J53" i="624" s="1"/>
  <c r="G52" i="624"/>
  <c r="F52" i="624"/>
  <c r="H51" i="624"/>
  <c r="J51" i="624" s="1"/>
  <c r="G50" i="624"/>
  <c r="F50" i="624"/>
  <c r="H63" i="624" l="1"/>
  <c r="J63" i="624" s="1"/>
  <c r="H41" i="624"/>
  <c r="J41" i="624" s="1"/>
  <c r="F49" i="624"/>
  <c r="H64" i="624"/>
  <c r="J64" i="624" s="1"/>
  <c r="H52" i="624"/>
  <c r="J52" i="624" s="1"/>
  <c r="H46" i="624"/>
  <c r="J46" i="624" s="1"/>
  <c r="G49" i="624"/>
  <c r="F45" i="624"/>
  <c r="H45" i="624" s="1"/>
  <c r="J45" i="624" s="1"/>
  <c r="G54" i="624"/>
  <c r="H57" i="624"/>
  <c r="J57" i="624" s="1"/>
  <c r="H50" i="624"/>
  <c r="J50" i="624" s="1"/>
  <c r="H49" i="624" l="1"/>
  <c r="J49" i="624" s="1"/>
  <c r="G48" i="624"/>
  <c r="G66" i="624" s="1"/>
  <c r="H54" i="624"/>
  <c r="J54" i="624" s="1"/>
  <c r="H48" i="624" l="1"/>
  <c r="J48" i="624" s="1"/>
  <c r="J100" i="624"/>
  <c r="H16" i="624"/>
  <c r="J16" i="624" s="1"/>
  <c r="H18" i="624" l="1"/>
  <c r="J18" i="624" s="1"/>
  <c r="H17" i="624"/>
  <c r="J17" i="624" s="1"/>
  <c r="G97" i="624" l="1"/>
  <c r="I14" i="624" l="1"/>
  <c r="I11" i="624" s="1"/>
  <c r="I7" i="624" s="1"/>
  <c r="I97" i="624" s="1"/>
  <c r="H59" i="624" l="1"/>
  <c r="J59" i="624" s="1"/>
  <c r="H11" i="624" l="1"/>
  <c r="J11" i="624" s="1"/>
  <c r="H7" i="624"/>
  <c r="J7" i="624" s="1"/>
  <c r="H14" i="624"/>
  <c r="J14" i="624" s="1"/>
  <c r="H66" i="624" l="1"/>
  <c r="J66" i="624" s="1"/>
  <c r="H97" i="624" l="1"/>
  <c r="J97" i="624" l="1"/>
</calcChain>
</file>

<file path=xl/sharedStrings.xml><?xml version="1.0" encoding="utf-8"?>
<sst xmlns="http://schemas.openxmlformats.org/spreadsheetml/2006/main" count="138" uniqueCount="72">
  <si>
    <t>Nazwa</t>
  </si>
  <si>
    <t>§</t>
  </si>
  <si>
    <t>Zakup usług pozostałych</t>
  </si>
  <si>
    <t>Dz.</t>
  </si>
  <si>
    <t>Komórka organizacyjna odpowiedzialna za realizację wydatków</t>
  </si>
  <si>
    <t>Rozdz.</t>
  </si>
  <si>
    <t>WYDATKI  BUDŻETOWE URZĘDU MIEJSKIEGO</t>
  </si>
  <si>
    <t>z tego:</t>
  </si>
  <si>
    <t>Burmistrza Miasta Nowy Dwór Mazowiecki</t>
  </si>
  <si>
    <t>Plan dotychczasowy</t>
  </si>
  <si>
    <t xml:space="preserve">Plan po zmianach </t>
  </si>
  <si>
    <t>RAZEM</t>
  </si>
  <si>
    <t>OGÓŁEM WYDATKI  BUDŻETOWE URZĘDU MIEJSKIEGO</t>
  </si>
  <si>
    <t>Pozostała działalność</t>
  </si>
  <si>
    <t>Wydz. Finansowy</t>
  </si>
  <si>
    <t>Zakup materiałów i wyposażenia</t>
  </si>
  <si>
    <t xml:space="preserve">Pozostała działalność </t>
  </si>
  <si>
    <t>I. WYDATKI NA ZADANIA WŁASNE :</t>
  </si>
  <si>
    <t>Wydatki inwestycyjne jednostek budżetowych</t>
  </si>
  <si>
    <t>Wydz. Projektów Infrastrukturalnych</t>
  </si>
  <si>
    <t>ADMINISTRACJA PUBLICZNA</t>
  </si>
  <si>
    <t>GOSPODARKA  KOMUNALNA I OCHRONA ŚRODOWISKA</t>
  </si>
  <si>
    <t>Ochrona powietrza atmosferycznego i klimatu</t>
  </si>
  <si>
    <t>w tym:</t>
  </si>
  <si>
    <t>TRANSPORT I ŁĄCZNOŚĆ</t>
  </si>
  <si>
    <t>Drogi publiczne gminne</t>
  </si>
  <si>
    <t>Wydz. Gospodarki Komunalnej</t>
  </si>
  <si>
    <t>Urzędy gmin (miast i miast na prawach powiatu)</t>
  </si>
  <si>
    <t>POMOC SPOŁECZNA</t>
  </si>
  <si>
    <t>Zasiłki stałe</t>
  </si>
  <si>
    <t>Zwrot dotacji oraz płatności, w tym wykorzystanych niezgodnie z przeznaczeniem lub wykorzystanych z naruszeniem procedur, o których mowa w art. 184 ustawy, pobranych nienależnie lub w nadmiernej wysokości</t>
  </si>
  <si>
    <t>RODZINA</t>
  </si>
  <si>
    <t>Świadczenie wychowawcze</t>
  </si>
  <si>
    <t>Pozostałe odsetki</t>
  </si>
  <si>
    <t>Świadczenia rodzinne, świadczenie z funduszu alimentacyjnego oraz składki na ubezpieczenia emerytalne i rentowe z ubezpieczenia społecznego</t>
  </si>
  <si>
    <t>GOSPODARKA KOMUNALNA I OCHRONA ŚRODOWISKA</t>
  </si>
  <si>
    <t>Wynagrodzenia bezosobowe</t>
  </si>
  <si>
    <t>Dotacje celowe z budżetu na finansowanie lub dofinansowanie kosztów realizacji inwestycji i zakupów inwestycyjnych innych jednostek sektora finansów publicznych</t>
  </si>
  <si>
    <t>Stan. ds. Zarządzania Kryzysowego, OC i Obronności</t>
  </si>
  <si>
    <t>Lokalny transport zbiorowy</t>
  </si>
  <si>
    <t>TURYSTYKA</t>
  </si>
  <si>
    <t>Dodatkowe wynagrodzenie roczne</t>
  </si>
  <si>
    <t>Działalność Państwowego Gospodarstwa Wodnego Wody Polskie</t>
  </si>
  <si>
    <t>z dnia 29 stycznia 2021 r.</t>
  </si>
  <si>
    <t>Koszty postępowania sądowego i prokuratorskiego</t>
  </si>
  <si>
    <t>ZADANIE: MODERNIZACJA DRÓG MIEJSKICH</t>
  </si>
  <si>
    <t>Pełnomocnik ds. Ochrony Informacji Niejawnych</t>
  </si>
  <si>
    <t>II. WYDATKI NA PROGRAMY I PROJEKTY FINANSOWANE Z UDZIAŁEM ŚRODKÓW EUROPEJSKICH I INNYCH ŚRODKÓW POCHODZĄCYCH ZE ŹRÓDEŁ ZAGRANICZNYCH NIEPODLEGAJĄCYCH ZWROTOWI :</t>
  </si>
  <si>
    <r>
      <t xml:space="preserve">PROJEKT: UTWORZENIE DWÓCH PARKIGÓW PARK &amp; RIDE  </t>
    </r>
    <r>
      <rPr>
        <b/>
        <i/>
        <sz val="9"/>
        <color indexed="12"/>
        <rFont val="Verdana"/>
        <family val="2"/>
        <charset val="238"/>
      </rPr>
      <t>(WPF)</t>
    </r>
  </si>
  <si>
    <t>Wydatki inwestycyjne jednostek budżetowych (GMINA)</t>
  </si>
  <si>
    <r>
      <t>PROJEKT:  WIRTUALNY WARSZAWSKI OBSZAR FUNKCJONALNY (VIRTUAL WOF)</t>
    </r>
    <r>
      <rPr>
        <b/>
        <i/>
        <sz val="9"/>
        <color indexed="12"/>
        <rFont val="Verdana"/>
        <family val="2"/>
        <charset val="238"/>
      </rPr>
      <t xml:space="preserve">  (WPF)</t>
    </r>
  </si>
  <si>
    <t>Zakup usług pozostałych (GMINA)</t>
  </si>
  <si>
    <r>
      <t>PROJEKT: WIRTUALNY WARSZAWSKI OBSZAR FUNKCJONALNY (VIRTUAL WOF)</t>
    </r>
    <r>
      <rPr>
        <b/>
        <i/>
        <sz val="9"/>
        <color indexed="12"/>
        <rFont val="Verdana"/>
        <family val="2"/>
        <charset val="238"/>
      </rPr>
      <t xml:space="preserve">  (WPF)</t>
    </r>
  </si>
  <si>
    <r>
      <t xml:space="preserve">Wydz. Projektów Infrastrukturalnych - </t>
    </r>
    <r>
      <rPr>
        <i/>
        <sz val="9"/>
        <color rgb="FF00B050"/>
        <rFont val="Verdana"/>
        <family val="2"/>
        <charset val="238"/>
      </rPr>
      <t>ŚRODKI FINANSOWE Z DOTACJI CELOWEJ Z SAMORZĄDU WOJEWÓDZTWA MAZOWIECKIEGO</t>
    </r>
  </si>
  <si>
    <t>III. ZESTAWIENIE WYDATKÓW NA FINANSOWANIE OCHRONY ŚRODOWISKA I GOSPODARKI WODNEJ W ZAKRESIE OKREŚLONYM W USTAWIE PRAWO OCHRONY ŚRODOWISKA  (UJĘTYCH W PLANIE FINANSOWYM WYDATKÓW BUDŻETOWYCH URZĘDU MIEJSKIEGO)</t>
  </si>
  <si>
    <t>OCHRONA ZDROWIA</t>
  </si>
  <si>
    <t>Przeciwdziałanie alkoholizmowi</t>
  </si>
  <si>
    <t xml:space="preserve">Dotacje celowe z budżetu jednostki samorządu terytorialnego, udzielone w trybie art. 221 ustawy, na finansowanie lub dofinansowanie zadań zleconych do realizacji organizacjom prowadzącym działalność pożytku publicznego </t>
  </si>
  <si>
    <t>Wieloosobowe Stanowisko ds. Społecznych</t>
  </si>
  <si>
    <t>Zmiany wynikające z uchwały Rady Miejskiej Nr XIX /282/2021 z dnia 28.01.2021 r.</t>
  </si>
  <si>
    <t>Składki na ubezpieczenie zdrowotne opłacane za osoby pobierające niektóre świadczenia z pomocy społecznej oraz za osoby uczestniczące w zajęciach w centrum integracji społecznej</t>
  </si>
  <si>
    <t>RÓŻNE ROZLICZENIA</t>
  </si>
  <si>
    <t>Rezerwy ogólne i celowe</t>
  </si>
  <si>
    <t xml:space="preserve">Rezerwy </t>
  </si>
  <si>
    <t>~ REZERWA OGÓLNA</t>
  </si>
  <si>
    <t>Burmistrz Miasta / Wydział Finansowy</t>
  </si>
  <si>
    <t>~ REZERWA CELOWA (na pokrycie kosztów funkcjonowania szkół i przedszkoli)</t>
  </si>
  <si>
    <t>Burmistrz Miasta / Wieloosobowe stanowisko ds. Edukacji ET</t>
  </si>
  <si>
    <t>~ REZERWA CELOWA (na wydatki z zakresu zarządzania kryzysowego)</t>
  </si>
  <si>
    <t>Burmistrz Miasta /Stan.ds.Zarządzania Kryzysowego, OC i Obronności</t>
  </si>
  <si>
    <t>Załącznik Nr 2 do zarządzenia Nr 11/2021</t>
  </si>
  <si>
    <t>Zmiany wynikające z zarządzenia Burmistrza Miasta Nr 10/2021 z dnia 29.01.2021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</si>
</sst>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sz val="9"/>
      <name val="Arial CE"/>
      <family val="2"/>
      <charset val="238"/>
    </font>
    <font>
      <b/>
      <sz val="8"/>
      <name val="Verdana"/>
      <family val="2"/>
      <charset val="238"/>
    </font>
    <font>
      <b/>
      <sz val="9"/>
      <name val="Verdana"/>
      <family val="2"/>
      <charset val="238"/>
    </font>
    <font>
      <sz val="10"/>
      <name val="Verdana"/>
      <family val="2"/>
      <charset val="238"/>
    </font>
    <font>
      <b/>
      <sz val="12"/>
      <name val="Verdana"/>
      <family val="2"/>
      <charset val="238"/>
    </font>
    <font>
      <b/>
      <sz val="10"/>
      <name val="Verdana"/>
      <family val="2"/>
      <charset val="238"/>
    </font>
    <font>
      <i/>
      <sz val="9"/>
      <name val="Verdana"/>
      <family val="2"/>
      <charset val="238"/>
    </font>
    <font>
      <sz val="9"/>
      <name val="Verdana"/>
      <family val="2"/>
      <charset val="238"/>
    </font>
    <font>
      <b/>
      <sz val="11"/>
      <name val="Verdana"/>
      <family val="2"/>
      <charset val="238"/>
    </font>
    <font>
      <b/>
      <i/>
      <sz val="9"/>
      <name val="Verdana"/>
      <family val="2"/>
      <charset val="238"/>
    </font>
    <font>
      <sz val="9"/>
      <color indexed="12"/>
      <name val="Verdana"/>
      <family val="2"/>
      <charset val="238"/>
    </font>
    <font>
      <i/>
      <sz val="9"/>
      <color indexed="12"/>
      <name val="Verdana"/>
      <family val="2"/>
      <charset val="238"/>
    </font>
    <font>
      <b/>
      <i/>
      <sz val="9"/>
      <color indexed="12"/>
      <name val="Verdana"/>
      <family val="2"/>
      <charset val="238"/>
    </font>
    <font>
      <b/>
      <sz val="10"/>
      <color indexed="12"/>
      <name val="Arial CE"/>
      <family val="2"/>
      <charset val="238"/>
    </font>
    <font>
      <sz val="10"/>
      <color rgb="FFFF0000"/>
      <name val="Verdana"/>
      <family val="2"/>
      <charset val="238"/>
    </font>
    <font>
      <sz val="9"/>
      <color rgb="FFFF0000"/>
      <name val="Verdana"/>
      <family val="2"/>
      <charset val="238"/>
    </font>
    <font>
      <i/>
      <sz val="9"/>
      <color rgb="FF0000FF"/>
      <name val="Verdana"/>
      <family val="2"/>
      <charset val="238"/>
    </font>
    <font>
      <sz val="10"/>
      <color rgb="FFFF0000"/>
      <name val="Arial CE"/>
      <charset val="238"/>
    </font>
    <font>
      <i/>
      <sz val="9"/>
      <color rgb="FF0000CC"/>
      <name val="Verdana"/>
      <family val="2"/>
      <charset val="238"/>
    </font>
    <font>
      <sz val="9"/>
      <color rgb="FF0000CC"/>
      <name val="Verdana"/>
      <family val="2"/>
      <charset val="238"/>
    </font>
    <font>
      <sz val="9"/>
      <color indexed="10"/>
      <name val="Verdana"/>
      <family val="2"/>
      <charset val="238"/>
    </font>
    <font>
      <i/>
      <sz val="9"/>
      <color rgb="FF00B050"/>
      <name val="Verdana"/>
      <family val="2"/>
      <charset val="238"/>
    </font>
    <font>
      <b/>
      <sz val="9"/>
      <color rgb="FFFF0000"/>
      <name val="Verdana"/>
      <family val="2"/>
      <charset val="238"/>
    </font>
    <font>
      <i/>
      <sz val="9"/>
      <color rgb="FFFF0000"/>
      <name val="Verdana"/>
      <family val="2"/>
      <charset val="238"/>
    </font>
    <font>
      <sz val="9"/>
      <color indexed="16"/>
      <name val="Verdana"/>
      <family val="2"/>
      <charset val="238"/>
    </font>
    <font>
      <sz val="10"/>
      <name val="Arial CE"/>
      <charset val="238"/>
    </font>
    <font>
      <b/>
      <sz val="9"/>
      <color rgb="FF0000CC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shrinkToFit="1"/>
    </xf>
    <xf numFmtId="0" fontId="16" fillId="0" borderId="0" xfId="0" applyFont="1"/>
    <xf numFmtId="0" fontId="10" fillId="0" borderId="6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18" fillId="0" borderId="0" xfId="0" applyFont="1" applyFill="1" applyAlignment="1">
      <alignment horizontal="right" vertical="center"/>
    </xf>
    <xf numFmtId="0" fontId="0" fillId="0" borderId="0" xfId="0" applyFont="1"/>
    <xf numFmtId="3" fontId="18" fillId="4" borderId="0" xfId="0" applyNumberFormat="1" applyFont="1" applyFill="1" applyBorder="1" applyAlignment="1">
      <alignment horizontal="right" vertical="center" wrapText="1"/>
    </xf>
    <xf numFmtId="0" fontId="0" fillId="0" borderId="0" xfId="0"/>
    <xf numFmtId="0" fontId="5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righ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shrinkToFit="1"/>
    </xf>
    <xf numFmtId="4" fontId="5" fillId="0" borderId="6" xfId="0" applyNumberFormat="1" applyFont="1" applyFill="1" applyBorder="1" applyAlignment="1">
      <alignment horizontal="right" vertical="center" shrinkToFit="1"/>
    </xf>
    <xf numFmtId="4" fontId="10" fillId="0" borderId="2" xfId="0" applyNumberFormat="1" applyFont="1" applyFill="1" applyBorder="1" applyAlignment="1">
      <alignment horizontal="right" vertical="center" shrinkToFit="1"/>
    </xf>
    <xf numFmtId="0" fontId="0" fillId="0" borderId="0" xfId="0" applyFont="1"/>
    <xf numFmtId="4" fontId="19" fillId="0" borderId="2" xfId="0" applyNumberFormat="1" applyFont="1" applyFill="1" applyBorder="1" applyAlignment="1">
      <alignment horizontal="right" vertical="center" shrinkToFit="1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vertical="center" shrinkToFit="1"/>
    </xf>
    <xf numFmtId="4" fontId="10" fillId="0" borderId="2" xfId="0" applyNumberFormat="1" applyFont="1" applyFill="1" applyBorder="1" applyAlignment="1">
      <alignment vertical="center" shrinkToFit="1"/>
    </xf>
    <xf numFmtId="4" fontId="19" fillId="0" borderId="2" xfId="0" applyNumberFormat="1" applyFont="1" applyFill="1" applyBorder="1" applyAlignment="1">
      <alignment vertical="center" shrinkToFit="1"/>
    </xf>
    <xf numFmtId="4" fontId="5" fillId="0" borderId="1" xfId="0" applyNumberFormat="1" applyFont="1" applyFill="1" applyBorder="1" applyAlignment="1">
      <alignment vertical="center" shrinkToFit="1"/>
    </xf>
    <xf numFmtId="3" fontId="6" fillId="4" borderId="0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 vertical="center"/>
    </xf>
    <xf numFmtId="4" fontId="17" fillId="4" borderId="0" xfId="0" applyNumberFormat="1" applyFont="1" applyFill="1" applyAlignment="1">
      <alignment horizontal="right"/>
    </xf>
    <xf numFmtId="0" fontId="15" fillId="0" borderId="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shrinkToFit="1"/>
    </xf>
    <xf numFmtId="0" fontId="10" fillId="5" borderId="1" xfId="0" applyFont="1" applyFill="1" applyBorder="1" applyAlignment="1">
      <alignment horizontal="center" vertical="center" shrinkToFit="1"/>
    </xf>
    <xf numFmtId="4" fontId="5" fillId="5" borderId="1" xfId="0" applyNumberFormat="1" applyFont="1" applyFill="1" applyBorder="1" applyAlignment="1">
      <alignment horizontal="right" vertical="center" shrinkToFit="1"/>
    </xf>
    <xf numFmtId="4" fontId="20" fillId="4" borderId="0" xfId="0" applyNumberFormat="1" applyFont="1" applyFill="1"/>
    <xf numFmtId="0" fontId="12" fillId="5" borderId="1" xfId="0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right" vertical="center" shrinkToFit="1"/>
    </xf>
    <xf numFmtId="0" fontId="0" fillId="4" borderId="0" xfId="0" applyFont="1" applyFill="1"/>
    <xf numFmtId="0" fontId="1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0" fillId="0" borderId="0" xfId="0" applyBorder="1"/>
    <xf numFmtId="0" fontId="9" fillId="0" borderId="3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left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shrinkToFit="1"/>
    </xf>
    <xf numFmtId="0" fontId="10" fillId="4" borderId="0" xfId="0" applyFont="1" applyFill="1" applyBorder="1" applyAlignment="1">
      <alignment horizontal="center" vertical="center" shrinkToFit="1"/>
    </xf>
    <xf numFmtId="0" fontId="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5" fillId="4" borderId="0" xfId="0" applyNumberFormat="1" applyFont="1" applyFill="1" applyBorder="1" applyAlignment="1">
      <alignment horizontal="right" vertical="center" shrinkToFit="1"/>
    </xf>
    <xf numFmtId="0" fontId="16" fillId="0" borderId="0" xfId="0" applyFont="1" applyBorder="1"/>
    <xf numFmtId="0" fontId="22" fillId="2" borderId="2" xfId="0" applyFont="1" applyFill="1" applyBorder="1" applyAlignment="1">
      <alignment horizontal="center" vertical="center" shrinkToFit="1"/>
    </xf>
    <xf numFmtId="0" fontId="21" fillId="2" borderId="2" xfId="0" applyFont="1" applyFill="1" applyBorder="1" applyAlignment="1">
      <alignment horizontal="center" vertical="center" shrinkToFit="1"/>
    </xf>
    <xf numFmtId="0" fontId="21" fillId="0" borderId="2" xfId="0" applyFont="1" applyFill="1" applyBorder="1" applyAlignment="1">
      <alignment horizontal="center" vertical="center" shrinkToFit="1"/>
    </xf>
    <xf numFmtId="4" fontId="21" fillId="0" borderId="2" xfId="0" applyNumberFormat="1" applyFont="1" applyFill="1" applyBorder="1" applyAlignment="1">
      <alignment horizontal="right"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4" fillId="0" borderId="10" xfId="0" applyFont="1" applyFill="1" applyBorder="1" applyAlignment="1">
      <alignment horizontal="right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center" wrapText="1"/>
    </xf>
    <xf numFmtId="0" fontId="23" fillId="2" borderId="2" xfId="0" applyFont="1" applyFill="1" applyBorder="1" applyAlignment="1">
      <alignment horizontal="center" vertical="center" shrinkToFit="1"/>
    </xf>
    <xf numFmtId="0" fontId="23" fillId="0" borderId="2" xfId="0" applyFont="1" applyFill="1" applyBorder="1" applyAlignment="1">
      <alignment horizontal="center" vertical="center" shrinkToFit="1"/>
    </xf>
    <xf numFmtId="0" fontId="23" fillId="2" borderId="10" xfId="0" applyFont="1" applyFill="1" applyBorder="1" applyAlignment="1">
      <alignment horizontal="center" vertical="center" shrinkToFit="1"/>
    </xf>
    <xf numFmtId="0" fontId="23" fillId="0" borderId="10" xfId="0" applyFont="1" applyFill="1" applyBorder="1" applyAlignment="1">
      <alignment horizontal="center" vertical="center" shrinkToFit="1"/>
    </xf>
    <xf numFmtId="4" fontId="19" fillId="0" borderId="10" xfId="0" applyNumberFormat="1" applyFont="1" applyFill="1" applyBorder="1" applyAlignment="1">
      <alignment horizontal="right" vertical="center" shrinkToFit="1"/>
    </xf>
    <xf numFmtId="4" fontId="19" fillId="0" borderId="10" xfId="0" applyNumberFormat="1" applyFont="1" applyFill="1" applyBorder="1" applyAlignment="1">
      <alignment vertical="center" shrinkToFit="1"/>
    </xf>
    <xf numFmtId="4" fontId="21" fillId="0" borderId="2" xfId="0" applyNumberFormat="1" applyFont="1" applyFill="1" applyBorder="1" applyAlignment="1">
      <alignment vertical="center" shrinkToFit="1"/>
    </xf>
    <xf numFmtId="4" fontId="10" fillId="4" borderId="0" xfId="0" applyNumberFormat="1" applyFont="1" applyFill="1" applyAlignment="1">
      <alignment horizontal="center" vertical="center" shrinkToFit="1"/>
    </xf>
    <xf numFmtId="4" fontId="10" fillId="4" borderId="0" xfId="0" applyNumberFormat="1" applyFont="1" applyFill="1" applyBorder="1" applyAlignment="1">
      <alignment horizontal="left" vertical="center" wrapText="1"/>
    </xf>
    <xf numFmtId="4" fontId="9" fillId="4" borderId="0" xfId="0" applyNumberFormat="1" applyFont="1" applyFill="1" applyBorder="1" applyAlignment="1">
      <alignment horizontal="center" vertical="center" wrapText="1"/>
    </xf>
    <xf numFmtId="4" fontId="10" fillId="4" borderId="0" xfId="0" applyNumberFormat="1" applyFont="1" applyFill="1" applyAlignment="1">
      <alignment horizontal="right" vertical="center"/>
    </xf>
    <xf numFmtId="4" fontId="26" fillId="0" borderId="2" xfId="0" applyNumberFormat="1" applyFont="1" applyFill="1" applyBorder="1" applyAlignment="1">
      <alignment horizontal="right" vertical="center" shrinkToFit="1"/>
    </xf>
    <xf numFmtId="4" fontId="25" fillId="4" borderId="0" xfId="0" applyNumberFormat="1" applyFont="1" applyFill="1" applyBorder="1" applyAlignment="1">
      <alignment horizontal="right" vertical="center" shrinkToFit="1"/>
    </xf>
    <xf numFmtId="4" fontId="20" fillId="0" borderId="0" xfId="0" applyNumberFormat="1" applyFont="1" applyFill="1"/>
    <xf numFmtId="4" fontId="9" fillId="0" borderId="2" xfId="0" applyNumberFormat="1" applyFont="1" applyFill="1" applyBorder="1" applyAlignment="1">
      <alignment horizontal="right" vertical="center" shrinkToFit="1"/>
    </xf>
    <xf numFmtId="4" fontId="5" fillId="0" borderId="2" xfId="0" applyNumberFormat="1" applyFont="1" applyFill="1" applyBorder="1" applyAlignment="1">
      <alignment horizontal="right" vertical="center" shrinkToFit="1"/>
    </xf>
    <xf numFmtId="4" fontId="21" fillId="0" borderId="10" xfId="0" applyNumberFormat="1" applyFont="1" applyFill="1" applyBorder="1" applyAlignment="1">
      <alignment horizontal="right" vertical="center" shrinkToFit="1"/>
    </xf>
    <xf numFmtId="4" fontId="21" fillId="0" borderId="10" xfId="0" applyNumberFormat="1" applyFont="1" applyFill="1" applyBorder="1" applyAlignment="1">
      <alignment vertical="center" shrinkToFit="1"/>
    </xf>
    <xf numFmtId="0" fontId="0" fillId="0" borderId="0" xfId="0" applyFont="1" applyBorder="1"/>
    <xf numFmtId="0" fontId="27" fillId="2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left" vertical="center" shrinkToFit="1"/>
    </xf>
    <xf numFmtId="0" fontId="9" fillId="0" borderId="2" xfId="0" applyFont="1" applyFill="1" applyBorder="1" applyAlignment="1">
      <alignment horizontal="left" vertical="center" shrinkToFit="1"/>
    </xf>
    <xf numFmtId="0" fontId="5" fillId="0" borderId="6" xfId="0" applyFont="1" applyFill="1" applyBorder="1" applyAlignment="1">
      <alignment horizontal="left" vertical="center" wrapText="1"/>
    </xf>
    <xf numFmtId="0" fontId="22" fillId="2" borderId="10" xfId="0" applyFont="1" applyFill="1" applyBorder="1" applyAlignment="1">
      <alignment horizontal="center" vertical="center" shrinkToFit="1"/>
    </xf>
    <xf numFmtId="0" fontId="21" fillId="2" borderId="10" xfId="0" applyFont="1" applyFill="1" applyBorder="1" applyAlignment="1">
      <alignment horizontal="center" vertical="center" shrinkToFit="1"/>
    </xf>
    <xf numFmtId="0" fontId="21" fillId="0" borderId="10" xfId="0" applyFont="1" applyFill="1" applyBorder="1" applyAlignment="1">
      <alignment horizontal="center" vertical="center" shrinkToFit="1"/>
    </xf>
    <xf numFmtId="0" fontId="0" fillId="0" borderId="0" xfId="0" applyFill="1"/>
    <xf numFmtId="0" fontId="0" fillId="0" borderId="0" xfId="0" applyFont="1" applyFill="1"/>
    <xf numFmtId="0" fontId="1" fillId="0" borderId="0" xfId="0" applyFont="1" applyFill="1"/>
    <xf numFmtId="0" fontId="11" fillId="4" borderId="0" xfId="0" applyFont="1" applyFill="1" applyAlignment="1">
      <alignment horizontal="left" vertical="center" shrinkToFit="1"/>
    </xf>
    <xf numFmtId="0" fontId="4" fillId="4" borderId="0" xfId="0" applyFont="1" applyFill="1" applyAlignment="1">
      <alignment horizontal="justify" vertical="center" shrinkToFit="1"/>
    </xf>
    <xf numFmtId="0" fontId="6" fillId="4" borderId="0" xfId="0" applyFont="1" applyFill="1" applyAlignment="1">
      <alignment shrinkToFit="1"/>
    </xf>
    <xf numFmtId="0" fontId="25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3" fontId="10" fillId="4" borderId="0" xfId="0" applyNumberFormat="1" applyFont="1" applyFill="1" applyBorder="1" applyAlignment="1">
      <alignment horizontal="right" vertical="center"/>
    </xf>
    <xf numFmtId="0" fontId="10" fillId="4" borderId="0" xfId="0" applyFont="1" applyFill="1" applyAlignment="1">
      <alignment horizontal="left" vertical="center" wrapText="1"/>
    </xf>
    <xf numFmtId="4" fontId="5" fillId="6" borderId="1" xfId="0" applyNumberFormat="1" applyFont="1" applyFill="1" applyBorder="1" applyAlignment="1">
      <alignment horizontal="right" vertical="center" shrinkToFit="1"/>
    </xf>
    <xf numFmtId="0" fontId="19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shrinkToFit="1"/>
    </xf>
    <xf numFmtId="0" fontId="28" fillId="0" borderId="0" xfId="0" applyFont="1"/>
    <xf numFmtId="4" fontId="29" fillId="0" borderId="2" xfId="0" applyNumberFormat="1" applyFont="1" applyFill="1" applyBorder="1" applyAlignment="1">
      <alignment horizontal="right" vertical="center" shrinkToFit="1"/>
    </xf>
    <xf numFmtId="0" fontId="19" fillId="0" borderId="2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4" fontId="21" fillId="0" borderId="2" xfId="0" applyNumberFormat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left" vertical="center"/>
    </xf>
    <xf numFmtId="4" fontId="10" fillId="0" borderId="10" xfId="0" applyNumberFormat="1" applyFont="1" applyFill="1" applyBorder="1" applyAlignment="1">
      <alignment horizontal="right" vertical="center" shrinkToFit="1"/>
    </xf>
    <xf numFmtId="0" fontId="19" fillId="0" borderId="10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shrinkToFit="1"/>
    </xf>
    <xf numFmtId="0" fontId="14" fillId="0" borderId="2" xfId="0" applyFont="1" applyFill="1" applyBorder="1" applyAlignment="1">
      <alignment horizontal="left" vertical="center" shrinkToFit="1"/>
    </xf>
    <xf numFmtId="0" fontId="14" fillId="0" borderId="3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shrinkToFit="1"/>
    </xf>
    <xf numFmtId="0" fontId="14" fillId="0" borderId="10" xfId="0" applyFont="1" applyFill="1" applyBorder="1" applyAlignment="1">
      <alignment horizontal="left" vertical="center" shrinkToFit="1"/>
    </xf>
    <xf numFmtId="0" fontId="14" fillId="0" borderId="11" xfId="0" applyFont="1" applyFill="1" applyBorder="1" applyAlignment="1">
      <alignment horizontal="left" vertical="center" wrapText="1"/>
    </xf>
    <xf numFmtId="4" fontId="14" fillId="0" borderId="10" xfId="0" applyNumberFormat="1" applyFont="1" applyFill="1" applyBorder="1" applyAlignment="1">
      <alignment horizontal="right" vertical="center" shrinkToFit="1"/>
    </xf>
    <xf numFmtId="3" fontId="10" fillId="2" borderId="0" xfId="0" applyNumberFormat="1" applyFont="1" applyFill="1" applyBorder="1" applyAlignment="1">
      <alignment horizontal="right"/>
    </xf>
    <xf numFmtId="3" fontId="10" fillId="2" borderId="0" xfId="0" applyNumberFormat="1" applyFont="1" applyFill="1" applyBorder="1" applyAlignment="1">
      <alignment horizontal="right" vertical="center"/>
    </xf>
    <xf numFmtId="4" fontId="8" fillId="4" borderId="8" xfId="0" applyNumberFormat="1" applyFont="1" applyFill="1" applyBorder="1" applyAlignment="1">
      <alignment horizontal="left" vertical="center" wrapText="1"/>
    </xf>
    <xf numFmtId="3" fontId="7" fillId="4" borderId="8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left" vertical="center" wrapText="1"/>
    </xf>
    <xf numFmtId="3" fontId="8" fillId="4" borderId="0" xfId="0" applyNumberFormat="1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352456"/>
        <c:axId val="2233512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943592"/>
        <c:axId val="528607792"/>
      </c:lineChart>
      <c:catAx>
        <c:axId val="223352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351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3351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352456"/>
        <c:crosses val="autoZero"/>
        <c:crossBetween val="between"/>
      </c:valAx>
      <c:catAx>
        <c:axId val="152943592"/>
        <c:scaling>
          <c:orientation val="minMax"/>
        </c:scaling>
        <c:delete val="1"/>
        <c:axPos val="b"/>
        <c:majorTickMark val="out"/>
        <c:minorTickMark val="none"/>
        <c:tickLblPos val="nextTo"/>
        <c:crossAx val="528607792"/>
        <c:crosses val="autoZero"/>
        <c:auto val="0"/>
        <c:lblAlgn val="ctr"/>
        <c:lblOffset val="100"/>
        <c:noMultiLvlLbl val="0"/>
      </c:catAx>
      <c:valAx>
        <c:axId val="5286077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2943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0999400"/>
        <c:axId val="2210017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998616"/>
        <c:axId val="220999008"/>
      </c:lineChart>
      <c:catAx>
        <c:axId val="220999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00175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1001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999400"/>
        <c:crosses val="autoZero"/>
        <c:crossBetween val="between"/>
      </c:valAx>
      <c:catAx>
        <c:axId val="220998616"/>
        <c:scaling>
          <c:orientation val="minMax"/>
        </c:scaling>
        <c:delete val="1"/>
        <c:axPos val="b"/>
        <c:majorTickMark val="out"/>
        <c:minorTickMark val="none"/>
        <c:tickLblPos val="nextTo"/>
        <c:crossAx val="220999008"/>
        <c:crosses val="autoZero"/>
        <c:auto val="0"/>
        <c:lblAlgn val="ctr"/>
        <c:lblOffset val="100"/>
        <c:noMultiLvlLbl val="0"/>
      </c:catAx>
      <c:valAx>
        <c:axId val="2209990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0998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9764616"/>
        <c:axId val="219765008"/>
      </c:barChart>
      <c:catAx>
        <c:axId val="219764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76500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19765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764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9765400"/>
        <c:axId val="219766184"/>
      </c:barChart>
      <c:catAx>
        <c:axId val="219765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7661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19766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7654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9766968"/>
        <c:axId val="2197673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767752"/>
        <c:axId val="219764224"/>
      </c:lineChart>
      <c:catAx>
        <c:axId val="219766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767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97673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766968"/>
        <c:crosses val="autoZero"/>
        <c:crossBetween val="between"/>
      </c:valAx>
      <c:catAx>
        <c:axId val="219767752"/>
        <c:scaling>
          <c:orientation val="minMax"/>
        </c:scaling>
        <c:delete val="1"/>
        <c:axPos val="b"/>
        <c:majorTickMark val="out"/>
        <c:minorTickMark val="none"/>
        <c:tickLblPos val="nextTo"/>
        <c:crossAx val="219764224"/>
        <c:crosses val="autoZero"/>
        <c:auto val="0"/>
        <c:lblAlgn val="ctr"/>
        <c:lblOffset val="100"/>
        <c:noMultiLvlLbl val="0"/>
      </c:catAx>
      <c:valAx>
        <c:axId val="2197642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9767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9174000"/>
        <c:axId val="229174392"/>
      </c:barChart>
      <c:catAx>
        <c:axId val="229174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9174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9174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9174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9172040"/>
        <c:axId val="229173216"/>
      </c:barChart>
      <c:catAx>
        <c:axId val="229172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9173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9173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9172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9172824"/>
        <c:axId val="2291712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171648"/>
        <c:axId val="218705320"/>
      </c:lineChart>
      <c:catAx>
        <c:axId val="229172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917125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9171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9172824"/>
        <c:crosses val="autoZero"/>
        <c:crossBetween val="between"/>
      </c:valAx>
      <c:catAx>
        <c:axId val="229171648"/>
        <c:scaling>
          <c:orientation val="minMax"/>
        </c:scaling>
        <c:delete val="1"/>
        <c:axPos val="b"/>
        <c:majorTickMark val="out"/>
        <c:minorTickMark val="none"/>
        <c:tickLblPos val="nextTo"/>
        <c:crossAx val="218705320"/>
        <c:crosses val="autoZero"/>
        <c:auto val="0"/>
        <c:lblAlgn val="ctr"/>
        <c:lblOffset val="100"/>
        <c:noMultiLvlLbl val="0"/>
      </c:catAx>
      <c:valAx>
        <c:axId val="2187053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9171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8705712"/>
        <c:axId val="218706104"/>
      </c:barChart>
      <c:catAx>
        <c:axId val="218705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870610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18706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8705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8706888"/>
        <c:axId val="218708064"/>
      </c:barChart>
      <c:catAx>
        <c:axId val="218706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87080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18708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87068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8704928"/>
        <c:axId val="2187076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463712"/>
        <c:axId val="524462144"/>
      </c:lineChart>
      <c:catAx>
        <c:axId val="218704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87076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18707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8704928"/>
        <c:crosses val="autoZero"/>
        <c:crossBetween val="between"/>
      </c:valAx>
      <c:catAx>
        <c:axId val="524463712"/>
        <c:scaling>
          <c:orientation val="minMax"/>
        </c:scaling>
        <c:delete val="1"/>
        <c:axPos val="b"/>
        <c:majorTickMark val="out"/>
        <c:minorTickMark val="none"/>
        <c:tickLblPos val="nextTo"/>
        <c:crossAx val="524462144"/>
        <c:crosses val="autoZero"/>
        <c:auto val="0"/>
        <c:lblAlgn val="ctr"/>
        <c:lblOffset val="100"/>
        <c:noMultiLvlLbl val="0"/>
      </c:catAx>
      <c:valAx>
        <c:axId val="5244621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24463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8607008"/>
        <c:axId val="528608576"/>
      </c:barChart>
      <c:catAx>
        <c:axId val="528607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8608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8608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8607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4462928"/>
        <c:axId val="524464888"/>
      </c:barChart>
      <c:catAx>
        <c:axId val="524462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446488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24464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4462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4464496"/>
        <c:axId val="524464104"/>
      </c:barChart>
      <c:catAx>
        <c:axId val="524464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44641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24464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4464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4463320"/>
        <c:axId val="2219756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975272"/>
        <c:axId val="221976840"/>
      </c:lineChart>
      <c:catAx>
        <c:axId val="524463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9756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9756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4463320"/>
        <c:crosses val="autoZero"/>
        <c:crossBetween val="between"/>
      </c:valAx>
      <c:catAx>
        <c:axId val="221975272"/>
        <c:scaling>
          <c:orientation val="minMax"/>
        </c:scaling>
        <c:delete val="1"/>
        <c:axPos val="b"/>
        <c:majorTickMark val="out"/>
        <c:minorTickMark val="none"/>
        <c:tickLblPos val="nextTo"/>
        <c:crossAx val="221976840"/>
        <c:crosses val="autoZero"/>
        <c:auto val="0"/>
        <c:lblAlgn val="ctr"/>
        <c:lblOffset val="100"/>
        <c:noMultiLvlLbl val="0"/>
      </c:catAx>
      <c:valAx>
        <c:axId val="2219768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1975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974096"/>
        <c:axId val="221976448"/>
      </c:barChart>
      <c:catAx>
        <c:axId val="221974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976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976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9740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973704"/>
        <c:axId val="221974488"/>
      </c:barChart>
      <c:catAx>
        <c:axId val="221973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974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9744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973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31568624"/>
        <c:axId val="5315635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567448"/>
        <c:axId val="531563920"/>
      </c:lineChart>
      <c:catAx>
        <c:axId val="531568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156352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31563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1568624"/>
        <c:crosses val="autoZero"/>
        <c:crossBetween val="between"/>
      </c:valAx>
      <c:catAx>
        <c:axId val="531567448"/>
        <c:scaling>
          <c:orientation val="minMax"/>
        </c:scaling>
        <c:delete val="1"/>
        <c:axPos val="b"/>
        <c:majorTickMark val="out"/>
        <c:minorTickMark val="none"/>
        <c:tickLblPos val="nextTo"/>
        <c:crossAx val="531563920"/>
        <c:crosses val="autoZero"/>
        <c:auto val="0"/>
        <c:lblAlgn val="ctr"/>
        <c:lblOffset val="100"/>
        <c:noMultiLvlLbl val="0"/>
      </c:catAx>
      <c:valAx>
        <c:axId val="5315639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31567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31564312"/>
        <c:axId val="531567056"/>
      </c:barChart>
      <c:catAx>
        <c:axId val="531564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156705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315670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1564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31561960"/>
        <c:axId val="531567840"/>
      </c:barChart>
      <c:catAx>
        <c:axId val="531561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15678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31567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15619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31564704"/>
        <c:axId val="5315615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568232"/>
        <c:axId val="531562744"/>
      </c:lineChart>
      <c:catAx>
        <c:axId val="531564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156156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31561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1564704"/>
        <c:crosses val="autoZero"/>
        <c:crossBetween val="between"/>
      </c:valAx>
      <c:catAx>
        <c:axId val="531568232"/>
        <c:scaling>
          <c:orientation val="minMax"/>
        </c:scaling>
        <c:delete val="1"/>
        <c:axPos val="b"/>
        <c:majorTickMark val="out"/>
        <c:minorTickMark val="none"/>
        <c:tickLblPos val="nextTo"/>
        <c:crossAx val="531562744"/>
        <c:crosses val="autoZero"/>
        <c:auto val="0"/>
        <c:lblAlgn val="ctr"/>
        <c:lblOffset val="100"/>
        <c:noMultiLvlLbl val="0"/>
      </c:catAx>
      <c:valAx>
        <c:axId val="5315627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31568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31569016"/>
        <c:axId val="531562352"/>
      </c:barChart>
      <c:catAx>
        <c:axId val="531569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156235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315623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1569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531664"/>
        <c:axId val="186532840"/>
      </c:barChart>
      <c:catAx>
        <c:axId val="186531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532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532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531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31565488"/>
        <c:axId val="516429104"/>
      </c:barChart>
      <c:catAx>
        <c:axId val="531565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64291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16429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1565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6434200"/>
        <c:axId val="5164287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431848"/>
        <c:axId val="516429496"/>
      </c:lineChart>
      <c:catAx>
        <c:axId val="516434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642871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16428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6434200"/>
        <c:crosses val="autoZero"/>
        <c:crossBetween val="between"/>
      </c:valAx>
      <c:catAx>
        <c:axId val="516431848"/>
        <c:scaling>
          <c:orientation val="minMax"/>
        </c:scaling>
        <c:delete val="1"/>
        <c:axPos val="b"/>
        <c:majorTickMark val="out"/>
        <c:minorTickMark val="none"/>
        <c:tickLblPos val="nextTo"/>
        <c:crossAx val="516429496"/>
        <c:crosses val="autoZero"/>
        <c:auto val="0"/>
        <c:lblAlgn val="ctr"/>
        <c:lblOffset val="100"/>
        <c:noMultiLvlLbl val="0"/>
      </c:catAx>
      <c:valAx>
        <c:axId val="5164294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16431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6431064"/>
        <c:axId val="516430280"/>
      </c:barChart>
      <c:catAx>
        <c:axId val="516431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643028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16430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6431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6432240"/>
        <c:axId val="516427536"/>
      </c:barChart>
      <c:catAx>
        <c:axId val="516432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64275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16427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6432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6427928"/>
        <c:axId val="5164306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431456"/>
        <c:axId val="516434984"/>
      </c:lineChart>
      <c:catAx>
        <c:axId val="516427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64306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16430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6427928"/>
        <c:crosses val="autoZero"/>
        <c:crossBetween val="between"/>
      </c:valAx>
      <c:catAx>
        <c:axId val="516431456"/>
        <c:scaling>
          <c:orientation val="minMax"/>
        </c:scaling>
        <c:delete val="1"/>
        <c:axPos val="b"/>
        <c:majorTickMark val="out"/>
        <c:minorTickMark val="none"/>
        <c:tickLblPos val="nextTo"/>
        <c:crossAx val="516434984"/>
        <c:crosses val="autoZero"/>
        <c:auto val="0"/>
        <c:lblAlgn val="ctr"/>
        <c:lblOffset val="100"/>
        <c:noMultiLvlLbl val="0"/>
      </c:catAx>
      <c:valAx>
        <c:axId val="5164349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16431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6433416"/>
        <c:axId val="516433808"/>
      </c:barChart>
      <c:catAx>
        <c:axId val="516433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643380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16433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16433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9390136"/>
        <c:axId val="69392096"/>
      </c:barChart>
      <c:catAx>
        <c:axId val="69390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93920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69392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93901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9388568"/>
        <c:axId val="693866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386216"/>
        <c:axId val="69388960"/>
      </c:lineChart>
      <c:catAx>
        <c:axId val="69388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93866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9386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9388568"/>
        <c:crosses val="autoZero"/>
        <c:crossBetween val="between"/>
      </c:valAx>
      <c:catAx>
        <c:axId val="69386216"/>
        <c:scaling>
          <c:orientation val="minMax"/>
        </c:scaling>
        <c:delete val="1"/>
        <c:axPos val="b"/>
        <c:majorTickMark val="out"/>
        <c:minorTickMark val="none"/>
        <c:tickLblPos val="nextTo"/>
        <c:crossAx val="69388960"/>
        <c:crosses val="autoZero"/>
        <c:auto val="0"/>
        <c:lblAlgn val="ctr"/>
        <c:lblOffset val="100"/>
        <c:noMultiLvlLbl val="0"/>
      </c:catAx>
      <c:valAx>
        <c:axId val="693889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93862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9387784"/>
        <c:axId val="69390528"/>
      </c:barChart>
      <c:catAx>
        <c:axId val="69387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9390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9390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9387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9390920"/>
        <c:axId val="69385432"/>
      </c:barChart>
      <c:catAx>
        <c:axId val="69390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9385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9385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93909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531272"/>
        <c:axId val="1865300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532448"/>
        <c:axId val="186533232"/>
      </c:lineChart>
      <c:catAx>
        <c:axId val="186531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530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530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531272"/>
        <c:crosses val="autoZero"/>
        <c:crossBetween val="between"/>
      </c:valAx>
      <c:catAx>
        <c:axId val="186532448"/>
        <c:scaling>
          <c:orientation val="minMax"/>
        </c:scaling>
        <c:delete val="1"/>
        <c:axPos val="b"/>
        <c:majorTickMark val="out"/>
        <c:minorTickMark val="none"/>
        <c:tickLblPos val="nextTo"/>
        <c:crossAx val="186533232"/>
        <c:crosses val="autoZero"/>
        <c:auto val="0"/>
        <c:lblAlgn val="ctr"/>
        <c:lblOffset val="100"/>
        <c:noMultiLvlLbl val="0"/>
      </c:catAx>
      <c:valAx>
        <c:axId val="1865332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6532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9387392"/>
        <c:axId val="693893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388176"/>
        <c:axId val="69391312"/>
      </c:lineChart>
      <c:catAx>
        <c:axId val="69387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938935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693893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9387392"/>
        <c:crosses val="autoZero"/>
        <c:crossBetween val="between"/>
      </c:valAx>
      <c:catAx>
        <c:axId val="69388176"/>
        <c:scaling>
          <c:orientation val="minMax"/>
        </c:scaling>
        <c:delete val="1"/>
        <c:axPos val="b"/>
        <c:majorTickMark val="out"/>
        <c:minorTickMark val="none"/>
        <c:tickLblPos val="nextTo"/>
        <c:crossAx val="69391312"/>
        <c:crosses val="autoZero"/>
        <c:auto val="0"/>
        <c:lblAlgn val="ctr"/>
        <c:lblOffset val="100"/>
        <c:noMultiLvlLbl val="0"/>
      </c:catAx>
      <c:valAx>
        <c:axId val="693913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9388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31685416"/>
        <c:axId val="531685808"/>
      </c:barChart>
      <c:catAx>
        <c:axId val="531685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168580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31685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1685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31684240"/>
        <c:axId val="531683064"/>
      </c:barChart>
      <c:catAx>
        <c:axId val="531684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16830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31683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1684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31686200"/>
        <c:axId val="5316873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683848"/>
        <c:axId val="531685024"/>
      </c:lineChart>
      <c:catAx>
        <c:axId val="531686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1687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31687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1686200"/>
        <c:crosses val="autoZero"/>
        <c:crossBetween val="between"/>
      </c:valAx>
      <c:catAx>
        <c:axId val="531683848"/>
        <c:scaling>
          <c:orientation val="minMax"/>
        </c:scaling>
        <c:delete val="1"/>
        <c:axPos val="b"/>
        <c:majorTickMark val="out"/>
        <c:minorTickMark val="none"/>
        <c:tickLblPos val="nextTo"/>
        <c:crossAx val="531685024"/>
        <c:crosses val="autoZero"/>
        <c:auto val="0"/>
        <c:lblAlgn val="ctr"/>
        <c:lblOffset val="100"/>
        <c:noMultiLvlLbl val="0"/>
      </c:catAx>
      <c:valAx>
        <c:axId val="5316850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31683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31683456"/>
        <c:axId val="5316807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687768"/>
        <c:axId val="531686592"/>
      </c:lineChart>
      <c:catAx>
        <c:axId val="531683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1680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31680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1683456"/>
        <c:crosses val="autoZero"/>
        <c:crossBetween val="between"/>
      </c:valAx>
      <c:catAx>
        <c:axId val="531687768"/>
        <c:scaling>
          <c:orientation val="minMax"/>
        </c:scaling>
        <c:delete val="1"/>
        <c:axPos val="b"/>
        <c:majorTickMark val="out"/>
        <c:minorTickMark val="none"/>
        <c:tickLblPos val="nextTo"/>
        <c:crossAx val="531686592"/>
        <c:crosses val="autoZero"/>
        <c:auto val="0"/>
        <c:lblAlgn val="ctr"/>
        <c:lblOffset val="100"/>
        <c:noMultiLvlLbl val="0"/>
      </c:catAx>
      <c:valAx>
        <c:axId val="5316865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31687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31681104"/>
        <c:axId val="5316803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682280"/>
        <c:axId val="531682672"/>
      </c:lineChart>
      <c:catAx>
        <c:axId val="531681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1680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316803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31681104"/>
        <c:crosses val="autoZero"/>
        <c:crossBetween val="between"/>
      </c:valAx>
      <c:catAx>
        <c:axId val="531682280"/>
        <c:scaling>
          <c:orientation val="minMax"/>
        </c:scaling>
        <c:delete val="1"/>
        <c:axPos val="b"/>
        <c:majorTickMark val="out"/>
        <c:minorTickMark val="none"/>
        <c:tickLblPos val="nextTo"/>
        <c:crossAx val="531682672"/>
        <c:crosses val="autoZero"/>
        <c:auto val="0"/>
        <c:lblAlgn val="ctr"/>
        <c:lblOffset val="100"/>
        <c:noMultiLvlLbl val="0"/>
      </c:catAx>
      <c:valAx>
        <c:axId val="5316826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316822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240056"/>
        <c:axId val="2212443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247896"/>
        <c:axId val="221238488"/>
      </c:lineChart>
      <c:catAx>
        <c:axId val="221240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44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244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40056"/>
        <c:crosses val="autoZero"/>
        <c:crossBetween val="between"/>
      </c:valAx>
      <c:catAx>
        <c:axId val="221247896"/>
        <c:scaling>
          <c:orientation val="minMax"/>
        </c:scaling>
        <c:delete val="1"/>
        <c:axPos val="b"/>
        <c:majorTickMark val="out"/>
        <c:minorTickMark val="none"/>
        <c:tickLblPos val="nextTo"/>
        <c:crossAx val="221238488"/>
        <c:crosses val="autoZero"/>
        <c:auto val="0"/>
        <c:lblAlgn val="ctr"/>
        <c:lblOffset val="100"/>
        <c:noMultiLvlLbl val="0"/>
      </c:catAx>
      <c:valAx>
        <c:axId val="2212384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1247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247112"/>
        <c:axId val="2212428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239664"/>
        <c:axId val="221237704"/>
      </c:lineChart>
      <c:catAx>
        <c:axId val="221247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42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242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47112"/>
        <c:crosses val="autoZero"/>
        <c:crossBetween val="between"/>
      </c:valAx>
      <c:catAx>
        <c:axId val="221239664"/>
        <c:scaling>
          <c:orientation val="minMax"/>
        </c:scaling>
        <c:delete val="1"/>
        <c:axPos val="b"/>
        <c:majorTickMark val="out"/>
        <c:minorTickMark val="none"/>
        <c:tickLblPos val="nextTo"/>
        <c:crossAx val="221237704"/>
        <c:crosses val="autoZero"/>
        <c:auto val="0"/>
        <c:lblAlgn val="ctr"/>
        <c:lblOffset val="100"/>
        <c:noMultiLvlLbl val="0"/>
      </c:catAx>
      <c:valAx>
        <c:axId val="2212377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1239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241232"/>
        <c:axId val="221238096"/>
      </c:barChart>
      <c:catAx>
        <c:axId val="221241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38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238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41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245544"/>
        <c:axId val="221239272"/>
      </c:barChart>
      <c:catAx>
        <c:axId val="221245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392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2392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45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530880"/>
        <c:axId val="156050352"/>
      </c:barChart>
      <c:catAx>
        <c:axId val="186530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60503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60503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5308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243584"/>
        <c:axId val="2212447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240448"/>
        <c:axId val="221240840"/>
      </c:lineChart>
      <c:catAx>
        <c:axId val="221243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447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1244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43584"/>
        <c:crosses val="autoZero"/>
        <c:crossBetween val="between"/>
      </c:valAx>
      <c:catAx>
        <c:axId val="221240448"/>
        <c:scaling>
          <c:orientation val="minMax"/>
        </c:scaling>
        <c:delete val="1"/>
        <c:axPos val="b"/>
        <c:majorTickMark val="out"/>
        <c:minorTickMark val="none"/>
        <c:tickLblPos val="nextTo"/>
        <c:crossAx val="221240840"/>
        <c:crosses val="autoZero"/>
        <c:auto val="0"/>
        <c:lblAlgn val="ctr"/>
        <c:lblOffset val="100"/>
        <c:noMultiLvlLbl val="0"/>
      </c:catAx>
      <c:valAx>
        <c:axId val="2212408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1240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248680"/>
        <c:axId val="221249072"/>
      </c:barChart>
      <c:catAx>
        <c:axId val="221248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4907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1249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486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249464"/>
        <c:axId val="221237312"/>
      </c:barChart>
      <c:catAx>
        <c:axId val="221249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373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1237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49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241624"/>
        <c:axId val="2212420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246720"/>
        <c:axId val="221242408"/>
      </c:lineChart>
      <c:catAx>
        <c:axId val="221241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42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242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41624"/>
        <c:crosses val="autoZero"/>
        <c:crossBetween val="between"/>
      </c:valAx>
      <c:catAx>
        <c:axId val="221246720"/>
        <c:scaling>
          <c:orientation val="minMax"/>
        </c:scaling>
        <c:delete val="1"/>
        <c:axPos val="b"/>
        <c:majorTickMark val="out"/>
        <c:minorTickMark val="none"/>
        <c:tickLblPos val="nextTo"/>
        <c:crossAx val="221242408"/>
        <c:crosses val="autoZero"/>
        <c:auto val="0"/>
        <c:lblAlgn val="ctr"/>
        <c:lblOffset val="100"/>
        <c:noMultiLvlLbl val="0"/>
      </c:catAx>
      <c:valAx>
        <c:axId val="2212424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1246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251816"/>
        <c:axId val="221250248"/>
      </c:barChart>
      <c:catAx>
        <c:axId val="221251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50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250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51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252208"/>
        <c:axId val="221252600"/>
      </c:barChart>
      <c:catAx>
        <c:axId val="221252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52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252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52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251424"/>
        <c:axId val="2212529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656936"/>
        <c:axId val="545657328"/>
      </c:lineChart>
      <c:catAx>
        <c:axId val="221251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5299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12529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51424"/>
        <c:crosses val="autoZero"/>
        <c:crossBetween val="between"/>
      </c:valAx>
      <c:catAx>
        <c:axId val="545656936"/>
        <c:scaling>
          <c:orientation val="minMax"/>
        </c:scaling>
        <c:delete val="1"/>
        <c:axPos val="b"/>
        <c:majorTickMark val="out"/>
        <c:minorTickMark val="none"/>
        <c:tickLblPos val="nextTo"/>
        <c:crossAx val="545657328"/>
        <c:crosses val="autoZero"/>
        <c:auto val="0"/>
        <c:lblAlgn val="ctr"/>
        <c:lblOffset val="100"/>
        <c:noMultiLvlLbl val="0"/>
      </c:catAx>
      <c:valAx>
        <c:axId val="5456573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456569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5659288"/>
        <c:axId val="545658112"/>
      </c:barChart>
      <c:catAx>
        <c:axId val="545659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565811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45658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56592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5654976"/>
        <c:axId val="545659680"/>
      </c:barChart>
      <c:catAx>
        <c:axId val="545654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56596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45659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56549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5653016"/>
        <c:axId val="5456498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653408"/>
        <c:axId val="545656544"/>
      </c:lineChart>
      <c:catAx>
        <c:axId val="545653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56498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45649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5653016"/>
        <c:crosses val="autoZero"/>
        <c:crossBetween val="between"/>
      </c:valAx>
      <c:catAx>
        <c:axId val="545653408"/>
        <c:scaling>
          <c:orientation val="minMax"/>
        </c:scaling>
        <c:delete val="1"/>
        <c:axPos val="b"/>
        <c:majorTickMark val="out"/>
        <c:minorTickMark val="none"/>
        <c:tickLblPos val="nextTo"/>
        <c:crossAx val="545656544"/>
        <c:crosses val="autoZero"/>
        <c:auto val="0"/>
        <c:lblAlgn val="ctr"/>
        <c:lblOffset val="100"/>
        <c:noMultiLvlLbl val="0"/>
      </c:catAx>
      <c:valAx>
        <c:axId val="5456565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456534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6052312"/>
        <c:axId val="156053096"/>
      </c:barChart>
      <c:catAx>
        <c:axId val="156052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6053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6053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6052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5654192"/>
        <c:axId val="545651448"/>
      </c:barChart>
      <c:catAx>
        <c:axId val="5456541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565144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45651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56541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5654584"/>
        <c:axId val="545650664"/>
      </c:barChart>
      <c:catAx>
        <c:axId val="545654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56506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456506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5654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5655760"/>
        <c:axId val="5456561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658504"/>
        <c:axId val="545657720"/>
      </c:lineChart>
      <c:catAx>
        <c:axId val="545655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5656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456561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5655760"/>
        <c:crosses val="autoZero"/>
        <c:crossBetween val="between"/>
      </c:valAx>
      <c:catAx>
        <c:axId val="545658504"/>
        <c:scaling>
          <c:orientation val="minMax"/>
        </c:scaling>
        <c:delete val="1"/>
        <c:axPos val="b"/>
        <c:majorTickMark val="out"/>
        <c:minorTickMark val="none"/>
        <c:tickLblPos val="nextTo"/>
        <c:crossAx val="545657720"/>
        <c:crosses val="autoZero"/>
        <c:auto val="0"/>
        <c:lblAlgn val="ctr"/>
        <c:lblOffset val="100"/>
        <c:noMultiLvlLbl val="0"/>
      </c:catAx>
      <c:valAx>
        <c:axId val="5456577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45658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5660856"/>
        <c:axId val="545648704"/>
      </c:barChart>
      <c:catAx>
        <c:axId val="545660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5648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45648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5660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5649488"/>
        <c:axId val="545651840"/>
      </c:barChart>
      <c:catAx>
        <c:axId val="545649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5651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45651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5649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5652232"/>
        <c:axId val="5456612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662816"/>
        <c:axId val="545661640"/>
      </c:lineChart>
      <c:catAx>
        <c:axId val="545652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566124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45661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5652232"/>
        <c:crosses val="autoZero"/>
        <c:crossBetween val="between"/>
      </c:valAx>
      <c:catAx>
        <c:axId val="545662816"/>
        <c:scaling>
          <c:orientation val="minMax"/>
        </c:scaling>
        <c:delete val="1"/>
        <c:axPos val="b"/>
        <c:majorTickMark val="out"/>
        <c:minorTickMark val="none"/>
        <c:tickLblPos val="nextTo"/>
        <c:crossAx val="545661640"/>
        <c:crosses val="autoZero"/>
        <c:auto val="0"/>
        <c:lblAlgn val="ctr"/>
        <c:lblOffset val="100"/>
        <c:noMultiLvlLbl val="0"/>
      </c:catAx>
      <c:valAx>
        <c:axId val="5456616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45662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5662032"/>
        <c:axId val="545662424"/>
      </c:barChart>
      <c:catAx>
        <c:axId val="545662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566242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45662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56620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5663992"/>
        <c:axId val="545664384"/>
      </c:barChart>
      <c:catAx>
        <c:axId val="545663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56643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45664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5663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224792"/>
        <c:axId val="2272275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22048"/>
        <c:axId val="227220872"/>
      </c:lineChart>
      <c:catAx>
        <c:axId val="227224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22753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7227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224792"/>
        <c:crosses val="autoZero"/>
        <c:crossBetween val="between"/>
      </c:valAx>
      <c:catAx>
        <c:axId val="227222048"/>
        <c:scaling>
          <c:orientation val="minMax"/>
        </c:scaling>
        <c:delete val="1"/>
        <c:axPos val="b"/>
        <c:majorTickMark val="out"/>
        <c:minorTickMark val="none"/>
        <c:tickLblPos val="nextTo"/>
        <c:crossAx val="227220872"/>
        <c:crosses val="autoZero"/>
        <c:auto val="0"/>
        <c:lblAlgn val="ctr"/>
        <c:lblOffset val="100"/>
        <c:noMultiLvlLbl val="0"/>
      </c:catAx>
      <c:valAx>
        <c:axId val="2272208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222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221656"/>
        <c:axId val="227228320"/>
      </c:barChart>
      <c:catAx>
        <c:axId val="227221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22832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2283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2216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6053488"/>
        <c:axId val="1560511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52704"/>
        <c:axId val="156050744"/>
      </c:lineChart>
      <c:catAx>
        <c:axId val="156053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6051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6051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6053488"/>
        <c:crosses val="autoZero"/>
        <c:crossBetween val="between"/>
      </c:valAx>
      <c:catAx>
        <c:axId val="156052704"/>
        <c:scaling>
          <c:orientation val="minMax"/>
        </c:scaling>
        <c:delete val="1"/>
        <c:axPos val="b"/>
        <c:majorTickMark val="out"/>
        <c:minorTickMark val="none"/>
        <c:tickLblPos val="nextTo"/>
        <c:crossAx val="156050744"/>
        <c:crosses val="autoZero"/>
        <c:auto val="0"/>
        <c:lblAlgn val="ctr"/>
        <c:lblOffset val="100"/>
        <c:noMultiLvlLbl val="0"/>
      </c:catAx>
      <c:valAx>
        <c:axId val="1560507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6052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222832"/>
        <c:axId val="227220480"/>
      </c:barChart>
      <c:catAx>
        <c:axId val="227222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2204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220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2228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229104"/>
        <c:axId val="2272263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23224"/>
        <c:axId val="227226752"/>
      </c:lineChart>
      <c:catAx>
        <c:axId val="227229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2263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72263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229104"/>
        <c:crosses val="autoZero"/>
        <c:crossBetween val="between"/>
      </c:valAx>
      <c:catAx>
        <c:axId val="227223224"/>
        <c:scaling>
          <c:orientation val="minMax"/>
        </c:scaling>
        <c:delete val="1"/>
        <c:axPos val="b"/>
        <c:majorTickMark val="out"/>
        <c:minorTickMark val="none"/>
        <c:tickLblPos val="nextTo"/>
        <c:crossAx val="227226752"/>
        <c:crosses val="autoZero"/>
        <c:auto val="0"/>
        <c:lblAlgn val="ctr"/>
        <c:lblOffset val="100"/>
        <c:noMultiLvlLbl val="0"/>
      </c:catAx>
      <c:valAx>
        <c:axId val="2272267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223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229496"/>
        <c:axId val="227223616"/>
      </c:barChart>
      <c:catAx>
        <c:axId val="227229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2236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223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229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229888"/>
        <c:axId val="227230672"/>
      </c:barChart>
      <c:catAx>
        <c:axId val="227229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2306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230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2298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224008"/>
        <c:axId val="2272185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21264"/>
        <c:axId val="227228712"/>
      </c:lineChart>
      <c:catAx>
        <c:axId val="227224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21852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7218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224008"/>
        <c:crosses val="autoZero"/>
        <c:crossBetween val="between"/>
      </c:valAx>
      <c:catAx>
        <c:axId val="227221264"/>
        <c:scaling>
          <c:orientation val="minMax"/>
        </c:scaling>
        <c:delete val="1"/>
        <c:axPos val="b"/>
        <c:majorTickMark val="out"/>
        <c:minorTickMark val="none"/>
        <c:tickLblPos val="nextTo"/>
        <c:crossAx val="227228712"/>
        <c:crosses val="autoZero"/>
        <c:auto val="0"/>
        <c:lblAlgn val="ctr"/>
        <c:lblOffset val="100"/>
        <c:noMultiLvlLbl val="0"/>
      </c:catAx>
      <c:valAx>
        <c:axId val="2272287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221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218912"/>
        <c:axId val="227219696"/>
      </c:barChart>
      <c:catAx>
        <c:axId val="227218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21969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2196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218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220088"/>
        <c:axId val="227231848"/>
      </c:barChart>
      <c:catAx>
        <c:axId val="227220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2318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231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220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232240"/>
        <c:axId val="2272330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3808"/>
        <c:axId val="227232632"/>
      </c:lineChart>
      <c:catAx>
        <c:axId val="227232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233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7233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232240"/>
        <c:crosses val="autoZero"/>
        <c:crossBetween val="between"/>
      </c:valAx>
      <c:catAx>
        <c:axId val="227233808"/>
        <c:scaling>
          <c:orientation val="minMax"/>
        </c:scaling>
        <c:delete val="1"/>
        <c:axPos val="b"/>
        <c:majorTickMark val="out"/>
        <c:minorTickMark val="none"/>
        <c:tickLblPos val="nextTo"/>
        <c:crossAx val="227232632"/>
        <c:crosses val="autoZero"/>
        <c:auto val="0"/>
        <c:lblAlgn val="ctr"/>
        <c:lblOffset val="100"/>
        <c:noMultiLvlLbl val="0"/>
      </c:catAx>
      <c:valAx>
        <c:axId val="2272326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233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231064"/>
        <c:axId val="227231456"/>
      </c:barChart>
      <c:catAx>
        <c:axId val="227231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231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7231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231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856096"/>
        <c:axId val="223854920"/>
      </c:barChart>
      <c:catAx>
        <c:axId val="223856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854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38549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8560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530488"/>
        <c:axId val="221002144"/>
      </c:barChart>
      <c:catAx>
        <c:axId val="186530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002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002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530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856880"/>
        <c:axId val="2238557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857272"/>
        <c:axId val="223858056"/>
      </c:lineChart>
      <c:catAx>
        <c:axId val="223856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85570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3855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856880"/>
        <c:crosses val="autoZero"/>
        <c:crossBetween val="between"/>
      </c:valAx>
      <c:catAx>
        <c:axId val="223857272"/>
        <c:scaling>
          <c:orientation val="minMax"/>
        </c:scaling>
        <c:delete val="1"/>
        <c:axPos val="b"/>
        <c:majorTickMark val="out"/>
        <c:minorTickMark val="none"/>
        <c:tickLblPos val="nextTo"/>
        <c:crossAx val="223858056"/>
        <c:crosses val="autoZero"/>
        <c:auto val="0"/>
        <c:lblAlgn val="ctr"/>
        <c:lblOffset val="100"/>
        <c:noMultiLvlLbl val="0"/>
      </c:catAx>
      <c:valAx>
        <c:axId val="2238580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3857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842376"/>
        <c:axId val="223845512"/>
      </c:barChart>
      <c:catAx>
        <c:axId val="223842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84551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3845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842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848648"/>
        <c:axId val="223852960"/>
      </c:barChart>
      <c:catAx>
        <c:axId val="223848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8529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3852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848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847864"/>
        <c:axId val="2238462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848256"/>
        <c:axId val="223849040"/>
      </c:lineChart>
      <c:catAx>
        <c:axId val="223847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846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3846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847864"/>
        <c:crosses val="autoZero"/>
        <c:crossBetween val="between"/>
      </c:valAx>
      <c:catAx>
        <c:axId val="223848256"/>
        <c:scaling>
          <c:orientation val="minMax"/>
        </c:scaling>
        <c:delete val="1"/>
        <c:axPos val="b"/>
        <c:majorTickMark val="out"/>
        <c:minorTickMark val="none"/>
        <c:tickLblPos val="nextTo"/>
        <c:crossAx val="223849040"/>
        <c:crosses val="autoZero"/>
        <c:auto val="0"/>
        <c:lblAlgn val="ctr"/>
        <c:lblOffset val="100"/>
        <c:noMultiLvlLbl val="0"/>
      </c:catAx>
      <c:valAx>
        <c:axId val="2238490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3848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851000"/>
        <c:axId val="2238502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846688"/>
        <c:axId val="223845120"/>
      </c:lineChart>
      <c:catAx>
        <c:axId val="223851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850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3850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851000"/>
        <c:crosses val="autoZero"/>
        <c:crossBetween val="between"/>
      </c:valAx>
      <c:catAx>
        <c:axId val="223846688"/>
        <c:scaling>
          <c:orientation val="minMax"/>
        </c:scaling>
        <c:delete val="1"/>
        <c:axPos val="b"/>
        <c:majorTickMark val="out"/>
        <c:minorTickMark val="none"/>
        <c:tickLblPos val="nextTo"/>
        <c:crossAx val="223845120"/>
        <c:crosses val="autoZero"/>
        <c:auto val="0"/>
        <c:lblAlgn val="ctr"/>
        <c:lblOffset val="100"/>
        <c:noMultiLvlLbl val="0"/>
      </c:catAx>
      <c:valAx>
        <c:axId val="2238451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3846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842768"/>
        <c:axId val="2238494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843160"/>
        <c:axId val="223851392"/>
      </c:lineChart>
      <c:catAx>
        <c:axId val="223842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849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3849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842768"/>
        <c:crosses val="autoZero"/>
        <c:crossBetween val="between"/>
      </c:valAx>
      <c:catAx>
        <c:axId val="223843160"/>
        <c:scaling>
          <c:orientation val="minMax"/>
        </c:scaling>
        <c:delete val="1"/>
        <c:axPos val="b"/>
        <c:majorTickMark val="out"/>
        <c:minorTickMark val="none"/>
        <c:tickLblPos val="nextTo"/>
        <c:crossAx val="223851392"/>
        <c:crosses val="autoZero"/>
        <c:auto val="0"/>
        <c:lblAlgn val="ctr"/>
        <c:lblOffset val="100"/>
        <c:noMultiLvlLbl val="0"/>
      </c:catAx>
      <c:valAx>
        <c:axId val="2238513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3843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853352"/>
        <c:axId val="2238443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843552"/>
        <c:axId val="223850608"/>
      </c:lineChart>
      <c:catAx>
        <c:axId val="223853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844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3844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853352"/>
        <c:crosses val="autoZero"/>
        <c:crossBetween val="between"/>
      </c:valAx>
      <c:catAx>
        <c:axId val="223843552"/>
        <c:scaling>
          <c:orientation val="minMax"/>
        </c:scaling>
        <c:delete val="1"/>
        <c:axPos val="b"/>
        <c:majorTickMark val="out"/>
        <c:minorTickMark val="none"/>
        <c:tickLblPos val="nextTo"/>
        <c:crossAx val="223850608"/>
        <c:crosses val="autoZero"/>
        <c:auto val="0"/>
        <c:lblAlgn val="ctr"/>
        <c:lblOffset val="100"/>
        <c:noMultiLvlLbl val="0"/>
      </c:catAx>
      <c:valAx>
        <c:axId val="2238506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3843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847080"/>
        <c:axId val="2238447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852176"/>
        <c:axId val="223847472"/>
      </c:lineChart>
      <c:catAx>
        <c:axId val="223847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844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3844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847080"/>
        <c:crosses val="autoZero"/>
        <c:crossBetween val="between"/>
      </c:valAx>
      <c:catAx>
        <c:axId val="223852176"/>
        <c:scaling>
          <c:orientation val="minMax"/>
        </c:scaling>
        <c:delete val="1"/>
        <c:axPos val="b"/>
        <c:majorTickMark val="out"/>
        <c:minorTickMark val="none"/>
        <c:tickLblPos val="nextTo"/>
        <c:crossAx val="223847472"/>
        <c:crosses val="autoZero"/>
        <c:auto val="0"/>
        <c:lblAlgn val="ctr"/>
        <c:lblOffset val="100"/>
        <c:noMultiLvlLbl val="0"/>
      </c:catAx>
      <c:valAx>
        <c:axId val="2238474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3852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853744"/>
        <c:axId val="637025408"/>
      </c:barChart>
      <c:catAx>
        <c:axId val="223853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025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025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8537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025800"/>
        <c:axId val="637028936"/>
      </c:barChart>
      <c:catAx>
        <c:axId val="637025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028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028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025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000576"/>
        <c:axId val="221000968"/>
      </c:barChart>
      <c:catAx>
        <c:axId val="221000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000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0009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0005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030504"/>
        <c:axId val="6370301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030896"/>
        <c:axId val="637024232"/>
      </c:lineChart>
      <c:catAx>
        <c:axId val="637030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030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030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030504"/>
        <c:crosses val="autoZero"/>
        <c:crossBetween val="between"/>
      </c:valAx>
      <c:catAx>
        <c:axId val="637030896"/>
        <c:scaling>
          <c:orientation val="minMax"/>
        </c:scaling>
        <c:delete val="1"/>
        <c:axPos val="b"/>
        <c:majorTickMark val="out"/>
        <c:minorTickMark val="none"/>
        <c:tickLblPos val="nextTo"/>
        <c:crossAx val="637024232"/>
        <c:crosses val="autoZero"/>
        <c:auto val="0"/>
        <c:lblAlgn val="ctr"/>
        <c:lblOffset val="100"/>
        <c:noMultiLvlLbl val="0"/>
      </c:catAx>
      <c:valAx>
        <c:axId val="6370242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030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026584"/>
        <c:axId val="637031680"/>
      </c:barChart>
      <c:catAx>
        <c:axId val="637026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031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031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026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033248"/>
        <c:axId val="637022272"/>
      </c:barChart>
      <c:catAx>
        <c:axId val="637033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0222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0222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033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6" Type="http://schemas.openxmlformats.org/officeDocument/2006/relationships/chart" Target="../charts/chart76.xml"/><Relationship Id="rId84" Type="http://schemas.openxmlformats.org/officeDocument/2006/relationships/chart" Target="../charts/chart84.xml"/><Relationship Id="rId89" Type="http://schemas.openxmlformats.org/officeDocument/2006/relationships/chart" Target="../charts/chart89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87" Type="http://schemas.openxmlformats.org/officeDocument/2006/relationships/chart" Target="../charts/chart87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90" Type="http://schemas.openxmlformats.org/officeDocument/2006/relationships/chart" Target="../charts/chart90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77" Type="http://schemas.openxmlformats.org/officeDocument/2006/relationships/chart" Target="../charts/chart77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80" Type="http://schemas.openxmlformats.org/officeDocument/2006/relationships/chart" Target="../charts/chart80.xml"/><Relationship Id="rId85" Type="http://schemas.openxmlformats.org/officeDocument/2006/relationships/chart" Target="../charts/chart85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91" Type="http://schemas.openxmlformats.org/officeDocument/2006/relationships/chart" Target="../charts/chart91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981" name="Oval 1"/>
        <xdr:cNvSpPr>
          <a:spLocks noChangeArrowheads="1"/>
        </xdr:cNvSpPr>
      </xdr:nvSpPr>
      <xdr:spPr bwMode="auto">
        <a:xfrm>
          <a:off x="443865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1593" name="Rectangle 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3054" name="Rectangle 1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2051" name="Rectangle 1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2982" name="Rectangle 13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2822" name="Rectangle 14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2102" name="Rectangle 2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1058" name="Rectangle 2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1993" name="Rectangle 23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1065" name="Rectangle 24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1787" name="Rectangle 25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1247" name="Rectangle 26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2082" name="Rectangle 27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3017" name="Rectangle 28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2089" name="Rectangle 2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2811" name="Rectangle 30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1261" name="Rectangle 5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1775" name="Rectangle 56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2285" name="Rectangle 57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2795" name="Rectangle 58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2724" name="Rectangle 5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2769" name="Rectangle 60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2799" name="Rectangle 6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3309" name="Rectangle 6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3819" name="Rectangle 63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3748" name="Rectangle 64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1774" name="Rectangle 67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1152" name="Rectangle 686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1627" name="Rectangle 687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1290" name="Rectangle 688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2847" name="Rectangle 68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2176" name="Rectangle 690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2337" name="Rectangle 69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2651" name="Rectangle 69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2314" name="Rectangle 693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3871" name="Rectangle 694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3200" name="Rectangle 695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3361" name="Rectangle 696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3675" name="Rectangle 697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3338" name="Rectangle 698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381727" name="Rectangle 69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1380" name="Rectangle 72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1053" name="Rectangle 725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1896" name="Rectangle 726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1055" name="Rectangle 727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1573" name="Rectangle 728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1987" name="Rectangle 72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2077" name="Rectangle 730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2920" name="Rectangle 73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2079" name="Rectangle 73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2597" name="Rectangle 733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94</xdr:row>
      <xdr:rowOff>0</xdr:rowOff>
    </xdr:from>
    <xdr:to>
      <xdr:col>4</xdr:col>
      <xdr:colOff>0</xdr:colOff>
      <xdr:row>94</xdr:row>
      <xdr:rowOff>0</xdr:rowOff>
    </xdr:to>
    <xdr:graphicFrame macro="">
      <xdr:nvGraphicFramePr>
        <xdr:cNvPr id="305" name="Wykres 13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94</xdr:row>
      <xdr:rowOff>0</xdr:rowOff>
    </xdr:from>
    <xdr:to>
      <xdr:col>4</xdr:col>
      <xdr:colOff>0</xdr:colOff>
      <xdr:row>94</xdr:row>
      <xdr:rowOff>0</xdr:rowOff>
    </xdr:to>
    <xdr:graphicFrame macro="">
      <xdr:nvGraphicFramePr>
        <xdr:cNvPr id="306" name="Wykres 13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94</xdr:row>
      <xdr:rowOff>0</xdr:rowOff>
    </xdr:from>
    <xdr:to>
      <xdr:col>4</xdr:col>
      <xdr:colOff>0</xdr:colOff>
      <xdr:row>94</xdr:row>
      <xdr:rowOff>0</xdr:rowOff>
    </xdr:to>
    <xdr:graphicFrame macro="">
      <xdr:nvGraphicFramePr>
        <xdr:cNvPr id="307" name="Wykres 13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57150</xdr:colOff>
      <xdr:row>94</xdr:row>
      <xdr:rowOff>0</xdr:rowOff>
    </xdr:from>
    <xdr:to>
      <xdr:col>4</xdr:col>
      <xdr:colOff>0</xdr:colOff>
      <xdr:row>94</xdr:row>
      <xdr:rowOff>0</xdr:rowOff>
    </xdr:to>
    <xdr:graphicFrame macro="">
      <xdr:nvGraphicFramePr>
        <xdr:cNvPr id="308" name="Wykres 13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171450</xdr:colOff>
      <xdr:row>94</xdr:row>
      <xdr:rowOff>0</xdr:rowOff>
    </xdr:from>
    <xdr:to>
      <xdr:col>4</xdr:col>
      <xdr:colOff>0</xdr:colOff>
      <xdr:row>94</xdr:row>
      <xdr:rowOff>0</xdr:rowOff>
    </xdr:to>
    <xdr:graphicFrame macro="">
      <xdr:nvGraphicFramePr>
        <xdr:cNvPr id="309" name="Wykres 13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152400</xdr:colOff>
      <xdr:row>94</xdr:row>
      <xdr:rowOff>0</xdr:rowOff>
    </xdr:from>
    <xdr:to>
      <xdr:col>4</xdr:col>
      <xdr:colOff>0</xdr:colOff>
      <xdr:row>94</xdr:row>
      <xdr:rowOff>0</xdr:rowOff>
    </xdr:to>
    <xdr:graphicFrame macro="">
      <xdr:nvGraphicFramePr>
        <xdr:cNvPr id="310" name="Wykres 13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1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2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3" name="Wykre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4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6" name="Wykre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7" name="Wykres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8" name="Wykres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9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0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1" name="Wykres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2" name="Wykres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3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4" name="Wykres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5" name="Wykres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6" name="Wykres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7" name="Wykres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8" name="Wykres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9" name="Wykres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0" name="Wykres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1" name="Wykres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2" name="Wykres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3" name="Wykres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4" name="Wykres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5" name="Wykres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6" name="Wykres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7" name="Wykres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8" name="Wykres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9" name="Wykres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0" name="Wykres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1" name="Wykres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2" name="Wykres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3" name="Wykres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4" name="Wykres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5" name="Wykres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6" name="Wykres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7" name="Wykres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8" name="Wykres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9" name="Wykres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0" name="Wykres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1" name="Wykres 6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2" name="Wykres 6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3" name="Wykres 6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4" name="Wykres 6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5" name="Wykres 6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6" name="Wykres 6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7" name="Wykres 7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8" name="Wykres 7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9" name="Wykres 7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0" name="Wykres 7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1" name="Wykres 7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2" name="Wykres 7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3" name="Wykres 7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4" name="Wykres 7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5" name="Wykres 7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6" name="Wykres 7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7" name="Wykres 7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8" name="Wykres 7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9" name="Wykres 7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0" name="Wykres 7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1" name="Wykres 7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2" name="Wykres 7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3" name="Wykres 7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4" name="Wykres 7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5" name="Wykres 7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6" name="Wykres 7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7" name="Wykres 7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8" name="Wykres 7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9" name="Wykres 7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0" name="Wykres 7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1" name="Wykres 7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2" name="Wykres 7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3" name="Wykres 7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4" name="Wykres 7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5" name="Wykres 7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6" name="Wykres 7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7" name="Wykres 7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8" name="Wykres 7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9" name="Wykres 7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90" name="Wykres 7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3</xdr:col>
      <xdr:colOff>57150</xdr:colOff>
      <xdr:row>65</xdr:row>
      <xdr:rowOff>0</xdr:rowOff>
    </xdr:from>
    <xdr:to>
      <xdr:col>4</xdr:col>
      <xdr:colOff>0</xdr:colOff>
      <xdr:row>65</xdr:row>
      <xdr:rowOff>0</xdr:rowOff>
    </xdr:to>
    <xdr:graphicFrame macro="">
      <xdr:nvGraphicFramePr>
        <xdr:cNvPr id="391" name="Wykres 13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</xdr:col>
      <xdr:colOff>171450</xdr:colOff>
      <xdr:row>65</xdr:row>
      <xdr:rowOff>0</xdr:rowOff>
    </xdr:from>
    <xdr:to>
      <xdr:col>4</xdr:col>
      <xdr:colOff>0</xdr:colOff>
      <xdr:row>65</xdr:row>
      <xdr:rowOff>0</xdr:rowOff>
    </xdr:to>
    <xdr:graphicFrame macro="">
      <xdr:nvGraphicFramePr>
        <xdr:cNvPr id="392" name="Wykres 13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0</xdr:col>
      <xdr:colOff>152400</xdr:colOff>
      <xdr:row>65</xdr:row>
      <xdr:rowOff>0</xdr:rowOff>
    </xdr:from>
    <xdr:to>
      <xdr:col>4</xdr:col>
      <xdr:colOff>0</xdr:colOff>
      <xdr:row>65</xdr:row>
      <xdr:rowOff>0</xdr:rowOff>
    </xdr:to>
    <xdr:graphicFrame macro="">
      <xdr:nvGraphicFramePr>
        <xdr:cNvPr id="393" name="Wykres 13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3</xdr:col>
      <xdr:colOff>57150</xdr:colOff>
      <xdr:row>65</xdr:row>
      <xdr:rowOff>0</xdr:rowOff>
    </xdr:from>
    <xdr:to>
      <xdr:col>4</xdr:col>
      <xdr:colOff>0</xdr:colOff>
      <xdr:row>65</xdr:row>
      <xdr:rowOff>0</xdr:rowOff>
    </xdr:to>
    <xdr:graphicFrame macro="">
      <xdr:nvGraphicFramePr>
        <xdr:cNvPr id="394" name="Wykres 13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</xdr:col>
      <xdr:colOff>171450</xdr:colOff>
      <xdr:row>65</xdr:row>
      <xdr:rowOff>0</xdr:rowOff>
    </xdr:from>
    <xdr:to>
      <xdr:col>4</xdr:col>
      <xdr:colOff>0</xdr:colOff>
      <xdr:row>65</xdr:row>
      <xdr:rowOff>0</xdr:rowOff>
    </xdr:to>
    <xdr:graphicFrame macro="">
      <xdr:nvGraphicFramePr>
        <xdr:cNvPr id="395" name="Wykres 13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0</xdr:col>
      <xdr:colOff>152400</xdr:colOff>
      <xdr:row>65</xdr:row>
      <xdr:rowOff>0</xdr:rowOff>
    </xdr:from>
    <xdr:to>
      <xdr:col>4</xdr:col>
      <xdr:colOff>0</xdr:colOff>
      <xdr:row>65</xdr:row>
      <xdr:rowOff>0</xdr:rowOff>
    </xdr:to>
    <xdr:graphicFrame macro="">
      <xdr:nvGraphicFramePr>
        <xdr:cNvPr id="396" name="Wykres 13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231" name="Rectangle 2497"/>
        <xdr:cNvSpPr>
          <a:spLocks noChangeArrowheads="1"/>
        </xdr:cNvSpPr>
      </xdr:nvSpPr>
      <xdr:spPr bwMode="auto">
        <a:xfrm>
          <a:off x="4362450" y="10467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232" name="Rectangle 2498"/>
        <xdr:cNvSpPr>
          <a:spLocks noChangeArrowheads="1"/>
        </xdr:cNvSpPr>
      </xdr:nvSpPr>
      <xdr:spPr bwMode="auto">
        <a:xfrm>
          <a:off x="4362450" y="10467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233" name="Rectangle 2499"/>
        <xdr:cNvSpPr>
          <a:spLocks noChangeArrowheads="1"/>
        </xdr:cNvSpPr>
      </xdr:nvSpPr>
      <xdr:spPr bwMode="auto">
        <a:xfrm>
          <a:off x="4362450" y="10467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234" name="Rectangle 2500"/>
        <xdr:cNvSpPr>
          <a:spLocks noChangeArrowheads="1"/>
        </xdr:cNvSpPr>
      </xdr:nvSpPr>
      <xdr:spPr bwMode="auto">
        <a:xfrm>
          <a:off x="4362450" y="10467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235" name="Rectangle 2501"/>
        <xdr:cNvSpPr>
          <a:spLocks noChangeArrowheads="1"/>
        </xdr:cNvSpPr>
      </xdr:nvSpPr>
      <xdr:spPr bwMode="auto">
        <a:xfrm>
          <a:off x="4362450" y="10467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236" name="Rectangle 2502"/>
        <xdr:cNvSpPr>
          <a:spLocks noChangeArrowheads="1"/>
        </xdr:cNvSpPr>
      </xdr:nvSpPr>
      <xdr:spPr bwMode="auto">
        <a:xfrm>
          <a:off x="4362450" y="10467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237" name="Rectangle 2503"/>
        <xdr:cNvSpPr>
          <a:spLocks noChangeArrowheads="1"/>
        </xdr:cNvSpPr>
      </xdr:nvSpPr>
      <xdr:spPr bwMode="auto">
        <a:xfrm>
          <a:off x="4362450" y="10467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238" name="Rectangle 2504"/>
        <xdr:cNvSpPr>
          <a:spLocks noChangeArrowheads="1"/>
        </xdr:cNvSpPr>
      </xdr:nvSpPr>
      <xdr:spPr bwMode="auto">
        <a:xfrm>
          <a:off x="4362450" y="10467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239" name="Rectangle 2505"/>
        <xdr:cNvSpPr>
          <a:spLocks noChangeArrowheads="1"/>
        </xdr:cNvSpPr>
      </xdr:nvSpPr>
      <xdr:spPr bwMode="auto">
        <a:xfrm>
          <a:off x="4362450" y="10467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240" name="Rectangle 2506"/>
        <xdr:cNvSpPr>
          <a:spLocks noChangeArrowheads="1"/>
        </xdr:cNvSpPr>
      </xdr:nvSpPr>
      <xdr:spPr bwMode="auto">
        <a:xfrm>
          <a:off x="4362450" y="10467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241" name="Rectangle 2507"/>
        <xdr:cNvSpPr>
          <a:spLocks noChangeArrowheads="1"/>
        </xdr:cNvSpPr>
      </xdr:nvSpPr>
      <xdr:spPr bwMode="auto">
        <a:xfrm>
          <a:off x="4362450" y="10467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242" name="Rectangle 2508"/>
        <xdr:cNvSpPr>
          <a:spLocks noChangeArrowheads="1"/>
        </xdr:cNvSpPr>
      </xdr:nvSpPr>
      <xdr:spPr bwMode="auto">
        <a:xfrm>
          <a:off x="4362450" y="10467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243" name="Rectangle 2509"/>
        <xdr:cNvSpPr>
          <a:spLocks noChangeArrowheads="1"/>
        </xdr:cNvSpPr>
      </xdr:nvSpPr>
      <xdr:spPr bwMode="auto">
        <a:xfrm>
          <a:off x="4362450" y="10467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244" name="Rectangle 2510"/>
        <xdr:cNvSpPr>
          <a:spLocks noChangeArrowheads="1"/>
        </xdr:cNvSpPr>
      </xdr:nvSpPr>
      <xdr:spPr bwMode="auto">
        <a:xfrm>
          <a:off x="4362450" y="10467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245" name="Rectangle 2511"/>
        <xdr:cNvSpPr>
          <a:spLocks noChangeArrowheads="1"/>
        </xdr:cNvSpPr>
      </xdr:nvSpPr>
      <xdr:spPr bwMode="auto">
        <a:xfrm>
          <a:off x="4362450" y="10467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246" name="Rectangle 2512"/>
        <xdr:cNvSpPr>
          <a:spLocks noChangeArrowheads="1"/>
        </xdr:cNvSpPr>
      </xdr:nvSpPr>
      <xdr:spPr bwMode="auto">
        <a:xfrm>
          <a:off x="4362450" y="10467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247" name="Rectangle 2513"/>
        <xdr:cNvSpPr>
          <a:spLocks noChangeArrowheads="1"/>
        </xdr:cNvSpPr>
      </xdr:nvSpPr>
      <xdr:spPr bwMode="auto">
        <a:xfrm>
          <a:off x="4362450" y="10467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248" name="Rectangle 2514"/>
        <xdr:cNvSpPr>
          <a:spLocks noChangeArrowheads="1"/>
        </xdr:cNvSpPr>
      </xdr:nvSpPr>
      <xdr:spPr bwMode="auto">
        <a:xfrm>
          <a:off x="4362450" y="10467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249" name="Rectangle 2515"/>
        <xdr:cNvSpPr>
          <a:spLocks noChangeArrowheads="1"/>
        </xdr:cNvSpPr>
      </xdr:nvSpPr>
      <xdr:spPr bwMode="auto">
        <a:xfrm>
          <a:off x="4362450" y="10467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250" name="Rectangle 2516"/>
        <xdr:cNvSpPr>
          <a:spLocks noChangeArrowheads="1"/>
        </xdr:cNvSpPr>
      </xdr:nvSpPr>
      <xdr:spPr bwMode="auto">
        <a:xfrm>
          <a:off x="4362450" y="10467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251" name="Rectangle 2517"/>
        <xdr:cNvSpPr>
          <a:spLocks noChangeArrowheads="1"/>
        </xdr:cNvSpPr>
      </xdr:nvSpPr>
      <xdr:spPr bwMode="auto">
        <a:xfrm>
          <a:off x="4362450" y="10467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252" name="Rectangle 2518"/>
        <xdr:cNvSpPr>
          <a:spLocks noChangeArrowheads="1"/>
        </xdr:cNvSpPr>
      </xdr:nvSpPr>
      <xdr:spPr bwMode="auto">
        <a:xfrm>
          <a:off x="4362450" y="10467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253" name="Rectangle 2519"/>
        <xdr:cNvSpPr>
          <a:spLocks noChangeArrowheads="1"/>
        </xdr:cNvSpPr>
      </xdr:nvSpPr>
      <xdr:spPr bwMode="auto">
        <a:xfrm>
          <a:off x="4362450" y="10467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254" name="Rectangle 2520"/>
        <xdr:cNvSpPr>
          <a:spLocks noChangeArrowheads="1"/>
        </xdr:cNvSpPr>
      </xdr:nvSpPr>
      <xdr:spPr bwMode="auto">
        <a:xfrm>
          <a:off x="4362450" y="10467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255" name="Rectangle 2521"/>
        <xdr:cNvSpPr>
          <a:spLocks noChangeArrowheads="1"/>
        </xdr:cNvSpPr>
      </xdr:nvSpPr>
      <xdr:spPr bwMode="auto">
        <a:xfrm>
          <a:off x="4362450" y="10467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iopea\budzet1\Moje%20dokumenty\2002_BUDZET\2001%20PROJEKT\2001-DOCH-%20PROJ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DOCH.UW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7"/>
  <sheetViews>
    <sheetView tabSelected="1" zoomScale="70" zoomScaleNormal="70" zoomScaleSheetLayoutView="100" workbookViewId="0">
      <pane xSplit="5" ySplit="5" topLeftCell="F94" activePane="bottomRight" state="frozen"/>
      <selection pane="topRight" activeCell="F1" sqref="F1"/>
      <selection pane="bottomLeft" activeCell="A6" sqref="A6"/>
      <selection pane="bottomRight" activeCell="E107" sqref="E107"/>
    </sheetView>
  </sheetViews>
  <sheetFormatPr defaultRowHeight="12.75" x14ac:dyDescent="0.2"/>
  <cols>
    <col min="1" max="1" width="4.7109375" style="11" customWidth="1"/>
    <col min="2" max="2" width="7.28515625" style="11" customWidth="1"/>
    <col min="3" max="3" width="6.140625" style="13" customWidth="1"/>
    <col min="4" max="4" width="63.28515625" style="4" customWidth="1"/>
    <col min="5" max="5" width="35.85546875" style="16" customWidth="1"/>
    <col min="6" max="6" width="17.5703125" style="21" customWidth="1"/>
    <col min="7" max="7" width="18" style="98" customWidth="1"/>
    <col min="8" max="8" width="15.85546875" style="35" hidden="1" customWidth="1"/>
    <col min="9" max="9" width="17.42578125" style="98" customWidth="1"/>
    <col min="10" max="10" width="16.5703125" style="35" customWidth="1"/>
    <col min="11" max="11" width="6.7109375" customWidth="1"/>
    <col min="12" max="12" width="9.140625" customWidth="1"/>
    <col min="13" max="13" width="10.7109375" customWidth="1"/>
    <col min="14" max="15" width="9.140625" customWidth="1"/>
  </cols>
  <sheetData>
    <row r="1" spans="1:15" s="112" customFormat="1" ht="16.5" customHeight="1" x14ac:dyDescent="0.2">
      <c r="A1" s="114"/>
      <c r="B1" s="115"/>
      <c r="C1" s="116"/>
      <c r="D1" s="117"/>
      <c r="E1" s="118"/>
      <c r="F1" s="43"/>
      <c r="G1" s="50"/>
      <c r="H1" s="119"/>
      <c r="I1" s="50"/>
      <c r="J1" s="143" t="s">
        <v>70</v>
      </c>
      <c r="K1" s="111"/>
      <c r="L1" s="111"/>
      <c r="M1" s="111"/>
      <c r="N1" s="111"/>
      <c r="O1" s="111"/>
    </row>
    <row r="2" spans="1:15" s="112" customFormat="1" ht="16.5" customHeight="1" x14ac:dyDescent="0.2">
      <c r="A2" s="115"/>
      <c r="B2" s="115"/>
      <c r="C2" s="116"/>
      <c r="D2" s="120"/>
      <c r="E2" s="118"/>
      <c r="F2" s="44"/>
      <c r="G2" s="50"/>
      <c r="H2" s="119"/>
      <c r="I2" s="50"/>
      <c r="J2" s="144" t="s">
        <v>8</v>
      </c>
      <c r="K2" s="111"/>
      <c r="L2" s="111"/>
      <c r="M2" s="111"/>
      <c r="N2" s="111"/>
      <c r="O2" s="111"/>
    </row>
    <row r="3" spans="1:15" s="112" customFormat="1" ht="16.5" customHeight="1" x14ac:dyDescent="0.2">
      <c r="A3" s="115"/>
      <c r="B3" s="115"/>
      <c r="C3" s="116"/>
      <c r="D3" s="120"/>
      <c r="E3" s="118"/>
      <c r="F3" s="44"/>
      <c r="G3" s="50"/>
      <c r="H3" s="119"/>
      <c r="I3" s="50"/>
      <c r="J3" s="144" t="s">
        <v>43</v>
      </c>
      <c r="K3" s="111"/>
      <c r="L3" s="111"/>
      <c r="M3" s="111"/>
      <c r="N3" s="111"/>
      <c r="O3" s="111"/>
    </row>
    <row r="4" spans="1:15" s="113" customFormat="1" ht="18" customHeight="1" x14ac:dyDescent="0.2">
      <c r="A4" s="146" t="s">
        <v>6</v>
      </c>
      <c r="B4" s="146"/>
      <c r="C4" s="146"/>
      <c r="D4" s="146"/>
      <c r="E4" s="146"/>
      <c r="F4" s="45"/>
      <c r="G4" s="50"/>
      <c r="H4" s="50"/>
      <c r="I4" s="50"/>
      <c r="J4" s="50"/>
      <c r="K4" s="111"/>
      <c r="L4" s="111"/>
      <c r="M4" s="111"/>
      <c r="N4" s="111"/>
      <c r="O4" s="111"/>
    </row>
    <row r="5" spans="1:15" s="1" customFormat="1" ht="69.75" customHeight="1" x14ac:dyDescent="0.2">
      <c r="A5" s="9" t="s">
        <v>3</v>
      </c>
      <c r="B5" s="9" t="s">
        <v>5</v>
      </c>
      <c r="C5" s="10" t="s">
        <v>1</v>
      </c>
      <c r="D5" s="8" t="s">
        <v>0</v>
      </c>
      <c r="E5" s="3" t="s">
        <v>4</v>
      </c>
      <c r="F5" s="37" t="s">
        <v>9</v>
      </c>
      <c r="G5" s="38" t="s">
        <v>59</v>
      </c>
      <c r="H5" s="38" t="s">
        <v>10</v>
      </c>
      <c r="I5" s="38" t="s">
        <v>71</v>
      </c>
      <c r="J5" s="38" t="s">
        <v>10</v>
      </c>
      <c r="K5"/>
      <c r="L5"/>
      <c r="M5"/>
      <c r="N5"/>
      <c r="O5"/>
    </row>
    <row r="6" spans="1:15" s="2" customFormat="1" ht="19.5" customHeight="1" x14ac:dyDescent="0.2">
      <c r="A6" s="151" t="s">
        <v>17</v>
      </c>
      <c r="B6" s="151"/>
      <c r="C6" s="151"/>
      <c r="D6" s="151"/>
      <c r="E6" s="151"/>
      <c r="F6" s="23"/>
      <c r="G6" s="50"/>
      <c r="H6" s="53"/>
      <c r="I6" s="50"/>
      <c r="J6" s="53"/>
      <c r="K6" s="24"/>
      <c r="L6" s="24"/>
      <c r="M6" s="24"/>
      <c r="N6" s="24"/>
      <c r="O6" s="24"/>
    </row>
    <row r="7" spans="1:15" s="35" customFormat="1" ht="18" customHeight="1" x14ac:dyDescent="0.2">
      <c r="A7" s="14">
        <v>600</v>
      </c>
      <c r="B7" s="12"/>
      <c r="C7" s="20"/>
      <c r="D7" s="15" t="s">
        <v>24</v>
      </c>
      <c r="E7" s="54"/>
      <c r="F7" s="32">
        <v>4441389</v>
      </c>
      <c r="G7" s="32">
        <f>G8+G11</f>
        <v>810</v>
      </c>
      <c r="H7" s="42">
        <f t="shared" ref="H7:H14" si="0">SUM(F7:G7)</f>
        <v>4442199</v>
      </c>
      <c r="I7" s="32">
        <f>I8+I11</f>
        <v>0</v>
      </c>
      <c r="J7" s="42">
        <f t="shared" ref="J7:J14" si="1">SUM(H7:I7)</f>
        <v>4442199</v>
      </c>
      <c r="K7" s="24"/>
      <c r="L7" s="24"/>
      <c r="M7" s="24"/>
      <c r="N7" s="24"/>
      <c r="O7" s="24"/>
    </row>
    <row r="8" spans="1:15" s="35" customFormat="1" ht="16.5" customHeight="1" x14ac:dyDescent="0.2">
      <c r="A8" s="25"/>
      <c r="B8" s="25">
        <v>60004</v>
      </c>
      <c r="C8" s="5"/>
      <c r="D8" s="55" t="s">
        <v>39</v>
      </c>
      <c r="E8" s="46"/>
      <c r="F8" s="33">
        <v>1270000</v>
      </c>
      <c r="G8" s="33">
        <f>G9</f>
        <v>37200</v>
      </c>
      <c r="H8" s="39">
        <f t="shared" si="0"/>
        <v>1307200</v>
      </c>
      <c r="I8" s="33">
        <f>I9</f>
        <v>0</v>
      </c>
      <c r="J8" s="39">
        <f t="shared" si="1"/>
        <v>1307200</v>
      </c>
      <c r="K8" s="24"/>
      <c r="L8" s="24"/>
      <c r="M8" s="24"/>
      <c r="N8" s="24"/>
      <c r="O8" s="24"/>
    </row>
    <row r="9" spans="1:15" s="35" customFormat="1" ht="16.5" customHeight="1" x14ac:dyDescent="0.2">
      <c r="A9" s="26"/>
      <c r="B9" s="25"/>
      <c r="C9" s="5">
        <v>4610</v>
      </c>
      <c r="D9" s="76" t="s">
        <v>44</v>
      </c>
      <c r="E9" s="29"/>
      <c r="F9" s="34">
        <f>F10</f>
        <v>0</v>
      </c>
      <c r="G9" s="34">
        <f t="shared" ref="G9:I9" si="2">G10</f>
        <v>37200</v>
      </c>
      <c r="H9" s="40">
        <f t="shared" si="0"/>
        <v>37200</v>
      </c>
      <c r="I9" s="34">
        <f t="shared" si="2"/>
        <v>0</v>
      </c>
      <c r="J9" s="40">
        <f t="shared" si="1"/>
        <v>37200</v>
      </c>
      <c r="K9" s="24"/>
      <c r="L9" s="24"/>
      <c r="M9" s="24"/>
      <c r="N9" s="24"/>
      <c r="O9" s="24"/>
    </row>
    <row r="10" spans="1:15" s="18" customFormat="1" ht="16.5" customHeight="1" x14ac:dyDescent="0.2">
      <c r="A10" s="17"/>
      <c r="B10" s="17"/>
      <c r="C10" s="30"/>
      <c r="D10" s="28" t="s">
        <v>7</v>
      </c>
      <c r="E10" s="29" t="s">
        <v>26</v>
      </c>
      <c r="F10" s="36">
        <v>0</v>
      </c>
      <c r="G10" s="74">
        <v>37200</v>
      </c>
      <c r="H10" s="91">
        <f t="shared" si="0"/>
        <v>37200</v>
      </c>
      <c r="I10" s="74"/>
      <c r="J10" s="41">
        <f t="shared" si="1"/>
        <v>37200</v>
      </c>
      <c r="K10" s="24"/>
      <c r="L10" s="24"/>
      <c r="M10" s="24"/>
      <c r="N10" s="24"/>
      <c r="O10" s="24"/>
    </row>
    <row r="11" spans="1:15" s="35" customFormat="1" ht="16.5" customHeight="1" x14ac:dyDescent="0.2">
      <c r="A11" s="26"/>
      <c r="B11" s="27">
        <v>60016</v>
      </c>
      <c r="C11" s="19"/>
      <c r="D11" s="6" t="s">
        <v>25</v>
      </c>
      <c r="E11" s="63"/>
      <c r="F11" s="33">
        <v>3087100</v>
      </c>
      <c r="G11" s="33">
        <f>G12+G14</f>
        <v>-36390</v>
      </c>
      <c r="H11" s="39">
        <f t="shared" si="0"/>
        <v>3050710</v>
      </c>
      <c r="I11" s="33">
        <f>I12+I14</f>
        <v>0</v>
      </c>
      <c r="J11" s="39">
        <f t="shared" si="1"/>
        <v>3050710</v>
      </c>
      <c r="K11" s="24"/>
      <c r="L11" s="24"/>
      <c r="M11" s="24"/>
      <c r="N11" s="24"/>
      <c r="O11" s="24"/>
    </row>
    <row r="12" spans="1:15" s="35" customFormat="1" ht="16.5" customHeight="1" x14ac:dyDescent="0.2">
      <c r="A12" s="26"/>
      <c r="B12" s="26"/>
      <c r="C12" s="5">
        <v>4210</v>
      </c>
      <c r="D12" s="7" t="s">
        <v>15</v>
      </c>
      <c r="E12" s="29"/>
      <c r="F12" s="34">
        <f>F13</f>
        <v>129000</v>
      </c>
      <c r="G12" s="34">
        <f>G13</f>
        <v>-37200</v>
      </c>
      <c r="H12" s="40">
        <f t="shared" ref="H12:H13" si="3">SUM(F12:G12)</f>
        <v>91800</v>
      </c>
      <c r="I12" s="34">
        <f>I13</f>
        <v>0</v>
      </c>
      <c r="J12" s="40">
        <f t="shared" ref="J12:J13" si="4">SUM(H12:I12)</f>
        <v>91800</v>
      </c>
      <c r="K12" s="24"/>
      <c r="L12" s="24"/>
      <c r="M12" s="24"/>
      <c r="N12" s="24"/>
      <c r="O12" s="24"/>
    </row>
    <row r="13" spans="1:15" s="35" customFormat="1" ht="16.5" customHeight="1" x14ac:dyDescent="0.2">
      <c r="A13" s="26"/>
      <c r="B13" s="26"/>
      <c r="C13" s="5"/>
      <c r="D13" s="28" t="s">
        <v>7</v>
      </c>
      <c r="E13" s="29" t="s">
        <v>26</v>
      </c>
      <c r="F13" s="36">
        <v>129000</v>
      </c>
      <c r="G13" s="74">
        <v>-37200</v>
      </c>
      <c r="H13" s="91">
        <f t="shared" si="3"/>
        <v>91800</v>
      </c>
      <c r="I13" s="74"/>
      <c r="J13" s="41">
        <f t="shared" si="4"/>
        <v>91800</v>
      </c>
      <c r="K13" s="24"/>
      <c r="L13" s="24"/>
      <c r="M13" s="24"/>
      <c r="N13" s="24"/>
      <c r="O13" s="24"/>
    </row>
    <row r="14" spans="1:15" s="35" customFormat="1" ht="16.5" customHeight="1" x14ac:dyDescent="0.2">
      <c r="A14" s="26"/>
      <c r="B14" s="26"/>
      <c r="C14" s="5">
        <v>6050</v>
      </c>
      <c r="D14" s="76" t="s">
        <v>18</v>
      </c>
      <c r="E14" s="29"/>
      <c r="F14" s="34">
        <v>2307000</v>
      </c>
      <c r="G14" s="34">
        <f>SUM(G16:G16)</f>
        <v>810</v>
      </c>
      <c r="H14" s="40">
        <f t="shared" si="0"/>
        <v>2307810</v>
      </c>
      <c r="I14" s="34">
        <f t="shared" ref="I14" si="5">I15</f>
        <v>0</v>
      </c>
      <c r="J14" s="40">
        <f t="shared" si="1"/>
        <v>2307810</v>
      </c>
      <c r="K14" s="24"/>
      <c r="L14" s="24"/>
      <c r="M14" s="24"/>
      <c r="N14" s="24"/>
      <c r="O14" s="24"/>
    </row>
    <row r="15" spans="1:15" s="18" customFormat="1" ht="16.5" customHeight="1" x14ac:dyDescent="0.2">
      <c r="A15" s="26"/>
      <c r="B15" s="26"/>
      <c r="C15" s="5"/>
      <c r="D15" s="57" t="s">
        <v>23</v>
      </c>
      <c r="E15" s="29"/>
      <c r="F15" s="36"/>
      <c r="G15" s="96"/>
      <c r="H15" s="41"/>
      <c r="I15" s="96"/>
      <c r="J15" s="41"/>
      <c r="K15" s="24"/>
      <c r="L15" s="24"/>
      <c r="M15" s="24"/>
      <c r="N15" s="24"/>
      <c r="O15" s="24"/>
    </row>
    <row r="16" spans="1:15" s="18" customFormat="1" ht="16.5" customHeight="1" x14ac:dyDescent="0.2">
      <c r="A16" s="71"/>
      <c r="B16" s="71"/>
      <c r="C16" s="78"/>
      <c r="D16" s="59" t="s">
        <v>45</v>
      </c>
      <c r="E16" s="29" t="s">
        <v>26</v>
      </c>
      <c r="F16" s="36">
        <v>1257000</v>
      </c>
      <c r="G16" s="74">
        <v>810</v>
      </c>
      <c r="H16" s="41">
        <f t="shared" ref="H16" si="6">SUM(F16:G16)</f>
        <v>1257810</v>
      </c>
      <c r="I16" s="96"/>
      <c r="J16" s="41">
        <f t="shared" ref="J16" si="7">SUM(H16:I16)</f>
        <v>1257810</v>
      </c>
      <c r="K16" s="24"/>
      <c r="L16" s="24"/>
      <c r="M16" s="24"/>
      <c r="N16" s="24"/>
      <c r="O16" s="24"/>
    </row>
    <row r="17" spans="1:15" s="70" customFormat="1" ht="18" customHeight="1" x14ac:dyDescent="0.2">
      <c r="A17" s="14">
        <v>750</v>
      </c>
      <c r="B17" s="12"/>
      <c r="C17" s="20"/>
      <c r="D17" s="15" t="s">
        <v>20</v>
      </c>
      <c r="E17" s="54"/>
      <c r="F17" s="32">
        <v>11207743</v>
      </c>
      <c r="G17" s="32">
        <f>G18</f>
        <v>-26361.54</v>
      </c>
      <c r="H17" s="42">
        <f t="shared" ref="H17" si="8">SUM(F17:G17)</f>
        <v>11181381.460000001</v>
      </c>
      <c r="I17" s="32">
        <f>I18</f>
        <v>22000</v>
      </c>
      <c r="J17" s="42">
        <f t="shared" ref="J17:J18" si="9">SUM(H17:I17)</f>
        <v>11203381.460000001</v>
      </c>
      <c r="K17" s="56"/>
      <c r="L17" s="56"/>
      <c r="M17" s="56"/>
      <c r="N17" s="56"/>
      <c r="O17" s="56"/>
    </row>
    <row r="18" spans="1:15" s="35" customFormat="1" ht="16.5" customHeight="1" x14ac:dyDescent="0.2">
      <c r="A18" s="25"/>
      <c r="B18" s="27">
        <v>75023</v>
      </c>
      <c r="C18" s="19"/>
      <c r="D18" s="80" t="s">
        <v>27</v>
      </c>
      <c r="E18" s="63"/>
      <c r="F18" s="33">
        <v>10278388</v>
      </c>
      <c r="G18" s="33">
        <f>G19+G21+G23+G25</f>
        <v>-26361.54</v>
      </c>
      <c r="H18" s="39">
        <f t="shared" ref="H18" si="10">SUM(F18:G18)</f>
        <v>10252026.460000001</v>
      </c>
      <c r="I18" s="33">
        <f>I19+I21+I23+I25</f>
        <v>22000</v>
      </c>
      <c r="J18" s="39">
        <f t="shared" si="9"/>
        <v>10274026.460000001</v>
      </c>
      <c r="K18" s="24"/>
      <c r="L18" s="24"/>
      <c r="M18" s="24"/>
      <c r="N18" s="24"/>
      <c r="O18" s="24"/>
    </row>
    <row r="19" spans="1:15" s="35" customFormat="1" ht="16.5" customHeight="1" x14ac:dyDescent="0.2">
      <c r="A19" s="26"/>
      <c r="B19" s="26"/>
      <c r="C19" s="5">
        <v>4040</v>
      </c>
      <c r="D19" s="7" t="s">
        <v>41</v>
      </c>
      <c r="E19" s="29"/>
      <c r="F19" s="34">
        <f>F20</f>
        <v>565447</v>
      </c>
      <c r="G19" s="34">
        <f t="shared" ref="G19:I25" si="11">G20</f>
        <v>-46093.54</v>
      </c>
      <c r="H19" s="40">
        <f t="shared" ref="H19:H20" si="12">SUM(F19:G19)</f>
        <v>519353.46</v>
      </c>
      <c r="I19" s="34">
        <f t="shared" si="11"/>
        <v>0</v>
      </c>
      <c r="J19" s="40">
        <f t="shared" ref="J19:J20" si="13">SUM(H19:I19)</f>
        <v>519353.46</v>
      </c>
      <c r="K19" s="24"/>
      <c r="L19" s="24"/>
      <c r="M19" s="24"/>
      <c r="N19" s="24"/>
      <c r="O19" s="24"/>
    </row>
    <row r="20" spans="1:15" s="18" customFormat="1" ht="16.5" customHeight="1" x14ac:dyDescent="0.2">
      <c r="A20" s="26"/>
      <c r="B20" s="26"/>
      <c r="C20" s="5"/>
      <c r="D20" s="28" t="s">
        <v>7</v>
      </c>
      <c r="E20" s="29" t="s">
        <v>14</v>
      </c>
      <c r="F20" s="36">
        <v>565447</v>
      </c>
      <c r="G20" s="74">
        <v>-46093.54</v>
      </c>
      <c r="H20" s="91">
        <f t="shared" si="12"/>
        <v>519353.46</v>
      </c>
      <c r="I20" s="99"/>
      <c r="J20" s="41">
        <f t="shared" si="13"/>
        <v>519353.46</v>
      </c>
      <c r="K20" s="24"/>
      <c r="L20" s="24"/>
      <c r="M20" s="24"/>
      <c r="N20" s="24"/>
      <c r="O20" s="24"/>
    </row>
    <row r="21" spans="1:15" s="35" customFormat="1" ht="16.5" customHeight="1" x14ac:dyDescent="0.2">
      <c r="A21" s="26"/>
      <c r="B21" s="26"/>
      <c r="C21" s="5">
        <v>4170</v>
      </c>
      <c r="D21" s="7" t="s">
        <v>36</v>
      </c>
      <c r="E21" s="29"/>
      <c r="F21" s="34">
        <v>260140</v>
      </c>
      <c r="G21" s="34">
        <f t="shared" si="11"/>
        <v>14232</v>
      </c>
      <c r="H21" s="40">
        <f t="shared" ref="H21:H24" si="14">SUM(F21:G21)</f>
        <v>274372</v>
      </c>
      <c r="I21" s="34">
        <f t="shared" si="11"/>
        <v>0</v>
      </c>
      <c r="J21" s="40">
        <f t="shared" ref="J21:J24" si="15">SUM(H21:I21)</f>
        <v>274372</v>
      </c>
      <c r="K21" s="24"/>
      <c r="L21" s="24"/>
      <c r="M21" s="24"/>
      <c r="N21" s="24"/>
      <c r="O21" s="24"/>
    </row>
    <row r="22" spans="1:15" s="18" customFormat="1" ht="27" customHeight="1" x14ac:dyDescent="0.2">
      <c r="A22" s="105"/>
      <c r="B22" s="105"/>
      <c r="C22" s="106"/>
      <c r="D22" s="28" t="s">
        <v>23</v>
      </c>
      <c r="E22" s="29" t="s">
        <v>46</v>
      </c>
      <c r="F22" s="36">
        <v>0</v>
      </c>
      <c r="G22" s="74">
        <v>14232</v>
      </c>
      <c r="H22" s="91">
        <f t="shared" si="14"/>
        <v>14232</v>
      </c>
      <c r="I22" s="99"/>
      <c r="J22" s="41">
        <f t="shared" si="15"/>
        <v>14232</v>
      </c>
      <c r="K22" s="24"/>
      <c r="L22" s="24"/>
      <c r="M22" s="24"/>
      <c r="N22" s="24"/>
      <c r="O22" s="24"/>
    </row>
    <row r="23" spans="1:15" s="35" customFormat="1" ht="16.5" customHeight="1" x14ac:dyDescent="0.2">
      <c r="A23" s="26"/>
      <c r="B23" s="26"/>
      <c r="C23" s="5">
        <v>4210</v>
      </c>
      <c r="D23" s="7" t="s">
        <v>15</v>
      </c>
      <c r="E23" s="29"/>
      <c r="F23" s="34">
        <v>150000</v>
      </c>
      <c r="G23" s="34">
        <f t="shared" si="11"/>
        <v>500</v>
      </c>
      <c r="H23" s="40">
        <f t="shared" si="14"/>
        <v>150500</v>
      </c>
      <c r="I23" s="34">
        <f t="shared" si="11"/>
        <v>0</v>
      </c>
      <c r="J23" s="40">
        <f t="shared" si="15"/>
        <v>150500</v>
      </c>
      <c r="K23" s="24"/>
      <c r="L23" s="24"/>
      <c r="M23" s="24"/>
      <c r="N23" s="24"/>
      <c r="O23" s="24"/>
    </row>
    <row r="24" spans="1:15" s="18" customFormat="1" ht="27" customHeight="1" x14ac:dyDescent="0.2">
      <c r="A24" s="25"/>
      <c r="B24" s="25"/>
      <c r="C24" s="5"/>
      <c r="D24" s="28" t="s">
        <v>23</v>
      </c>
      <c r="E24" s="29" t="s">
        <v>46</v>
      </c>
      <c r="F24" s="36">
        <v>0</v>
      </c>
      <c r="G24" s="74">
        <v>500</v>
      </c>
      <c r="H24" s="91">
        <f t="shared" si="14"/>
        <v>500</v>
      </c>
      <c r="I24" s="99"/>
      <c r="J24" s="41">
        <f t="shared" si="15"/>
        <v>500</v>
      </c>
      <c r="K24" s="24"/>
      <c r="L24" s="24"/>
      <c r="M24" s="24"/>
      <c r="N24" s="24"/>
      <c r="O24" s="24"/>
    </row>
    <row r="25" spans="1:15" s="35" customFormat="1" ht="16.5" customHeight="1" x14ac:dyDescent="0.2">
      <c r="A25" s="26"/>
      <c r="B25" s="26"/>
      <c r="C25" s="5">
        <v>4300</v>
      </c>
      <c r="D25" s="7" t="s">
        <v>2</v>
      </c>
      <c r="E25" s="29"/>
      <c r="F25" s="34">
        <v>756500</v>
      </c>
      <c r="G25" s="34">
        <f t="shared" si="11"/>
        <v>5000</v>
      </c>
      <c r="H25" s="40">
        <f t="shared" ref="H25:H40" si="16">SUM(F25:G25)</f>
        <v>761500</v>
      </c>
      <c r="I25" s="34">
        <f>I26+I27</f>
        <v>22000</v>
      </c>
      <c r="J25" s="40">
        <f t="shared" ref="J25:J40" si="17">SUM(H25:I25)</f>
        <v>783500</v>
      </c>
      <c r="K25" s="24"/>
      <c r="L25" s="24"/>
      <c r="M25" s="24"/>
      <c r="N25" s="24"/>
      <c r="O25" s="24"/>
    </row>
    <row r="26" spans="1:15" s="18" customFormat="1" ht="27.75" customHeight="1" x14ac:dyDescent="0.2">
      <c r="A26" s="105"/>
      <c r="B26" s="105"/>
      <c r="C26" s="106"/>
      <c r="D26" s="28" t="s">
        <v>23</v>
      </c>
      <c r="E26" s="29" t="s">
        <v>46</v>
      </c>
      <c r="F26" s="36">
        <v>0</v>
      </c>
      <c r="G26" s="74">
        <v>5000</v>
      </c>
      <c r="H26" s="91">
        <f t="shared" si="16"/>
        <v>5000</v>
      </c>
      <c r="I26" s="99"/>
      <c r="J26" s="41">
        <f t="shared" si="17"/>
        <v>5000</v>
      </c>
      <c r="K26" s="24"/>
      <c r="L26" s="24"/>
      <c r="M26" s="24"/>
      <c r="N26" s="24"/>
      <c r="O26" s="24"/>
    </row>
    <row r="27" spans="1:15" s="18" customFormat="1" ht="16.5" customHeight="1" x14ac:dyDescent="0.2">
      <c r="A27" s="17"/>
      <c r="B27" s="25"/>
      <c r="C27" s="30"/>
      <c r="D27" s="28"/>
      <c r="E27" s="29" t="s">
        <v>14</v>
      </c>
      <c r="F27" s="36">
        <v>0</v>
      </c>
      <c r="G27" s="74"/>
      <c r="H27" s="91">
        <f t="shared" si="16"/>
        <v>0</v>
      </c>
      <c r="I27" s="74">
        <v>22000</v>
      </c>
      <c r="J27" s="41">
        <f t="shared" si="17"/>
        <v>22000</v>
      </c>
      <c r="K27" s="24"/>
      <c r="L27" s="24"/>
      <c r="M27" s="24"/>
      <c r="N27" s="24"/>
      <c r="O27" s="24"/>
    </row>
    <row r="28" spans="1:15" s="18" customFormat="1" ht="16.5" customHeight="1" x14ac:dyDescent="0.2">
      <c r="A28" s="14">
        <v>758</v>
      </c>
      <c r="B28" s="12"/>
      <c r="C28" s="20"/>
      <c r="D28" s="15" t="s">
        <v>61</v>
      </c>
      <c r="E28" s="54"/>
      <c r="F28" s="32">
        <v>2720000</v>
      </c>
      <c r="G28" s="32">
        <f>G29</f>
        <v>0</v>
      </c>
      <c r="H28" s="32">
        <f t="shared" ref="H28:J30" si="18">SUM(F28:G28)</f>
        <v>2720000</v>
      </c>
      <c r="I28" s="32">
        <f>I29</f>
        <v>-126984</v>
      </c>
      <c r="J28" s="32">
        <f t="shared" si="18"/>
        <v>2593016</v>
      </c>
      <c r="K28" s="24"/>
      <c r="L28" s="24"/>
      <c r="M28" s="24"/>
      <c r="N28" s="24"/>
      <c r="O28" s="24"/>
    </row>
    <row r="29" spans="1:15" s="18" customFormat="1" ht="16.5" customHeight="1" x14ac:dyDescent="0.2">
      <c r="A29" s="25"/>
      <c r="B29" s="27">
        <v>75818</v>
      </c>
      <c r="C29" s="19"/>
      <c r="D29" s="6" t="s">
        <v>62</v>
      </c>
      <c r="E29" s="63"/>
      <c r="F29" s="33">
        <f>F30</f>
        <v>2710000</v>
      </c>
      <c r="G29" s="33">
        <f>G30</f>
        <v>0</v>
      </c>
      <c r="H29" s="33">
        <f t="shared" si="18"/>
        <v>2710000</v>
      </c>
      <c r="I29" s="33">
        <f>I30</f>
        <v>-126984</v>
      </c>
      <c r="J29" s="33">
        <f t="shared" si="18"/>
        <v>2583016</v>
      </c>
      <c r="K29" s="24"/>
      <c r="L29" s="24"/>
      <c r="M29" s="24"/>
      <c r="N29" s="24"/>
      <c r="O29" s="24"/>
    </row>
    <row r="30" spans="1:15" s="18" customFormat="1" ht="16.5" customHeight="1" x14ac:dyDescent="0.2">
      <c r="A30" s="26"/>
      <c r="B30" s="26"/>
      <c r="C30" s="5">
        <v>4810</v>
      </c>
      <c r="D30" s="7" t="s">
        <v>63</v>
      </c>
      <c r="E30" s="29"/>
      <c r="F30" s="34">
        <f>SUM(F32:F34)</f>
        <v>2710000</v>
      </c>
      <c r="G30" s="34">
        <f>SUM(G32:G34)</f>
        <v>0</v>
      </c>
      <c r="H30" s="34">
        <f t="shared" si="18"/>
        <v>2710000</v>
      </c>
      <c r="I30" s="34">
        <f>SUM(I32:I34)</f>
        <v>-126984</v>
      </c>
      <c r="J30" s="34">
        <f t="shared" si="18"/>
        <v>2583016</v>
      </c>
      <c r="K30" s="24"/>
      <c r="L30" s="24"/>
      <c r="M30" s="24"/>
      <c r="N30" s="24"/>
      <c r="O30" s="24"/>
    </row>
    <row r="31" spans="1:15" s="18" customFormat="1" ht="16.5" customHeight="1" x14ac:dyDescent="0.2">
      <c r="A31" s="26"/>
      <c r="B31" s="26"/>
      <c r="C31" s="5"/>
      <c r="D31" s="7" t="s">
        <v>7</v>
      </c>
      <c r="E31" s="29"/>
      <c r="F31" s="34"/>
      <c r="G31" s="34"/>
      <c r="H31" s="34"/>
      <c r="I31" s="34"/>
      <c r="J31" s="34"/>
      <c r="K31" s="24"/>
      <c r="L31" s="24"/>
      <c r="M31" s="24"/>
      <c r="N31" s="24"/>
      <c r="O31" s="24"/>
    </row>
    <row r="32" spans="1:15" s="18" customFormat="1" ht="16.5" customHeight="1" x14ac:dyDescent="0.2">
      <c r="A32" s="136"/>
      <c r="B32" s="136"/>
      <c r="C32" s="137"/>
      <c r="D32" s="138" t="s">
        <v>64</v>
      </c>
      <c r="E32" s="29" t="s">
        <v>65</v>
      </c>
      <c r="F32" s="52">
        <v>500000</v>
      </c>
      <c r="G32" s="52"/>
      <c r="H32" s="52">
        <f t="shared" ref="H32:J34" si="19">SUM(F32:G32)</f>
        <v>500000</v>
      </c>
      <c r="I32" s="52">
        <v>-22000</v>
      </c>
      <c r="J32" s="52">
        <f t="shared" si="19"/>
        <v>478000</v>
      </c>
      <c r="K32" s="24"/>
      <c r="L32" s="24"/>
      <c r="M32" s="24"/>
      <c r="N32" s="24"/>
      <c r="O32" s="24"/>
    </row>
    <row r="33" spans="1:15" s="18" customFormat="1" ht="30" customHeight="1" x14ac:dyDescent="0.2">
      <c r="A33" s="136"/>
      <c r="B33" s="136"/>
      <c r="C33" s="137"/>
      <c r="D33" s="138" t="s">
        <v>66</v>
      </c>
      <c r="E33" s="29" t="s">
        <v>67</v>
      </c>
      <c r="F33" s="52">
        <v>1700000</v>
      </c>
      <c r="G33" s="52"/>
      <c r="H33" s="52">
        <f t="shared" si="19"/>
        <v>1700000</v>
      </c>
      <c r="I33" s="52">
        <v>-104984</v>
      </c>
      <c r="J33" s="52">
        <f t="shared" si="19"/>
        <v>1595016</v>
      </c>
      <c r="K33" s="24"/>
      <c r="L33" s="24"/>
      <c r="M33" s="24"/>
      <c r="N33" s="24"/>
      <c r="O33" s="24"/>
    </row>
    <row r="34" spans="1:15" s="18" customFormat="1" ht="32.25" hidden="1" customHeight="1" x14ac:dyDescent="0.2">
      <c r="A34" s="136"/>
      <c r="B34" s="139"/>
      <c r="C34" s="140"/>
      <c r="D34" s="141" t="s">
        <v>68</v>
      </c>
      <c r="E34" s="82" t="s">
        <v>69</v>
      </c>
      <c r="F34" s="142">
        <v>510000</v>
      </c>
      <c r="G34" s="142"/>
      <c r="H34" s="142">
        <f t="shared" si="19"/>
        <v>510000</v>
      </c>
      <c r="I34" s="142"/>
      <c r="J34" s="142">
        <f t="shared" si="19"/>
        <v>510000</v>
      </c>
      <c r="K34" s="24"/>
      <c r="L34" s="24"/>
      <c r="M34" s="24"/>
      <c r="N34" s="24"/>
      <c r="O34" s="24"/>
    </row>
    <row r="35" spans="1:15" s="18" customFormat="1" ht="18" customHeight="1" x14ac:dyDescent="0.2">
      <c r="A35" s="14">
        <v>851</v>
      </c>
      <c r="B35" s="12"/>
      <c r="C35" s="20"/>
      <c r="D35" s="15" t="s">
        <v>55</v>
      </c>
      <c r="E35" s="54"/>
      <c r="F35" s="32">
        <v>773000</v>
      </c>
      <c r="G35" s="32">
        <f>G36</f>
        <v>0</v>
      </c>
      <c r="H35" s="42">
        <f t="shared" si="16"/>
        <v>773000</v>
      </c>
      <c r="I35" s="32">
        <f>I36</f>
        <v>0</v>
      </c>
      <c r="J35" s="42">
        <f t="shared" si="17"/>
        <v>773000</v>
      </c>
      <c r="K35" s="24"/>
      <c r="L35" s="24"/>
      <c r="M35" s="24"/>
      <c r="N35" s="24"/>
      <c r="O35" s="24"/>
    </row>
    <row r="36" spans="1:15" s="18" customFormat="1" ht="16.5" customHeight="1" x14ac:dyDescent="0.2">
      <c r="A36" s="25"/>
      <c r="B36" s="27">
        <v>85154</v>
      </c>
      <c r="C36" s="19"/>
      <c r="D36" s="6" t="s">
        <v>56</v>
      </c>
      <c r="E36" s="63"/>
      <c r="F36" s="33">
        <v>587000</v>
      </c>
      <c r="G36" s="33">
        <f>G37+G39</f>
        <v>0</v>
      </c>
      <c r="H36" s="39">
        <f t="shared" si="16"/>
        <v>587000</v>
      </c>
      <c r="I36" s="33">
        <f>I37+I39</f>
        <v>0</v>
      </c>
      <c r="J36" s="39">
        <f t="shared" si="17"/>
        <v>587000</v>
      </c>
      <c r="K36" s="24"/>
      <c r="L36" s="24"/>
      <c r="M36" s="24"/>
      <c r="N36" s="24"/>
      <c r="O36" s="24"/>
    </row>
    <row r="37" spans="1:15" s="18" customFormat="1" ht="53.25" customHeight="1" x14ac:dyDescent="0.2">
      <c r="A37" s="26"/>
      <c r="B37" s="26"/>
      <c r="C37" s="61">
        <v>2360</v>
      </c>
      <c r="D37" s="62" t="s">
        <v>57</v>
      </c>
      <c r="E37" s="29"/>
      <c r="F37" s="34">
        <f>F38</f>
        <v>430000</v>
      </c>
      <c r="G37" s="34">
        <f t="shared" ref="G37:I39" si="20">G38</f>
        <v>-30000</v>
      </c>
      <c r="H37" s="40">
        <f t="shared" ref="H37:H38" si="21">SUM(F37:G37)</f>
        <v>400000</v>
      </c>
      <c r="I37" s="34">
        <f t="shared" si="20"/>
        <v>0</v>
      </c>
      <c r="J37" s="40">
        <f t="shared" ref="J37:J38" si="22">SUM(H37:I37)</f>
        <v>400000</v>
      </c>
      <c r="K37" s="24"/>
      <c r="L37" s="24"/>
      <c r="M37" s="24"/>
      <c r="N37" s="24"/>
      <c r="O37" s="24"/>
    </row>
    <row r="38" spans="1:15" s="18" customFormat="1" ht="27" customHeight="1" x14ac:dyDescent="0.2">
      <c r="A38" s="17"/>
      <c r="B38" s="17"/>
      <c r="C38" s="30"/>
      <c r="D38" s="28" t="s">
        <v>7</v>
      </c>
      <c r="E38" s="29" t="s">
        <v>58</v>
      </c>
      <c r="F38" s="36">
        <v>430000</v>
      </c>
      <c r="G38" s="74">
        <v>-30000</v>
      </c>
      <c r="H38" s="91">
        <f t="shared" si="21"/>
        <v>400000</v>
      </c>
      <c r="I38" s="74"/>
      <c r="J38" s="41">
        <f t="shared" si="22"/>
        <v>400000</v>
      </c>
      <c r="K38" s="24"/>
      <c r="L38" s="24"/>
      <c r="M38" s="24"/>
      <c r="N38" s="24"/>
      <c r="O38" s="24"/>
    </row>
    <row r="39" spans="1:15" s="18" customFormat="1" ht="15.75" customHeight="1" x14ac:dyDescent="0.2">
      <c r="A39" s="26"/>
      <c r="B39" s="26"/>
      <c r="C39" s="5">
        <v>4300</v>
      </c>
      <c r="D39" s="7" t="s">
        <v>2</v>
      </c>
      <c r="E39" s="29"/>
      <c r="F39" s="34">
        <f>F40</f>
        <v>65000</v>
      </c>
      <c r="G39" s="34">
        <f t="shared" si="20"/>
        <v>30000</v>
      </c>
      <c r="H39" s="40">
        <f t="shared" si="16"/>
        <v>95000</v>
      </c>
      <c r="I39" s="34">
        <f t="shared" si="20"/>
        <v>0</v>
      </c>
      <c r="J39" s="40">
        <f t="shared" si="17"/>
        <v>95000</v>
      </c>
      <c r="K39" s="24"/>
      <c r="L39" s="24"/>
      <c r="M39" s="24"/>
      <c r="N39" s="24"/>
      <c r="O39" s="24"/>
    </row>
    <row r="40" spans="1:15" s="18" customFormat="1" ht="29.25" customHeight="1" x14ac:dyDescent="0.2">
      <c r="A40" s="17"/>
      <c r="B40" s="17"/>
      <c r="C40" s="30"/>
      <c r="D40" s="28" t="s">
        <v>7</v>
      </c>
      <c r="E40" s="29" t="s">
        <v>58</v>
      </c>
      <c r="F40" s="36">
        <v>65000</v>
      </c>
      <c r="G40" s="74">
        <v>30000</v>
      </c>
      <c r="H40" s="91">
        <f t="shared" si="16"/>
        <v>95000</v>
      </c>
      <c r="I40" s="74"/>
      <c r="J40" s="41">
        <f t="shared" si="17"/>
        <v>95000</v>
      </c>
      <c r="K40" s="24"/>
      <c r="L40" s="24"/>
      <c r="M40" s="24"/>
      <c r="N40" s="24"/>
      <c r="O40" s="24"/>
    </row>
    <row r="41" spans="1:15" s="18" customFormat="1" ht="18" customHeight="1" x14ac:dyDescent="0.2">
      <c r="A41" s="14">
        <v>852</v>
      </c>
      <c r="B41" s="12"/>
      <c r="C41" s="20"/>
      <c r="D41" s="15" t="s">
        <v>28</v>
      </c>
      <c r="E41" s="54"/>
      <c r="F41" s="32">
        <v>112300</v>
      </c>
      <c r="G41" s="32">
        <f>G45</f>
        <v>0</v>
      </c>
      <c r="H41" s="42">
        <f t="shared" ref="H41:H47" si="23">SUM(F41:G41)</f>
        <v>112300</v>
      </c>
      <c r="I41" s="32">
        <f>I42+I45</f>
        <v>951.78</v>
      </c>
      <c r="J41" s="42">
        <f t="shared" ref="J41:J47" si="24">SUM(H41:I41)</f>
        <v>113251.78</v>
      </c>
      <c r="K41" s="24"/>
      <c r="L41" s="24"/>
      <c r="M41" s="24"/>
      <c r="N41" s="24"/>
      <c r="O41" s="24"/>
    </row>
    <row r="42" spans="1:15" s="18" customFormat="1" ht="45" x14ac:dyDescent="0.2">
      <c r="A42" s="17"/>
      <c r="B42" s="27">
        <v>85213</v>
      </c>
      <c r="C42" s="134"/>
      <c r="D42" s="135" t="s">
        <v>60</v>
      </c>
      <c r="E42" s="64"/>
      <c r="F42" s="33">
        <f>F43</f>
        <v>0</v>
      </c>
      <c r="G42" s="33">
        <f t="shared" ref="G42:I43" si="25">G43</f>
        <v>0</v>
      </c>
      <c r="H42" s="39">
        <f t="shared" ref="H42:H44" si="26">SUM(F42:G42)</f>
        <v>0</v>
      </c>
      <c r="I42" s="33">
        <f t="shared" si="25"/>
        <v>522.45000000000005</v>
      </c>
      <c r="J42" s="39">
        <f t="shared" ref="J42:J44" si="27">SUM(H42:I42)</f>
        <v>522.45000000000005</v>
      </c>
      <c r="K42" s="24"/>
      <c r="L42" s="24"/>
      <c r="M42" s="24"/>
      <c r="N42" s="24"/>
      <c r="O42" s="24"/>
    </row>
    <row r="43" spans="1:15" s="18" customFormat="1" ht="57.75" customHeight="1" x14ac:dyDescent="0.2">
      <c r="A43" s="17"/>
      <c r="B43" s="25"/>
      <c r="C43" s="61">
        <v>2910</v>
      </c>
      <c r="D43" s="62" t="s">
        <v>30</v>
      </c>
      <c r="E43" s="29"/>
      <c r="F43" s="34">
        <f>F44</f>
        <v>0</v>
      </c>
      <c r="G43" s="34">
        <f t="shared" si="25"/>
        <v>0</v>
      </c>
      <c r="H43" s="40">
        <f t="shared" si="26"/>
        <v>0</v>
      </c>
      <c r="I43" s="34">
        <f t="shared" si="25"/>
        <v>522.45000000000005</v>
      </c>
      <c r="J43" s="40">
        <f t="shared" si="27"/>
        <v>522.45000000000005</v>
      </c>
      <c r="K43" s="24"/>
      <c r="L43" s="24"/>
      <c r="M43" s="24"/>
      <c r="N43" s="24"/>
      <c r="O43" s="24"/>
    </row>
    <row r="44" spans="1:15" s="18" customFormat="1" ht="16.5" customHeight="1" x14ac:dyDescent="0.2">
      <c r="A44" s="17"/>
      <c r="B44" s="25"/>
      <c r="C44" s="30"/>
      <c r="D44" s="28" t="s">
        <v>7</v>
      </c>
      <c r="E44" s="29" t="s">
        <v>14</v>
      </c>
      <c r="F44" s="36">
        <v>0</v>
      </c>
      <c r="G44" s="74"/>
      <c r="H44" s="91">
        <f t="shared" si="26"/>
        <v>0</v>
      </c>
      <c r="I44" s="74">
        <v>522.45000000000005</v>
      </c>
      <c r="J44" s="41">
        <f t="shared" si="27"/>
        <v>522.45000000000005</v>
      </c>
      <c r="K44" s="24"/>
      <c r="L44" s="24"/>
      <c r="M44" s="24"/>
      <c r="N44" s="24"/>
      <c r="O44" s="24"/>
    </row>
    <row r="45" spans="1:15" s="18" customFormat="1" ht="17.100000000000001" customHeight="1" x14ac:dyDescent="0.2">
      <c r="A45" s="17"/>
      <c r="B45" s="27">
        <v>85216</v>
      </c>
      <c r="C45" s="19"/>
      <c r="D45" s="6" t="s">
        <v>29</v>
      </c>
      <c r="E45" s="64"/>
      <c r="F45" s="33">
        <f>F46</f>
        <v>0</v>
      </c>
      <c r="G45" s="33">
        <f t="shared" ref="G45:I46" si="28">G46</f>
        <v>0</v>
      </c>
      <c r="H45" s="39">
        <f t="shared" si="23"/>
        <v>0</v>
      </c>
      <c r="I45" s="33">
        <f t="shared" si="28"/>
        <v>429.33</v>
      </c>
      <c r="J45" s="39">
        <f t="shared" si="24"/>
        <v>429.33</v>
      </c>
      <c r="K45" s="24"/>
      <c r="L45" s="24"/>
      <c r="M45" s="24"/>
      <c r="N45" s="24"/>
      <c r="O45" s="24"/>
    </row>
    <row r="46" spans="1:15" s="18" customFormat="1" ht="57.75" customHeight="1" x14ac:dyDescent="0.2">
      <c r="A46" s="17"/>
      <c r="B46" s="25"/>
      <c r="C46" s="61">
        <v>2910</v>
      </c>
      <c r="D46" s="62" t="s">
        <v>30</v>
      </c>
      <c r="E46" s="29"/>
      <c r="F46" s="34">
        <f>F47</f>
        <v>0</v>
      </c>
      <c r="G46" s="34">
        <f t="shared" si="28"/>
        <v>0</v>
      </c>
      <c r="H46" s="40">
        <f t="shared" si="23"/>
        <v>0</v>
      </c>
      <c r="I46" s="34">
        <f t="shared" si="28"/>
        <v>429.33</v>
      </c>
      <c r="J46" s="40">
        <f t="shared" si="24"/>
        <v>429.33</v>
      </c>
      <c r="K46" s="24"/>
      <c r="L46" s="24"/>
      <c r="M46" s="24"/>
      <c r="N46" s="24"/>
      <c r="O46" s="24"/>
    </row>
    <row r="47" spans="1:15" s="18" customFormat="1" ht="16.5" customHeight="1" x14ac:dyDescent="0.2">
      <c r="A47" s="17"/>
      <c r="B47" s="25"/>
      <c r="C47" s="30"/>
      <c r="D47" s="28" t="s">
        <v>7</v>
      </c>
      <c r="E47" s="29" t="s">
        <v>14</v>
      </c>
      <c r="F47" s="36">
        <v>0</v>
      </c>
      <c r="G47" s="74"/>
      <c r="H47" s="91">
        <f t="shared" si="23"/>
        <v>0</v>
      </c>
      <c r="I47" s="74">
        <v>429.33</v>
      </c>
      <c r="J47" s="41">
        <f t="shared" si="24"/>
        <v>429.33</v>
      </c>
      <c r="K47" s="24"/>
      <c r="L47" s="24"/>
      <c r="M47" s="24"/>
      <c r="N47" s="24"/>
      <c r="O47" s="24"/>
    </row>
    <row r="48" spans="1:15" s="18" customFormat="1" ht="18" customHeight="1" x14ac:dyDescent="0.2">
      <c r="A48" s="14">
        <v>855</v>
      </c>
      <c r="B48" s="12"/>
      <c r="C48" s="20"/>
      <c r="D48" s="15" t="s">
        <v>31</v>
      </c>
      <c r="E48" s="54"/>
      <c r="F48" s="32">
        <v>0</v>
      </c>
      <c r="G48" s="32">
        <f>G49+G54</f>
        <v>0</v>
      </c>
      <c r="H48" s="42">
        <f t="shared" ref="H48:H58" si="29">SUM(F48:G48)</f>
        <v>0</v>
      </c>
      <c r="I48" s="32">
        <f>I49+I54</f>
        <v>4422.1900000000005</v>
      </c>
      <c r="J48" s="42">
        <f>SUM(H48:I48)</f>
        <v>4422.1900000000005</v>
      </c>
      <c r="K48" s="24"/>
      <c r="L48" s="24"/>
      <c r="M48" s="24"/>
      <c r="N48" s="24"/>
      <c r="O48" s="24"/>
    </row>
    <row r="49" spans="1:15" s="18" customFormat="1" ht="18" customHeight="1" x14ac:dyDescent="0.2">
      <c r="A49" s="25"/>
      <c r="B49" s="27">
        <v>85501</v>
      </c>
      <c r="C49" s="83"/>
      <c r="D49" s="84" t="s">
        <v>32</v>
      </c>
      <c r="E49" s="63"/>
      <c r="F49" s="33">
        <f>F50+F52</f>
        <v>0</v>
      </c>
      <c r="G49" s="33">
        <f>G50+G52</f>
        <v>0</v>
      </c>
      <c r="H49" s="39">
        <f t="shared" si="29"/>
        <v>0</v>
      </c>
      <c r="I49" s="33">
        <f>I50+I52</f>
        <v>905.66</v>
      </c>
      <c r="J49" s="39">
        <f t="shared" ref="J49:J58" si="30">SUM(H49:I49)</f>
        <v>905.66</v>
      </c>
      <c r="K49" s="24"/>
      <c r="L49" s="24"/>
      <c r="M49" s="24"/>
      <c r="N49" s="24"/>
      <c r="O49" s="24"/>
    </row>
    <row r="50" spans="1:15" s="18" customFormat="1" ht="56.25" customHeight="1" x14ac:dyDescent="0.2">
      <c r="A50" s="26"/>
      <c r="B50" s="25"/>
      <c r="C50" s="61">
        <v>2910</v>
      </c>
      <c r="D50" s="62" t="s">
        <v>30</v>
      </c>
      <c r="E50" s="29"/>
      <c r="F50" s="34">
        <f>F51</f>
        <v>0</v>
      </c>
      <c r="G50" s="34">
        <f t="shared" ref="G50:I57" si="31">G51</f>
        <v>0</v>
      </c>
      <c r="H50" s="40">
        <f t="shared" si="29"/>
        <v>0</v>
      </c>
      <c r="I50" s="34">
        <f t="shared" si="31"/>
        <v>827.92</v>
      </c>
      <c r="J50" s="40">
        <f t="shared" si="30"/>
        <v>827.92</v>
      </c>
      <c r="K50" s="24"/>
      <c r="L50" s="24"/>
      <c r="M50" s="24"/>
      <c r="N50" s="24"/>
      <c r="O50" s="24"/>
    </row>
    <row r="51" spans="1:15" s="18" customFormat="1" ht="15.95" customHeight="1" x14ac:dyDescent="0.2">
      <c r="A51" s="26"/>
      <c r="B51" s="25"/>
      <c r="C51" s="30"/>
      <c r="D51" s="28" t="s">
        <v>7</v>
      </c>
      <c r="E51" s="29" t="s">
        <v>14</v>
      </c>
      <c r="F51" s="36">
        <v>0</v>
      </c>
      <c r="G51" s="74"/>
      <c r="H51" s="91">
        <f t="shared" si="29"/>
        <v>0</v>
      </c>
      <c r="I51" s="74">
        <v>827.92</v>
      </c>
      <c r="J51" s="41">
        <f t="shared" si="30"/>
        <v>827.92</v>
      </c>
      <c r="K51" s="24"/>
      <c r="L51" s="24"/>
      <c r="M51" s="24"/>
      <c r="N51" s="24"/>
      <c r="O51" s="24"/>
    </row>
    <row r="52" spans="1:15" s="18" customFormat="1" ht="15.95" customHeight="1" x14ac:dyDescent="0.2">
      <c r="A52" s="26"/>
      <c r="B52" s="26"/>
      <c r="C52" s="5">
        <v>4580</v>
      </c>
      <c r="D52" s="7" t="s">
        <v>33</v>
      </c>
      <c r="E52" s="31"/>
      <c r="F52" s="34">
        <f>F53</f>
        <v>0</v>
      </c>
      <c r="G52" s="34">
        <f t="shared" si="31"/>
        <v>0</v>
      </c>
      <c r="H52" s="40">
        <f t="shared" si="29"/>
        <v>0</v>
      </c>
      <c r="I52" s="34">
        <f t="shared" si="31"/>
        <v>77.739999999999995</v>
      </c>
      <c r="J52" s="40">
        <f t="shared" si="30"/>
        <v>77.739999999999995</v>
      </c>
      <c r="K52" s="24"/>
      <c r="L52" s="24"/>
      <c r="M52" s="24"/>
      <c r="N52" s="24"/>
      <c r="O52" s="24"/>
    </row>
    <row r="53" spans="1:15" s="18" customFormat="1" ht="15.95" customHeight="1" x14ac:dyDescent="0.2">
      <c r="A53" s="85"/>
      <c r="B53" s="85"/>
      <c r="C53" s="86"/>
      <c r="D53" s="28" t="s">
        <v>7</v>
      </c>
      <c r="E53" s="29" t="s">
        <v>14</v>
      </c>
      <c r="F53" s="36">
        <v>0</v>
      </c>
      <c r="G53" s="74"/>
      <c r="H53" s="91">
        <f t="shared" si="29"/>
        <v>0</v>
      </c>
      <c r="I53" s="74">
        <v>77.739999999999995</v>
      </c>
      <c r="J53" s="41">
        <f t="shared" si="30"/>
        <v>77.739999999999995</v>
      </c>
      <c r="K53" s="24"/>
      <c r="L53" s="24"/>
      <c r="M53" s="24"/>
      <c r="N53" s="24"/>
      <c r="O53" s="24"/>
    </row>
    <row r="54" spans="1:15" s="18" customFormat="1" ht="45" customHeight="1" x14ac:dyDescent="0.2">
      <c r="A54" s="25"/>
      <c r="B54" s="27">
        <v>85502</v>
      </c>
      <c r="C54" s="83"/>
      <c r="D54" s="84" t="s">
        <v>34</v>
      </c>
      <c r="E54" s="63"/>
      <c r="F54" s="33">
        <f>F55+F57</f>
        <v>0</v>
      </c>
      <c r="G54" s="33">
        <f>G55+G57</f>
        <v>0</v>
      </c>
      <c r="H54" s="39">
        <f t="shared" si="29"/>
        <v>0</v>
      </c>
      <c r="I54" s="33">
        <f>I55+I57</f>
        <v>3516.53</v>
      </c>
      <c r="J54" s="39">
        <f t="shared" si="30"/>
        <v>3516.53</v>
      </c>
      <c r="K54" s="24"/>
      <c r="L54" s="24"/>
      <c r="M54" s="24"/>
      <c r="N54" s="24"/>
      <c r="O54" s="24"/>
    </row>
    <row r="55" spans="1:15" s="18" customFormat="1" ht="56.25" customHeight="1" x14ac:dyDescent="0.2">
      <c r="A55" s="26"/>
      <c r="B55" s="25"/>
      <c r="C55" s="61">
        <v>2910</v>
      </c>
      <c r="D55" s="62" t="s">
        <v>30</v>
      </c>
      <c r="E55" s="29"/>
      <c r="F55" s="34">
        <f>F56</f>
        <v>0</v>
      </c>
      <c r="G55" s="34">
        <f t="shared" si="31"/>
        <v>0</v>
      </c>
      <c r="H55" s="40">
        <f t="shared" ref="H55" si="32">SUM(F55:G55)</f>
        <v>0</v>
      </c>
      <c r="I55" s="34">
        <f t="shared" si="31"/>
        <v>3038.96</v>
      </c>
      <c r="J55" s="40">
        <f t="shared" ref="J55" si="33">SUM(H55:I55)</f>
        <v>3038.96</v>
      </c>
      <c r="K55" s="24"/>
      <c r="L55" s="24"/>
      <c r="M55" s="24"/>
      <c r="N55" s="24"/>
      <c r="O55" s="24"/>
    </row>
    <row r="56" spans="1:15" s="18" customFormat="1" ht="18" customHeight="1" x14ac:dyDescent="0.2">
      <c r="A56" s="26"/>
      <c r="B56" s="25"/>
      <c r="C56" s="30"/>
      <c r="D56" s="28" t="s">
        <v>7</v>
      </c>
      <c r="E56" s="29" t="s">
        <v>14</v>
      </c>
      <c r="F56" s="36">
        <v>0</v>
      </c>
      <c r="G56" s="74"/>
      <c r="H56" s="91">
        <f t="shared" si="29"/>
        <v>0</v>
      </c>
      <c r="I56" s="74">
        <v>3038.96</v>
      </c>
      <c r="J56" s="41">
        <f t="shared" si="30"/>
        <v>3038.96</v>
      </c>
      <c r="K56" s="24"/>
      <c r="L56" s="24"/>
      <c r="M56" s="24"/>
      <c r="N56" s="24"/>
      <c r="O56" s="24"/>
    </row>
    <row r="57" spans="1:15" s="18" customFormat="1" ht="18" customHeight="1" x14ac:dyDescent="0.2">
      <c r="A57" s="26"/>
      <c r="B57" s="26"/>
      <c r="C57" s="5">
        <v>4580</v>
      </c>
      <c r="D57" s="7" t="s">
        <v>33</v>
      </c>
      <c r="E57" s="31"/>
      <c r="F57" s="34">
        <f>F58</f>
        <v>0</v>
      </c>
      <c r="G57" s="34">
        <f t="shared" si="31"/>
        <v>0</v>
      </c>
      <c r="H57" s="40">
        <f t="shared" si="29"/>
        <v>0</v>
      </c>
      <c r="I57" s="34">
        <f t="shared" si="31"/>
        <v>477.57</v>
      </c>
      <c r="J57" s="40">
        <f t="shared" si="30"/>
        <v>477.57</v>
      </c>
      <c r="K57" s="24"/>
      <c r="L57" s="24"/>
      <c r="M57" s="24"/>
      <c r="N57" s="24"/>
      <c r="O57" s="24"/>
    </row>
    <row r="58" spans="1:15" s="18" customFormat="1" ht="18" customHeight="1" x14ac:dyDescent="0.2">
      <c r="A58" s="87"/>
      <c r="B58" s="87"/>
      <c r="C58" s="88"/>
      <c r="D58" s="81" t="s">
        <v>7</v>
      </c>
      <c r="E58" s="82" t="s">
        <v>14</v>
      </c>
      <c r="F58" s="36">
        <v>0</v>
      </c>
      <c r="G58" s="101"/>
      <c r="H58" s="102">
        <f t="shared" si="29"/>
        <v>0</v>
      </c>
      <c r="I58" s="101">
        <v>477.57</v>
      </c>
      <c r="J58" s="90">
        <f t="shared" si="30"/>
        <v>477.57</v>
      </c>
      <c r="K58" s="24"/>
      <c r="L58" s="24"/>
      <c r="M58" s="24"/>
      <c r="N58" s="24"/>
      <c r="O58" s="24"/>
    </row>
    <row r="59" spans="1:15" s="70" customFormat="1" ht="18" customHeight="1" x14ac:dyDescent="0.2">
      <c r="A59" s="14">
        <v>900</v>
      </c>
      <c r="B59" s="12"/>
      <c r="C59" s="20"/>
      <c r="D59" s="79" t="s">
        <v>21</v>
      </c>
      <c r="E59" s="54"/>
      <c r="F59" s="32">
        <v>18889898.949999999</v>
      </c>
      <c r="G59" s="32">
        <f>G60+G63</f>
        <v>116158.27</v>
      </c>
      <c r="H59" s="42">
        <f t="shared" ref="H59" si="34">SUM(F59:G59)</f>
        <v>19006057.219999999</v>
      </c>
      <c r="I59" s="32">
        <f>I60+I63</f>
        <v>0</v>
      </c>
      <c r="J59" s="42">
        <f t="shared" ref="J59" si="35">SUM(H59:I59)</f>
        <v>19006057.219999999</v>
      </c>
      <c r="K59" s="56"/>
      <c r="L59" s="56"/>
      <c r="M59" s="56"/>
      <c r="N59" s="56"/>
      <c r="O59" s="56"/>
    </row>
    <row r="60" spans="1:15" s="70" customFormat="1" ht="18" customHeight="1" x14ac:dyDescent="0.2">
      <c r="A60" s="25"/>
      <c r="B60" s="27">
        <v>90025</v>
      </c>
      <c r="C60" s="19"/>
      <c r="D60" s="77" t="s">
        <v>42</v>
      </c>
      <c r="E60" s="64"/>
      <c r="F60" s="33">
        <f t="shared" ref="F60:I60" si="36">F61</f>
        <v>165467</v>
      </c>
      <c r="G60" s="33">
        <f t="shared" si="36"/>
        <v>27105.75</v>
      </c>
      <c r="H60" s="39">
        <f t="shared" ref="H60:H62" si="37">SUM(F60:G60)</f>
        <v>192572.75</v>
      </c>
      <c r="I60" s="33">
        <f t="shared" si="36"/>
        <v>0</v>
      </c>
      <c r="J60" s="39">
        <f t="shared" ref="J60:J62" si="38">SUM(H60:I60)</f>
        <v>192572.75</v>
      </c>
      <c r="K60" s="56"/>
      <c r="L60" s="56"/>
      <c r="M60" s="56"/>
      <c r="N60" s="56"/>
      <c r="O60" s="56"/>
    </row>
    <row r="61" spans="1:15" s="70" customFormat="1" ht="43.5" customHeight="1" x14ac:dyDescent="0.2">
      <c r="A61" s="25"/>
      <c r="B61" s="104"/>
      <c r="C61" s="5">
        <v>6220</v>
      </c>
      <c r="D61" s="7" t="s">
        <v>37</v>
      </c>
      <c r="E61" s="29"/>
      <c r="F61" s="34">
        <f>F62</f>
        <v>165467</v>
      </c>
      <c r="G61" s="34">
        <f>G62</f>
        <v>27105.75</v>
      </c>
      <c r="H61" s="40">
        <f t="shared" si="37"/>
        <v>192572.75</v>
      </c>
      <c r="I61" s="34">
        <f>I62</f>
        <v>0</v>
      </c>
      <c r="J61" s="40">
        <f t="shared" si="38"/>
        <v>192572.75</v>
      </c>
      <c r="K61" s="56"/>
      <c r="L61" s="56"/>
      <c r="M61" s="56"/>
      <c r="N61" s="56"/>
      <c r="O61" s="56"/>
    </row>
    <row r="62" spans="1:15" s="70" customFormat="1" ht="33" customHeight="1" x14ac:dyDescent="0.2">
      <c r="A62" s="71"/>
      <c r="B62" s="26"/>
      <c r="C62" s="5"/>
      <c r="D62" s="7"/>
      <c r="E62" s="29" t="s">
        <v>38</v>
      </c>
      <c r="F62" s="52">
        <v>165467</v>
      </c>
      <c r="G62" s="52">
        <v>27105.75</v>
      </c>
      <c r="H62" s="91">
        <f t="shared" si="37"/>
        <v>192572.75</v>
      </c>
      <c r="I62" s="74"/>
      <c r="J62" s="41">
        <f t="shared" si="38"/>
        <v>192572.75</v>
      </c>
      <c r="K62" s="56"/>
      <c r="L62" s="56"/>
      <c r="M62" s="56"/>
      <c r="N62" s="56"/>
      <c r="O62" s="56"/>
    </row>
    <row r="63" spans="1:15" s="70" customFormat="1" ht="18" customHeight="1" x14ac:dyDescent="0.2">
      <c r="A63" s="25"/>
      <c r="B63" s="27">
        <v>90095</v>
      </c>
      <c r="C63" s="19"/>
      <c r="D63" s="6" t="s">
        <v>13</v>
      </c>
      <c r="E63" s="64"/>
      <c r="F63" s="33">
        <v>4522199.95</v>
      </c>
      <c r="G63" s="33">
        <f>G64</f>
        <v>89052.52</v>
      </c>
      <c r="H63" s="39">
        <f t="shared" ref="H63:H64" si="39">SUM(F63:G63)</f>
        <v>4611252.47</v>
      </c>
      <c r="I63" s="33">
        <f t="shared" ref="I63" si="40">I64</f>
        <v>0</v>
      </c>
      <c r="J63" s="39">
        <f t="shared" ref="J63:J64" si="41">SUM(H63:I63)</f>
        <v>4611252.47</v>
      </c>
      <c r="K63" s="56"/>
      <c r="L63" s="56"/>
      <c r="M63" s="56"/>
      <c r="N63" s="56"/>
      <c r="O63" s="56"/>
    </row>
    <row r="64" spans="1:15" s="70" customFormat="1" ht="18" customHeight="1" x14ac:dyDescent="0.2">
      <c r="A64" s="25"/>
      <c r="B64" s="25"/>
      <c r="C64" s="5">
        <v>4300</v>
      </c>
      <c r="D64" s="7" t="s">
        <v>2</v>
      </c>
      <c r="E64" s="29"/>
      <c r="F64" s="34">
        <v>310000</v>
      </c>
      <c r="G64" s="34">
        <f>G65</f>
        <v>89052.52</v>
      </c>
      <c r="H64" s="40">
        <f t="shared" si="39"/>
        <v>399052.52</v>
      </c>
      <c r="I64" s="34">
        <f>I65</f>
        <v>0</v>
      </c>
      <c r="J64" s="40">
        <f t="shared" si="41"/>
        <v>399052.52</v>
      </c>
      <c r="K64" s="56"/>
      <c r="L64" s="56"/>
      <c r="M64" s="56"/>
      <c r="N64" s="56"/>
      <c r="O64" s="56"/>
    </row>
    <row r="65" spans="1:15" s="70" customFormat="1" ht="53.25" customHeight="1" x14ac:dyDescent="0.2">
      <c r="A65" s="71"/>
      <c r="B65" s="72"/>
      <c r="C65" s="73"/>
      <c r="D65" s="28" t="s">
        <v>23</v>
      </c>
      <c r="E65" s="122" t="s">
        <v>53</v>
      </c>
      <c r="F65" s="36">
        <v>0</v>
      </c>
      <c r="G65" s="74">
        <v>89052.52</v>
      </c>
      <c r="H65" s="91">
        <f t="shared" ref="H65" si="42">SUM(F65:G65)</f>
        <v>89052.52</v>
      </c>
      <c r="I65" s="74"/>
      <c r="J65" s="41">
        <f t="shared" ref="J65" si="43">SUM(H65:I65)</f>
        <v>89052.52</v>
      </c>
      <c r="K65" s="56"/>
      <c r="L65" s="56"/>
      <c r="M65" s="56"/>
      <c r="N65" s="56"/>
      <c r="O65" s="56"/>
    </row>
    <row r="66" spans="1:15" s="35" customFormat="1" ht="18" customHeight="1" x14ac:dyDescent="0.2">
      <c r="A66" s="47"/>
      <c r="B66" s="47"/>
      <c r="C66" s="48"/>
      <c r="D66" s="58" t="s">
        <v>11</v>
      </c>
      <c r="E66" s="51"/>
      <c r="F66" s="49">
        <v>61057630.950000003</v>
      </c>
      <c r="G66" s="49">
        <f>G7+G17+G35+G41+G48+G59</f>
        <v>90606.73000000001</v>
      </c>
      <c r="H66" s="49">
        <f t="shared" ref="H66" si="44">SUM(F66:G66)</f>
        <v>61148237.68</v>
      </c>
      <c r="I66" s="49">
        <f>I7+I17+I28+I41+I48+I59</f>
        <v>-99610.03</v>
      </c>
      <c r="J66" s="49">
        <f t="shared" ref="J66" si="45">SUM(H66:I66)</f>
        <v>61048627.649999999</v>
      </c>
      <c r="K66" s="24"/>
      <c r="L66" s="24"/>
      <c r="M66" s="24"/>
      <c r="N66" s="24"/>
      <c r="O66" s="24"/>
    </row>
    <row r="67" spans="1:15" s="35" customFormat="1" ht="12.75" customHeight="1" x14ac:dyDescent="0.2">
      <c r="A67" s="65"/>
      <c r="B67" s="65"/>
      <c r="C67" s="66"/>
      <c r="D67" s="67"/>
      <c r="E67" s="68"/>
      <c r="F67" s="69"/>
      <c r="G67" s="97"/>
      <c r="H67" s="69"/>
      <c r="I67" s="97"/>
      <c r="J67" s="69"/>
      <c r="K67" s="24"/>
      <c r="L67" s="24"/>
      <c r="M67" s="24"/>
      <c r="N67" s="24"/>
      <c r="O67" s="24"/>
    </row>
    <row r="68" spans="1:15" s="35" customFormat="1" ht="40.5" customHeight="1" x14ac:dyDescent="0.2">
      <c r="A68" s="150" t="s">
        <v>47</v>
      </c>
      <c r="B68" s="150"/>
      <c r="C68" s="150"/>
      <c r="D68" s="150"/>
      <c r="E68" s="150"/>
      <c r="F68" s="23"/>
      <c r="G68" s="50"/>
      <c r="H68" s="53"/>
      <c r="I68" s="50"/>
      <c r="J68" s="53"/>
      <c r="K68"/>
      <c r="L68"/>
      <c r="M68"/>
      <c r="N68" s="24"/>
      <c r="O68" s="24"/>
    </row>
    <row r="69" spans="1:15" s="18" customFormat="1" ht="18.75" customHeight="1" x14ac:dyDescent="0.2">
      <c r="A69" s="14">
        <v>600</v>
      </c>
      <c r="B69" s="12"/>
      <c r="C69" s="20"/>
      <c r="D69" s="15" t="s">
        <v>24</v>
      </c>
      <c r="E69" s="64"/>
      <c r="F69" s="32">
        <f>F70</f>
        <v>4387437.6399999997</v>
      </c>
      <c r="G69" s="32">
        <f>G70</f>
        <v>-31698.78</v>
      </c>
      <c r="H69" s="42">
        <f t="shared" ref="H69" si="46">SUM(F69:G69)</f>
        <v>4355738.8599999994</v>
      </c>
      <c r="I69" s="32">
        <f>I70</f>
        <v>0</v>
      </c>
      <c r="J69" s="32">
        <f t="shared" ref="J69:J71" si="47">SUM(H69:I69)</f>
        <v>4355738.8599999994</v>
      </c>
      <c r="K69"/>
      <c r="L69"/>
      <c r="M69"/>
      <c r="N69" s="24"/>
      <c r="O69" s="24"/>
    </row>
    <row r="70" spans="1:15" s="35" customFormat="1" ht="16.5" customHeight="1" x14ac:dyDescent="0.2">
      <c r="A70" s="25"/>
      <c r="B70" s="27">
        <v>60016</v>
      </c>
      <c r="C70" s="19"/>
      <c r="D70" s="6" t="s">
        <v>25</v>
      </c>
      <c r="E70" s="64"/>
      <c r="F70" s="33">
        <f>F71</f>
        <v>4387437.6399999997</v>
      </c>
      <c r="G70" s="33">
        <f>G71</f>
        <v>-31698.78</v>
      </c>
      <c r="H70" s="33">
        <f t="shared" ref="H70" si="48">SUM(F70:G70)</f>
        <v>4355738.8599999994</v>
      </c>
      <c r="I70" s="33">
        <f>I71</f>
        <v>0</v>
      </c>
      <c r="J70" s="33">
        <f t="shared" si="47"/>
        <v>4355738.8599999994</v>
      </c>
      <c r="K70"/>
      <c r="L70"/>
      <c r="M70"/>
      <c r="N70" s="24"/>
      <c r="O70" s="24"/>
    </row>
    <row r="71" spans="1:15" s="18" customFormat="1" ht="16.5" customHeight="1" x14ac:dyDescent="0.2">
      <c r="A71" s="104"/>
      <c r="B71" s="104"/>
      <c r="C71" s="123"/>
      <c r="D71" s="128" t="s">
        <v>48</v>
      </c>
      <c r="E71" s="29" t="s">
        <v>19</v>
      </c>
      <c r="F71" s="125">
        <v>4387437.6399999997</v>
      </c>
      <c r="G71" s="125">
        <f>G73</f>
        <v>-31698.78</v>
      </c>
      <c r="H71" s="125">
        <f t="shared" ref="H71" si="49">SUM(F71:G71)</f>
        <v>4355738.8599999994</v>
      </c>
      <c r="I71" s="125">
        <f>I73</f>
        <v>0</v>
      </c>
      <c r="J71" s="125">
        <f t="shared" si="47"/>
        <v>4355738.8599999994</v>
      </c>
      <c r="K71"/>
      <c r="L71"/>
      <c r="M71"/>
      <c r="N71" s="24"/>
      <c r="O71" s="24"/>
    </row>
    <row r="72" spans="1:15" s="35" customFormat="1" ht="15.75" customHeight="1" x14ac:dyDescent="0.2">
      <c r="A72" s="25"/>
      <c r="B72" s="25"/>
      <c r="C72" s="5"/>
      <c r="D72" s="57" t="s">
        <v>23</v>
      </c>
      <c r="E72" s="46"/>
      <c r="F72" s="52"/>
      <c r="G72" s="74"/>
      <c r="H72" s="74"/>
      <c r="I72" s="100"/>
      <c r="J72" s="100"/>
      <c r="K72"/>
      <c r="L72"/>
      <c r="M72"/>
      <c r="N72" s="24"/>
      <c r="O72" s="24"/>
    </row>
    <row r="73" spans="1:15" s="124" customFormat="1" ht="16.5" customHeight="1" x14ac:dyDescent="0.2">
      <c r="A73" s="129"/>
      <c r="B73" s="129"/>
      <c r="C73" s="130">
        <v>6050</v>
      </c>
      <c r="D73" s="131" t="s">
        <v>18</v>
      </c>
      <c r="E73" s="82"/>
      <c r="F73" s="132">
        <v>70000</v>
      </c>
      <c r="G73" s="132">
        <v>-31698.78</v>
      </c>
      <c r="H73" s="132">
        <f t="shared" ref="H73" si="50">SUM(F73:G73)</f>
        <v>38301.22</v>
      </c>
      <c r="I73" s="132"/>
      <c r="J73" s="132">
        <f t="shared" ref="J73:J76" si="51">SUM(H73:I73)</f>
        <v>38301.22</v>
      </c>
      <c r="K73"/>
      <c r="L73"/>
      <c r="M73"/>
    </row>
    <row r="74" spans="1:15" s="18" customFormat="1" ht="18" customHeight="1" x14ac:dyDescent="0.2">
      <c r="A74" s="14">
        <v>630</v>
      </c>
      <c r="B74" s="12"/>
      <c r="C74" s="20"/>
      <c r="D74" s="15" t="s">
        <v>40</v>
      </c>
      <c r="E74" s="64"/>
      <c r="F74" s="32">
        <v>0</v>
      </c>
      <c r="G74" s="32">
        <f>G75</f>
        <v>679872.89999999991</v>
      </c>
      <c r="H74" s="42">
        <f t="shared" ref="H74" si="52">SUM(F74:G74)</f>
        <v>679872.89999999991</v>
      </c>
      <c r="I74" s="32">
        <f>I75</f>
        <v>0</v>
      </c>
      <c r="J74" s="32">
        <f t="shared" si="51"/>
        <v>679872.89999999991</v>
      </c>
      <c r="K74"/>
      <c r="L74"/>
      <c r="M74"/>
      <c r="N74" s="24"/>
      <c r="O74" s="24"/>
    </row>
    <row r="75" spans="1:15" s="35" customFormat="1" ht="18" customHeight="1" x14ac:dyDescent="0.2">
      <c r="A75" s="25"/>
      <c r="B75" s="27">
        <v>63095</v>
      </c>
      <c r="C75" s="19"/>
      <c r="D75" s="107" t="s">
        <v>16</v>
      </c>
      <c r="E75" s="64"/>
      <c r="F75" s="33">
        <v>0</v>
      </c>
      <c r="G75" s="33">
        <f>G76</f>
        <v>679872.89999999991</v>
      </c>
      <c r="H75" s="33">
        <f t="shared" ref="H75:H76" si="53">SUM(F75:G75)</f>
        <v>679872.89999999991</v>
      </c>
      <c r="I75" s="33">
        <f>I76</f>
        <v>0</v>
      </c>
      <c r="J75" s="33">
        <f t="shared" si="51"/>
        <v>679872.89999999991</v>
      </c>
      <c r="K75"/>
      <c r="L75"/>
      <c r="M75"/>
      <c r="N75" s="24"/>
      <c r="O75" s="24"/>
    </row>
    <row r="76" spans="1:15" s="18" customFormat="1" ht="27.75" customHeight="1" x14ac:dyDescent="0.2">
      <c r="A76" s="104"/>
      <c r="B76" s="104"/>
      <c r="C76" s="123"/>
      <c r="D76" s="126" t="s">
        <v>50</v>
      </c>
      <c r="E76" s="29" t="s">
        <v>19</v>
      </c>
      <c r="F76" s="125">
        <v>0</v>
      </c>
      <c r="G76" s="125">
        <f>SUM(G78:G79)</f>
        <v>679872.89999999991</v>
      </c>
      <c r="H76" s="125">
        <f t="shared" si="53"/>
        <v>679872.89999999991</v>
      </c>
      <c r="I76" s="125">
        <f>I78</f>
        <v>0</v>
      </c>
      <c r="J76" s="125">
        <f t="shared" si="51"/>
        <v>679872.89999999991</v>
      </c>
      <c r="K76"/>
      <c r="L76"/>
      <c r="M76"/>
      <c r="N76" s="24"/>
      <c r="O76" s="24"/>
    </row>
    <row r="77" spans="1:15" s="35" customFormat="1" ht="15.75" customHeight="1" x14ac:dyDescent="0.2">
      <c r="A77" s="25"/>
      <c r="B77" s="25"/>
      <c r="C77" s="5"/>
      <c r="D77" s="57" t="s">
        <v>7</v>
      </c>
      <c r="E77" s="46"/>
      <c r="F77" s="52"/>
      <c r="G77" s="74"/>
      <c r="H77" s="74"/>
      <c r="I77" s="100"/>
      <c r="J77" s="100"/>
      <c r="K77"/>
      <c r="L77"/>
      <c r="M77"/>
      <c r="N77" s="24"/>
      <c r="O77" s="24"/>
    </row>
    <row r="78" spans="1:15" s="124" customFormat="1" ht="16.5" customHeight="1" x14ac:dyDescent="0.2">
      <c r="A78" s="25"/>
      <c r="B78" s="25"/>
      <c r="C78" s="61">
        <v>6057</v>
      </c>
      <c r="D78" s="62" t="s">
        <v>18</v>
      </c>
      <c r="E78" s="29"/>
      <c r="F78" s="34">
        <v>0</v>
      </c>
      <c r="G78" s="34">
        <v>543898.31999999995</v>
      </c>
      <c r="H78" s="34">
        <f t="shared" ref="H78" si="54">SUM(F78:G78)</f>
        <v>543898.31999999995</v>
      </c>
      <c r="I78" s="34"/>
      <c r="J78" s="34">
        <f t="shared" ref="J78" si="55">SUM(H78:I78)</f>
        <v>543898.31999999995</v>
      </c>
      <c r="K78"/>
      <c r="L78"/>
      <c r="M78"/>
    </row>
    <row r="79" spans="1:15" s="124" customFormat="1" ht="16.5" customHeight="1" x14ac:dyDescent="0.2">
      <c r="A79" s="25"/>
      <c r="B79" s="25"/>
      <c r="C79" s="61">
        <v>6059</v>
      </c>
      <c r="D79" s="62" t="s">
        <v>49</v>
      </c>
      <c r="E79" s="29"/>
      <c r="F79" s="34">
        <v>0</v>
      </c>
      <c r="G79" s="34">
        <v>135974.57999999999</v>
      </c>
      <c r="H79" s="34">
        <f t="shared" ref="H79" si="56">SUM(F79:G79)</f>
        <v>135974.57999999999</v>
      </c>
      <c r="I79" s="34"/>
      <c r="J79" s="34">
        <f t="shared" ref="J79" si="57">SUM(H79:I79)</f>
        <v>135974.57999999999</v>
      </c>
      <c r="K79"/>
      <c r="L79"/>
      <c r="M79"/>
    </row>
    <row r="80" spans="1:15" s="18" customFormat="1" ht="18" customHeight="1" x14ac:dyDescent="0.2">
      <c r="A80" s="14">
        <v>750</v>
      </c>
      <c r="B80" s="12"/>
      <c r="C80" s="75"/>
      <c r="D80" s="15" t="s">
        <v>20</v>
      </c>
      <c r="E80" s="64"/>
      <c r="F80" s="32">
        <v>4000453.99</v>
      </c>
      <c r="G80" s="32">
        <f>G81</f>
        <v>-1038830.79</v>
      </c>
      <c r="H80" s="42">
        <f t="shared" ref="H80:J80" si="58">SUM(F80:G80)</f>
        <v>2961623.2</v>
      </c>
      <c r="I80" s="32">
        <f>I81</f>
        <v>0</v>
      </c>
      <c r="J80" s="42">
        <f t="shared" si="58"/>
        <v>2961623.2</v>
      </c>
      <c r="K80" s="24"/>
      <c r="L80" s="24"/>
      <c r="M80" s="24"/>
      <c r="N80" s="24"/>
      <c r="O80" s="24"/>
    </row>
    <row r="81" spans="1:15" s="35" customFormat="1" ht="18" customHeight="1" x14ac:dyDescent="0.2">
      <c r="A81" s="25"/>
      <c r="B81" s="27">
        <v>75095</v>
      </c>
      <c r="C81" s="19"/>
      <c r="D81" s="107" t="s">
        <v>16</v>
      </c>
      <c r="E81" s="64"/>
      <c r="F81" s="33">
        <v>4000453.99</v>
      </c>
      <c r="G81" s="33">
        <f>G82</f>
        <v>-1038830.79</v>
      </c>
      <c r="H81" s="33">
        <f t="shared" ref="H81:J82" si="59">SUM(F81:G81)</f>
        <v>2961623.2</v>
      </c>
      <c r="I81" s="33">
        <f>I82</f>
        <v>0</v>
      </c>
      <c r="J81" s="33">
        <f t="shared" si="59"/>
        <v>2961623.2</v>
      </c>
      <c r="K81" s="24"/>
      <c r="L81" s="24"/>
      <c r="M81" s="24"/>
      <c r="N81" s="24"/>
      <c r="O81" s="24"/>
    </row>
    <row r="82" spans="1:15" s="18" customFormat="1" ht="27.75" customHeight="1" x14ac:dyDescent="0.2">
      <c r="A82" s="104"/>
      <c r="B82" s="104"/>
      <c r="C82" s="123"/>
      <c r="D82" s="126" t="s">
        <v>50</v>
      </c>
      <c r="E82" s="29" t="s">
        <v>19</v>
      </c>
      <c r="F82" s="125">
        <v>1207438.51</v>
      </c>
      <c r="G82" s="125">
        <f>SUM(G84:G88)</f>
        <v>-1038830.79</v>
      </c>
      <c r="H82" s="125">
        <f t="shared" si="59"/>
        <v>168607.71999999997</v>
      </c>
      <c r="I82" s="125">
        <f>I84</f>
        <v>0</v>
      </c>
      <c r="J82" s="125">
        <f t="shared" si="59"/>
        <v>168607.71999999997</v>
      </c>
      <c r="K82" s="24"/>
      <c r="L82" s="24"/>
      <c r="M82" s="24"/>
      <c r="N82" s="24"/>
      <c r="O82" s="24"/>
    </row>
    <row r="83" spans="1:15" s="35" customFormat="1" ht="15.75" customHeight="1" x14ac:dyDescent="0.2">
      <c r="A83" s="25"/>
      <c r="B83" s="25"/>
      <c r="C83" s="5"/>
      <c r="D83" s="57" t="s">
        <v>23</v>
      </c>
      <c r="E83" s="46"/>
      <c r="F83" s="52"/>
      <c r="G83" s="74"/>
      <c r="H83" s="74"/>
      <c r="I83" s="100"/>
      <c r="J83" s="74"/>
      <c r="K83" s="24"/>
      <c r="L83" s="24"/>
      <c r="M83" s="24"/>
      <c r="N83" s="24"/>
      <c r="O83" s="24"/>
    </row>
    <row r="84" spans="1:15" s="124" customFormat="1" ht="16.5" customHeight="1" x14ac:dyDescent="0.2">
      <c r="A84" s="25"/>
      <c r="B84" s="25"/>
      <c r="C84" s="5">
        <v>4307</v>
      </c>
      <c r="D84" s="7" t="s">
        <v>2</v>
      </c>
      <c r="E84" s="29"/>
      <c r="F84" s="34">
        <v>955464.63</v>
      </c>
      <c r="G84" s="34">
        <v>-955464.63</v>
      </c>
      <c r="H84" s="34">
        <f t="shared" ref="H84:J88" si="60">SUM(F84:G84)</f>
        <v>0</v>
      </c>
      <c r="I84" s="34"/>
      <c r="J84" s="34">
        <f t="shared" si="60"/>
        <v>0</v>
      </c>
      <c r="K84" s="24"/>
      <c r="L84" s="24"/>
      <c r="M84" s="24"/>
    </row>
    <row r="85" spans="1:15" s="124" customFormat="1" ht="16.5" customHeight="1" x14ac:dyDescent="0.2">
      <c r="A85" s="25"/>
      <c r="B85" s="25"/>
      <c r="C85" s="5">
        <v>4309</v>
      </c>
      <c r="D85" s="7" t="s">
        <v>51</v>
      </c>
      <c r="E85" s="29"/>
      <c r="F85" s="34">
        <v>238866.16</v>
      </c>
      <c r="G85" s="34">
        <v>-238866.16</v>
      </c>
      <c r="H85" s="34">
        <f t="shared" si="60"/>
        <v>0</v>
      </c>
      <c r="I85" s="34"/>
      <c r="J85" s="34">
        <f t="shared" si="60"/>
        <v>0</v>
      </c>
      <c r="K85" s="24"/>
      <c r="L85" s="24"/>
      <c r="M85" s="24"/>
    </row>
    <row r="86" spans="1:15" s="124" customFormat="1" ht="16.5" customHeight="1" x14ac:dyDescent="0.2">
      <c r="A86" s="25"/>
      <c r="B86" s="25"/>
      <c r="C86" s="5">
        <v>6050</v>
      </c>
      <c r="D86" s="7" t="s">
        <v>18</v>
      </c>
      <c r="E86" s="29"/>
      <c r="F86" s="34">
        <v>0</v>
      </c>
      <c r="G86" s="34">
        <v>29077.24</v>
      </c>
      <c r="H86" s="34">
        <f t="shared" si="60"/>
        <v>29077.24</v>
      </c>
      <c r="I86" s="34"/>
      <c r="J86" s="34">
        <f t="shared" si="60"/>
        <v>29077.24</v>
      </c>
      <c r="K86" s="24"/>
      <c r="L86" s="24"/>
      <c r="M86" s="24"/>
    </row>
    <row r="87" spans="1:15" s="124" customFormat="1" ht="16.5" customHeight="1" x14ac:dyDescent="0.2">
      <c r="A87" s="25"/>
      <c r="B87" s="25"/>
      <c r="C87" s="5">
        <v>6057</v>
      </c>
      <c r="D87" s="7" t="s">
        <v>18</v>
      </c>
      <c r="E87" s="29"/>
      <c r="F87" s="34">
        <v>0</v>
      </c>
      <c r="G87" s="34">
        <v>101138.21</v>
      </c>
      <c r="H87" s="34">
        <f t="shared" si="60"/>
        <v>101138.21</v>
      </c>
      <c r="I87" s="34"/>
      <c r="J87" s="34">
        <f t="shared" si="60"/>
        <v>101138.21</v>
      </c>
      <c r="K87" s="24"/>
      <c r="L87" s="24"/>
      <c r="M87" s="24"/>
    </row>
    <row r="88" spans="1:15" s="124" customFormat="1" ht="16.5" customHeight="1" x14ac:dyDescent="0.2">
      <c r="A88" s="25"/>
      <c r="B88" s="25"/>
      <c r="C88" s="5">
        <v>6059</v>
      </c>
      <c r="D88" s="7" t="s">
        <v>49</v>
      </c>
      <c r="E88" s="29"/>
      <c r="F88" s="34">
        <v>0</v>
      </c>
      <c r="G88" s="34">
        <v>25284.55</v>
      </c>
      <c r="H88" s="34">
        <f t="shared" si="60"/>
        <v>25284.55</v>
      </c>
      <c r="I88" s="34"/>
      <c r="J88" s="34">
        <f t="shared" si="60"/>
        <v>25284.55</v>
      </c>
      <c r="K88"/>
      <c r="L88"/>
      <c r="M88"/>
    </row>
    <row r="89" spans="1:15" s="18" customFormat="1" ht="18" customHeight="1" x14ac:dyDescent="0.2">
      <c r="A89" s="14">
        <v>900</v>
      </c>
      <c r="B89" s="12"/>
      <c r="C89" s="20"/>
      <c r="D89" s="15" t="s">
        <v>21</v>
      </c>
      <c r="E89" s="64"/>
      <c r="F89" s="32">
        <v>5746194.3200000003</v>
      </c>
      <c r="G89" s="32">
        <f>G90</f>
        <v>401142.85000000003</v>
      </c>
      <c r="H89" s="42">
        <f t="shared" ref="H89" si="61">SUM(F89:G89)</f>
        <v>6147337.1699999999</v>
      </c>
      <c r="I89" s="32">
        <f>I90</f>
        <v>0</v>
      </c>
      <c r="J89" s="32">
        <f t="shared" ref="J89:J91" si="62">SUM(H89:I89)</f>
        <v>6147337.1699999999</v>
      </c>
      <c r="K89" s="24"/>
      <c r="L89" s="24"/>
      <c r="M89" s="24"/>
      <c r="N89" s="24"/>
      <c r="O89" s="24"/>
    </row>
    <row r="90" spans="1:15" s="35" customFormat="1" ht="18" customHeight="1" x14ac:dyDescent="0.2">
      <c r="A90" s="25"/>
      <c r="B90" s="27">
        <v>90005</v>
      </c>
      <c r="C90" s="19"/>
      <c r="D90" s="77" t="s">
        <v>22</v>
      </c>
      <c r="E90" s="64"/>
      <c r="F90" s="33">
        <v>2155754.52</v>
      </c>
      <c r="G90" s="33">
        <f>G91</f>
        <v>401142.85000000003</v>
      </c>
      <c r="H90" s="33">
        <f t="shared" ref="H90:H91" si="63">SUM(F90:G90)</f>
        <v>2556897.37</v>
      </c>
      <c r="I90" s="33">
        <f>I91</f>
        <v>0</v>
      </c>
      <c r="J90" s="33">
        <f t="shared" si="62"/>
        <v>2556897.37</v>
      </c>
      <c r="K90" s="24"/>
      <c r="L90" s="24"/>
      <c r="M90" s="24"/>
      <c r="N90" s="24"/>
      <c r="O90" s="24"/>
    </row>
    <row r="91" spans="1:15" s="18" customFormat="1" ht="27.75" customHeight="1" x14ac:dyDescent="0.2">
      <c r="A91" s="104"/>
      <c r="B91" s="104"/>
      <c r="C91" s="123"/>
      <c r="D91" s="126" t="s">
        <v>50</v>
      </c>
      <c r="E91" s="29" t="s">
        <v>19</v>
      </c>
      <c r="F91" s="125">
        <v>0</v>
      </c>
      <c r="G91" s="125">
        <f>SUM(G93:G94)</f>
        <v>401142.85000000003</v>
      </c>
      <c r="H91" s="125">
        <f t="shared" si="63"/>
        <v>401142.85000000003</v>
      </c>
      <c r="I91" s="125">
        <f>I93</f>
        <v>0</v>
      </c>
      <c r="J91" s="125">
        <f t="shared" si="62"/>
        <v>401142.85000000003</v>
      </c>
      <c r="K91" s="24"/>
      <c r="L91" s="24"/>
      <c r="M91" s="24"/>
      <c r="N91" s="24"/>
      <c r="O91" s="24"/>
    </row>
    <row r="92" spans="1:15" s="35" customFormat="1" ht="15.75" customHeight="1" x14ac:dyDescent="0.2">
      <c r="A92" s="25"/>
      <c r="B92" s="25"/>
      <c r="C92" s="5"/>
      <c r="D92" s="57" t="s">
        <v>7</v>
      </c>
      <c r="E92" s="46"/>
      <c r="F92" s="52"/>
      <c r="G92" s="74"/>
      <c r="H92" s="74"/>
      <c r="I92" s="100"/>
      <c r="J92" s="100"/>
      <c r="K92" s="24"/>
      <c r="L92" s="24"/>
      <c r="M92" s="24"/>
      <c r="N92" s="24"/>
      <c r="O92" s="24"/>
    </row>
    <row r="93" spans="1:15" s="124" customFormat="1" ht="16.5" customHeight="1" x14ac:dyDescent="0.2">
      <c r="A93" s="25"/>
      <c r="B93" s="25"/>
      <c r="C93" s="61">
        <v>6057</v>
      </c>
      <c r="D93" s="62" t="s">
        <v>18</v>
      </c>
      <c r="E93" s="29"/>
      <c r="F93" s="34">
        <v>0</v>
      </c>
      <c r="G93" s="34">
        <v>320914.28000000003</v>
      </c>
      <c r="H93" s="34">
        <f t="shared" ref="H93:H94" si="64">SUM(F93:G93)</f>
        <v>320914.28000000003</v>
      </c>
      <c r="I93" s="34"/>
      <c r="J93" s="34">
        <f t="shared" ref="J93:J94" si="65">SUM(H93:I93)</f>
        <v>320914.28000000003</v>
      </c>
      <c r="K93" s="24"/>
      <c r="L93" s="24"/>
      <c r="M93" s="24"/>
    </row>
    <row r="94" spans="1:15" s="124" customFormat="1" ht="16.5" customHeight="1" x14ac:dyDescent="0.2">
      <c r="A94" s="25"/>
      <c r="B94" s="25"/>
      <c r="C94" s="61">
        <v>6059</v>
      </c>
      <c r="D94" s="62" t="s">
        <v>49</v>
      </c>
      <c r="E94" s="29"/>
      <c r="F94" s="34">
        <v>0</v>
      </c>
      <c r="G94" s="34">
        <v>80228.570000000007</v>
      </c>
      <c r="H94" s="34">
        <f t="shared" si="64"/>
        <v>80228.570000000007</v>
      </c>
      <c r="I94" s="34"/>
      <c r="J94" s="34">
        <f t="shared" si="65"/>
        <v>80228.570000000007</v>
      </c>
      <c r="K94" s="24"/>
      <c r="L94" s="24"/>
      <c r="M94" s="24"/>
    </row>
    <row r="95" spans="1:15" s="22" customFormat="1" ht="18" customHeight="1" x14ac:dyDescent="0.2">
      <c r="A95" s="47"/>
      <c r="B95" s="47"/>
      <c r="C95" s="48"/>
      <c r="D95" s="58" t="s">
        <v>11</v>
      </c>
      <c r="E95" s="51"/>
      <c r="F95" s="49">
        <v>26717346.27</v>
      </c>
      <c r="G95" s="49">
        <f>G69+G74+G80+G89</f>
        <v>10486.179999999877</v>
      </c>
      <c r="H95" s="49">
        <f>SUM(F95:G95)</f>
        <v>26727832.449999999</v>
      </c>
      <c r="I95" s="49">
        <f>I69+I74+I80+I89</f>
        <v>0</v>
      </c>
      <c r="J95" s="49">
        <f>SUM(H95:I95)</f>
        <v>26727832.449999999</v>
      </c>
      <c r="K95"/>
      <c r="L95"/>
      <c r="M95"/>
      <c r="N95"/>
      <c r="O95"/>
    </row>
    <row r="96" spans="1:15" s="103" customFormat="1" ht="10.5" customHeight="1" x14ac:dyDescent="0.2">
      <c r="A96" s="65"/>
      <c r="B96" s="65"/>
      <c r="C96" s="66"/>
      <c r="D96" s="67"/>
      <c r="E96" s="68"/>
      <c r="F96" s="69"/>
      <c r="G96" s="97"/>
      <c r="H96" s="69"/>
      <c r="I96" s="97"/>
      <c r="J96" s="69"/>
      <c r="K96" s="56"/>
      <c r="L96" s="56"/>
      <c r="M96" s="56"/>
      <c r="N96" s="56"/>
      <c r="O96" s="56"/>
    </row>
    <row r="97" spans="1:15" ht="18.75" customHeight="1" x14ac:dyDescent="0.2">
      <c r="A97" s="147" t="s">
        <v>12</v>
      </c>
      <c r="B97" s="148"/>
      <c r="C97" s="148"/>
      <c r="D97" s="148"/>
      <c r="E97" s="149"/>
      <c r="F97" s="121">
        <v>88241193.219999999</v>
      </c>
      <c r="G97" s="121">
        <f>G66+G95</f>
        <v>101092.90999999989</v>
      </c>
      <c r="H97" s="121">
        <f>SUM(F97:G97)</f>
        <v>88342286.129999995</v>
      </c>
      <c r="I97" s="121">
        <f>I66+I95</f>
        <v>-99610.03</v>
      </c>
      <c r="J97" s="121">
        <f>SUM(H97:I97)</f>
        <v>88242676.099999994</v>
      </c>
    </row>
    <row r="98" spans="1:15" ht="9" customHeight="1" x14ac:dyDescent="0.2">
      <c r="A98" s="92"/>
      <c r="B98" s="92"/>
      <c r="C98" s="92"/>
      <c r="D98" s="93"/>
      <c r="E98" s="94"/>
      <c r="F98" s="95"/>
      <c r="G98" s="50"/>
      <c r="H98" s="53"/>
      <c r="I98" s="50"/>
      <c r="J98" s="53"/>
    </row>
    <row r="99" spans="1:15" ht="30" customHeight="1" x14ac:dyDescent="0.2">
      <c r="A99" s="145" t="s">
        <v>54</v>
      </c>
      <c r="B99" s="145"/>
      <c r="C99" s="145"/>
      <c r="D99" s="145"/>
      <c r="E99" s="145"/>
      <c r="F99" s="145"/>
      <c r="G99" s="145"/>
      <c r="H99" s="145"/>
      <c r="I99" s="145"/>
      <c r="J99" s="145"/>
    </row>
    <row r="100" spans="1:15" ht="18" customHeight="1" x14ac:dyDescent="0.2">
      <c r="A100" s="14">
        <v>900</v>
      </c>
      <c r="B100" s="12"/>
      <c r="C100" s="20"/>
      <c r="D100" s="15" t="s">
        <v>35</v>
      </c>
      <c r="E100" s="54"/>
      <c r="F100" s="32">
        <v>1399870.44</v>
      </c>
      <c r="G100" s="32">
        <f>G101+G105</f>
        <v>169281.09000000003</v>
      </c>
      <c r="H100" s="32">
        <f t="shared" ref="H100:J100" si="66">SUM(F100:G100)</f>
        <v>1569151.53</v>
      </c>
      <c r="I100" s="32">
        <f>I101+I105</f>
        <v>0</v>
      </c>
      <c r="J100" s="32">
        <f t="shared" si="66"/>
        <v>1569151.53</v>
      </c>
    </row>
    <row r="101" spans="1:15" s="70" customFormat="1" ht="18" customHeight="1" x14ac:dyDescent="0.2">
      <c r="A101" s="25"/>
      <c r="B101" s="27">
        <v>90005</v>
      </c>
      <c r="C101" s="19"/>
      <c r="D101" s="77" t="s">
        <v>22</v>
      </c>
      <c r="E101" s="64"/>
      <c r="F101" s="39">
        <v>690704.52</v>
      </c>
      <c r="G101" s="33">
        <f>G102</f>
        <v>80228.570000000007</v>
      </c>
      <c r="H101" s="39">
        <f t="shared" ref="H101:J107" si="67">SUM(F101:G101)</f>
        <v>770933.09000000008</v>
      </c>
      <c r="I101" s="33">
        <f>I102</f>
        <v>0</v>
      </c>
      <c r="J101" s="39">
        <f t="shared" si="67"/>
        <v>770933.09000000008</v>
      </c>
      <c r="K101" s="56"/>
      <c r="L101" s="56"/>
      <c r="M101" s="56"/>
      <c r="N101" s="56"/>
      <c r="O101" s="56"/>
    </row>
    <row r="102" spans="1:15" s="70" customFormat="1" ht="18" customHeight="1" x14ac:dyDescent="0.2">
      <c r="A102" s="25"/>
      <c r="B102" s="25"/>
      <c r="C102" s="5">
        <v>6059</v>
      </c>
      <c r="D102" s="76" t="s">
        <v>18</v>
      </c>
      <c r="E102" s="29"/>
      <c r="F102" s="40">
        <v>208627.19</v>
      </c>
      <c r="G102" s="34">
        <f>G104</f>
        <v>80228.570000000007</v>
      </c>
      <c r="H102" s="40">
        <f t="shared" si="67"/>
        <v>288855.76</v>
      </c>
      <c r="I102" s="34">
        <f>I104</f>
        <v>0</v>
      </c>
      <c r="J102" s="40">
        <f t="shared" si="67"/>
        <v>288855.76</v>
      </c>
      <c r="K102" s="56"/>
      <c r="L102" s="56"/>
      <c r="M102" s="56"/>
      <c r="N102" s="56"/>
      <c r="O102" s="56"/>
    </row>
    <row r="103" spans="1:15" s="70" customFormat="1" ht="18" customHeight="1" x14ac:dyDescent="0.2">
      <c r="A103" s="25"/>
      <c r="B103" s="25"/>
      <c r="C103" s="5"/>
      <c r="D103" s="57" t="s">
        <v>23</v>
      </c>
      <c r="E103" s="29"/>
      <c r="F103" s="40"/>
      <c r="G103" s="34"/>
      <c r="H103" s="40"/>
      <c r="I103" s="34"/>
      <c r="J103" s="40"/>
      <c r="K103" s="56"/>
      <c r="L103" s="56"/>
      <c r="M103" s="56"/>
      <c r="N103" s="56"/>
      <c r="O103" s="56"/>
    </row>
    <row r="104" spans="1:15" s="70" customFormat="1" ht="27.75" customHeight="1" x14ac:dyDescent="0.2">
      <c r="A104" s="17"/>
      <c r="B104" s="17"/>
      <c r="C104" s="30"/>
      <c r="D104" s="126" t="s">
        <v>52</v>
      </c>
      <c r="E104" s="60" t="s">
        <v>19</v>
      </c>
      <c r="F104" s="91">
        <v>0</v>
      </c>
      <c r="G104" s="74">
        <v>80228.570000000007</v>
      </c>
      <c r="H104" s="41">
        <f t="shared" si="67"/>
        <v>80228.570000000007</v>
      </c>
      <c r="I104" s="74"/>
      <c r="J104" s="41">
        <f t="shared" si="67"/>
        <v>80228.570000000007</v>
      </c>
      <c r="K104" s="56"/>
      <c r="L104" s="56"/>
      <c r="M104" s="56"/>
      <c r="N104" s="56"/>
      <c r="O104" s="56"/>
    </row>
    <row r="105" spans="1:15" s="70" customFormat="1" ht="18" customHeight="1" x14ac:dyDescent="0.2">
      <c r="A105" s="25"/>
      <c r="B105" s="27">
        <v>90095</v>
      </c>
      <c r="C105" s="19"/>
      <c r="D105" s="6" t="s">
        <v>13</v>
      </c>
      <c r="E105" s="64"/>
      <c r="F105" s="33">
        <v>12000</v>
      </c>
      <c r="G105" s="33">
        <f>G106</f>
        <v>89052.52</v>
      </c>
      <c r="H105" s="39">
        <f t="shared" si="67"/>
        <v>101052.52</v>
      </c>
      <c r="I105" s="33">
        <f t="shared" ref="I105" si="68">I106</f>
        <v>0</v>
      </c>
      <c r="J105" s="39">
        <f t="shared" si="67"/>
        <v>101052.52</v>
      </c>
      <c r="K105" s="56"/>
      <c r="L105" s="56"/>
      <c r="M105" s="56"/>
      <c r="N105" s="56"/>
      <c r="O105" s="56"/>
    </row>
    <row r="106" spans="1:15" s="70" customFormat="1" ht="18" customHeight="1" x14ac:dyDescent="0.2">
      <c r="A106" s="25"/>
      <c r="B106" s="25"/>
      <c r="C106" s="5">
        <v>4300</v>
      </c>
      <c r="D106" s="7" t="s">
        <v>2</v>
      </c>
      <c r="E106" s="29"/>
      <c r="F106" s="34">
        <v>5000</v>
      </c>
      <c r="G106" s="34">
        <f>G107</f>
        <v>89052.52</v>
      </c>
      <c r="H106" s="40">
        <f t="shared" si="67"/>
        <v>94052.52</v>
      </c>
      <c r="I106" s="34">
        <f>I107</f>
        <v>0</v>
      </c>
      <c r="J106" s="40">
        <f t="shared" si="67"/>
        <v>94052.52</v>
      </c>
      <c r="K106" s="56"/>
      <c r="L106" s="56"/>
      <c r="M106" s="56"/>
      <c r="N106" s="56"/>
      <c r="O106" s="56"/>
    </row>
    <row r="107" spans="1:15" s="70" customFormat="1" ht="54" customHeight="1" x14ac:dyDescent="0.2">
      <c r="A107" s="108"/>
      <c r="B107" s="109"/>
      <c r="C107" s="110"/>
      <c r="D107" s="127" t="s">
        <v>23</v>
      </c>
      <c r="E107" s="133" t="s">
        <v>53</v>
      </c>
      <c r="F107" s="89">
        <v>0</v>
      </c>
      <c r="G107" s="101">
        <v>89052.52</v>
      </c>
      <c r="H107" s="90">
        <f t="shared" si="67"/>
        <v>89052.52</v>
      </c>
      <c r="I107" s="101"/>
      <c r="J107" s="90">
        <f t="shared" si="67"/>
        <v>89052.52</v>
      </c>
      <c r="K107" s="56"/>
      <c r="L107" s="56"/>
      <c r="M107" s="56"/>
      <c r="N107" s="56"/>
      <c r="O107" s="56"/>
    </row>
  </sheetData>
  <mergeCells count="5">
    <mergeCell ref="A99:J99"/>
    <mergeCell ref="A4:E4"/>
    <mergeCell ref="A97:E97"/>
    <mergeCell ref="A68:E68"/>
    <mergeCell ref="A6:E6"/>
  </mergeCells>
  <phoneticPr fontId="2" type="noConversion"/>
  <printOptions horizontalCentered="1" gridLines="1"/>
  <pageMargins left="0.27559055118110237" right="0.23622047244094491" top="0.82677165354330717" bottom="0.78740157480314965" header="0.51181102362204722" footer="0.51181102362204722"/>
  <pageSetup paperSize="9" scale="75" orientation="landscape" r:id="rId1"/>
  <headerFooter alignWithMargins="0">
    <oddHeader xml:space="preserve">&amp;C&amp;"Bookman Old Style,Pogrubiona kursywa"&amp;12ZMIANY W PLANIE FINANSOWYM 
WYDATKÓW BUDŻETOWYCH URZĘDU MIEJSKIEGO NA ROK 2021&amp;R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UW</vt:lpstr>
      <vt:lpstr>UW!Obszar_wydruku</vt:lpstr>
      <vt:lpstr>UW!Tytuły_wydruku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2021-02-01T11:10:29Z</cp:lastPrinted>
  <dcterms:created xsi:type="dcterms:W3CDTF">2000-01-03T19:49:14Z</dcterms:created>
  <dcterms:modified xsi:type="dcterms:W3CDTF">2021-02-01T11:10:46Z</dcterms:modified>
</cp:coreProperties>
</file>