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32_10IX2020_ZM_PL_FIN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UW!$A$1:$J$161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H158" i="624" l="1"/>
  <c r="J158" i="624" s="1"/>
  <c r="H157" i="624"/>
  <c r="J157" i="624" s="1"/>
  <c r="H161" i="624"/>
  <c r="J161" i="624" s="1"/>
  <c r="I160" i="624"/>
  <c r="I159" i="624" s="1"/>
  <c r="G160" i="624"/>
  <c r="H160" i="624" s="1"/>
  <c r="J160" i="624" s="1"/>
  <c r="G159" i="624"/>
  <c r="H159" i="624" s="1"/>
  <c r="J159" i="624" s="1"/>
  <c r="H156" i="624"/>
  <c r="J156" i="624" s="1"/>
  <c r="I155" i="624"/>
  <c r="I154" i="624" s="1"/>
  <c r="I153" i="624" s="1"/>
  <c r="I152" i="624" s="1"/>
  <c r="G155" i="624"/>
  <c r="G154" i="624" s="1"/>
  <c r="G153" i="624" s="1"/>
  <c r="F155" i="624"/>
  <c r="H155" i="624" s="1"/>
  <c r="J155" i="624" s="1"/>
  <c r="F152" i="624"/>
  <c r="G143" i="624"/>
  <c r="H145" i="624"/>
  <c r="J145" i="624" s="1"/>
  <c r="H140" i="624"/>
  <c r="J140" i="624" s="1"/>
  <c r="H139" i="624"/>
  <c r="J139" i="624" s="1"/>
  <c r="H138" i="624"/>
  <c r="J138" i="624" s="1"/>
  <c r="H137" i="624"/>
  <c r="J137" i="624" s="1"/>
  <c r="I135" i="624"/>
  <c r="I134" i="624" s="1"/>
  <c r="G135" i="624"/>
  <c r="G134" i="624" s="1"/>
  <c r="H134" i="624" s="1"/>
  <c r="F123" i="624"/>
  <c r="F122" i="624" s="1"/>
  <c r="H133" i="624"/>
  <c r="J133" i="624" s="1"/>
  <c r="H132" i="624"/>
  <c r="J132" i="624" s="1"/>
  <c r="H131" i="624"/>
  <c r="J131" i="624" s="1"/>
  <c r="H130" i="624"/>
  <c r="J130" i="624" s="1"/>
  <c r="H129" i="624"/>
  <c r="J129" i="624" s="1"/>
  <c r="H128" i="624"/>
  <c r="J128" i="624" s="1"/>
  <c r="H127" i="624"/>
  <c r="J127" i="624" s="1"/>
  <c r="H126" i="624"/>
  <c r="J126" i="624" s="1"/>
  <c r="H125" i="624"/>
  <c r="J125" i="624" s="1"/>
  <c r="I123" i="624"/>
  <c r="G123" i="624"/>
  <c r="F109" i="624"/>
  <c r="F108" i="624" s="1"/>
  <c r="I110" i="624"/>
  <c r="G110" i="624"/>
  <c r="H120" i="624"/>
  <c r="J120" i="624" s="1"/>
  <c r="H119" i="624"/>
  <c r="H118" i="624"/>
  <c r="H117" i="624"/>
  <c r="J117" i="624" s="1"/>
  <c r="H116" i="624"/>
  <c r="J116" i="624" s="1"/>
  <c r="H115" i="624"/>
  <c r="J115" i="624" s="1"/>
  <c r="H114" i="624"/>
  <c r="J114" i="624" s="1"/>
  <c r="H113" i="624"/>
  <c r="J113" i="624" s="1"/>
  <c r="H112" i="624"/>
  <c r="J112" i="624" s="1"/>
  <c r="J119" i="624"/>
  <c r="J118" i="624"/>
  <c r="H102" i="624"/>
  <c r="J102" i="624" s="1"/>
  <c r="I101" i="624"/>
  <c r="G101" i="624"/>
  <c r="F101" i="624"/>
  <c r="H91" i="624"/>
  <c r="J91" i="624" s="1"/>
  <c r="I90" i="624"/>
  <c r="I89" i="624" s="1"/>
  <c r="I88" i="624" s="1"/>
  <c r="G90" i="624"/>
  <c r="G89" i="624" s="1"/>
  <c r="G88" i="624" s="1"/>
  <c r="F90" i="624"/>
  <c r="F94" i="624"/>
  <c r="F93" i="624" s="1"/>
  <c r="F92" i="624" s="1"/>
  <c r="F86" i="624"/>
  <c r="F84" i="624"/>
  <c r="F82" i="624"/>
  <c r="H87" i="624"/>
  <c r="J87" i="624" s="1"/>
  <c r="I86" i="624"/>
  <c r="G86" i="624"/>
  <c r="H85" i="624"/>
  <c r="J85" i="624" s="1"/>
  <c r="I84" i="624"/>
  <c r="G84" i="624"/>
  <c r="H83" i="624"/>
  <c r="J83" i="624" s="1"/>
  <c r="I82" i="624"/>
  <c r="G82" i="624"/>
  <c r="H71" i="624"/>
  <c r="J71" i="624" s="1"/>
  <c r="I70" i="624"/>
  <c r="I69" i="624" s="1"/>
  <c r="G70" i="624"/>
  <c r="G69" i="624" s="1"/>
  <c r="H69" i="624" s="1"/>
  <c r="J69" i="624" s="1"/>
  <c r="F67" i="624"/>
  <c r="I67" i="624"/>
  <c r="G67" i="624"/>
  <c r="G66" i="624" s="1"/>
  <c r="H66" i="624" s="1"/>
  <c r="H68" i="624"/>
  <c r="J68" i="624" s="1"/>
  <c r="H49" i="624"/>
  <c r="J49" i="624" s="1"/>
  <c r="I48" i="624"/>
  <c r="I47" i="624" s="1"/>
  <c r="I46" i="624" s="1"/>
  <c r="G48" i="624"/>
  <c r="G47" i="624" s="1"/>
  <c r="G46" i="624" s="1"/>
  <c r="H46" i="624" s="1"/>
  <c r="F48" i="624"/>
  <c r="H53" i="624"/>
  <c r="J53" i="624" s="1"/>
  <c r="I63" i="624"/>
  <c r="I61" i="624"/>
  <c r="I58" i="624"/>
  <c r="I56" i="624"/>
  <c r="I52" i="624"/>
  <c r="I51" i="624" s="1"/>
  <c r="I50" i="624" s="1"/>
  <c r="H64" i="624"/>
  <c r="J64" i="624" s="1"/>
  <c r="G63" i="624"/>
  <c r="F63" i="624"/>
  <c r="H62" i="624"/>
  <c r="J62" i="624" s="1"/>
  <c r="G61" i="624"/>
  <c r="F61" i="624"/>
  <c r="H59" i="624"/>
  <c r="J59" i="624" s="1"/>
  <c r="G58" i="624"/>
  <c r="F58" i="624"/>
  <c r="H57" i="624"/>
  <c r="J57" i="624" s="1"/>
  <c r="G56" i="624"/>
  <c r="F56" i="624"/>
  <c r="G52" i="624"/>
  <c r="G51" i="624" s="1"/>
  <c r="G50" i="624" s="1"/>
  <c r="H50" i="624" s="1"/>
  <c r="F52" i="624"/>
  <c r="H90" i="624" l="1"/>
  <c r="H154" i="624"/>
  <c r="J154" i="624" s="1"/>
  <c r="H123" i="624"/>
  <c r="J123" i="624" s="1"/>
  <c r="H86" i="624"/>
  <c r="J86" i="624" s="1"/>
  <c r="H135" i="624"/>
  <c r="H70" i="624"/>
  <c r="J70" i="624" s="1"/>
  <c r="F89" i="624"/>
  <c r="F88" i="624" s="1"/>
  <c r="H88" i="624" s="1"/>
  <c r="J88" i="624" s="1"/>
  <c r="J135" i="624"/>
  <c r="J134" i="624"/>
  <c r="H84" i="624"/>
  <c r="J84" i="624" s="1"/>
  <c r="I81" i="624"/>
  <c r="J90" i="624"/>
  <c r="G81" i="624"/>
  <c r="H81" i="624" s="1"/>
  <c r="H101" i="624"/>
  <c r="J101" i="624" s="1"/>
  <c r="J46" i="624"/>
  <c r="H82" i="624"/>
  <c r="J82" i="624" s="1"/>
  <c r="H52" i="624"/>
  <c r="J52" i="624" s="1"/>
  <c r="G65" i="624"/>
  <c r="F60" i="624"/>
  <c r="I55" i="624"/>
  <c r="H58" i="624"/>
  <c r="J58" i="624" s="1"/>
  <c r="I60" i="624"/>
  <c r="H48" i="624"/>
  <c r="J48" i="624" s="1"/>
  <c r="H67" i="624"/>
  <c r="G55" i="624"/>
  <c r="F47" i="624"/>
  <c r="H47" i="624" s="1"/>
  <c r="J47" i="624" s="1"/>
  <c r="F55" i="624"/>
  <c r="J50" i="624"/>
  <c r="G60" i="624"/>
  <c r="H63" i="624"/>
  <c r="J63" i="624" s="1"/>
  <c r="H61" i="624"/>
  <c r="J61" i="624" s="1"/>
  <c r="H56" i="624"/>
  <c r="J56" i="624" s="1"/>
  <c r="F51" i="624"/>
  <c r="H51" i="624" s="1"/>
  <c r="J51" i="624" s="1"/>
  <c r="J81" i="624" l="1"/>
  <c r="H153" i="624"/>
  <c r="J153" i="624" s="1"/>
  <c r="G152" i="624"/>
  <c r="H152" i="624" s="1"/>
  <c r="J152" i="624" s="1"/>
  <c r="H89" i="624"/>
  <c r="J89" i="624" s="1"/>
  <c r="H55" i="624"/>
  <c r="J55" i="624" s="1"/>
  <c r="I54" i="624"/>
  <c r="G54" i="624"/>
  <c r="H54" i="624" s="1"/>
  <c r="J54" i="624" s="1"/>
  <c r="H60" i="624"/>
  <c r="J60" i="624" s="1"/>
  <c r="I41" i="624" l="1"/>
  <c r="G41" i="624"/>
  <c r="G40" i="624" s="1"/>
  <c r="F41" i="624"/>
  <c r="F40" i="624" s="1"/>
  <c r="H45" i="624"/>
  <c r="J45" i="624" s="1"/>
  <c r="H44" i="624"/>
  <c r="J44" i="624" s="1"/>
  <c r="H43" i="624"/>
  <c r="J43" i="624" s="1"/>
  <c r="H38" i="624"/>
  <c r="J38" i="624" s="1"/>
  <c r="I37" i="624"/>
  <c r="I36" i="624" s="1"/>
  <c r="I35" i="624" s="1"/>
  <c r="G37" i="624"/>
  <c r="F37" i="624"/>
  <c r="F36" i="624" s="1"/>
  <c r="I40" i="624"/>
  <c r="I39" i="624" s="1"/>
  <c r="H34" i="624"/>
  <c r="J34" i="624" s="1"/>
  <c r="I33" i="624"/>
  <c r="I32" i="624" s="1"/>
  <c r="G33" i="624"/>
  <c r="H33" i="624" s="1"/>
  <c r="H31" i="624"/>
  <c r="J31" i="624" s="1"/>
  <c r="I30" i="624"/>
  <c r="I29" i="624" s="1"/>
  <c r="G30" i="624"/>
  <c r="G29" i="624" s="1"/>
  <c r="G25" i="624"/>
  <c r="H27" i="624"/>
  <c r="J27" i="624" s="1"/>
  <c r="H24" i="624"/>
  <c r="J24" i="624" s="1"/>
  <c r="I23" i="624"/>
  <c r="G23" i="624"/>
  <c r="G22" i="624" s="1"/>
  <c r="F23" i="624"/>
  <c r="F13" i="624"/>
  <c r="G13" i="624"/>
  <c r="I13" i="624"/>
  <c r="H14" i="624"/>
  <c r="J14" i="624" s="1"/>
  <c r="F15" i="624"/>
  <c r="G15" i="624"/>
  <c r="I15" i="624"/>
  <c r="H16" i="624"/>
  <c r="J16" i="624" s="1"/>
  <c r="F17" i="624"/>
  <c r="G17" i="624"/>
  <c r="I17" i="624"/>
  <c r="H18" i="624"/>
  <c r="J18" i="624" s="1"/>
  <c r="F19" i="624"/>
  <c r="G19" i="624"/>
  <c r="I19" i="624"/>
  <c r="H20" i="624"/>
  <c r="J20" i="624" s="1"/>
  <c r="H12" i="624"/>
  <c r="J12" i="624" s="1"/>
  <c r="I11" i="624"/>
  <c r="G11" i="624"/>
  <c r="F11" i="624"/>
  <c r="H19" i="624" l="1"/>
  <c r="G32" i="624"/>
  <c r="H17" i="624"/>
  <c r="J33" i="624"/>
  <c r="H37" i="624"/>
  <c r="J37" i="624" s="1"/>
  <c r="G36" i="624"/>
  <c r="G35" i="624" s="1"/>
  <c r="H35" i="624" s="1"/>
  <c r="J35" i="624" s="1"/>
  <c r="H13" i="624"/>
  <c r="J13" i="624" s="1"/>
  <c r="G39" i="624"/>
  <c r="H39" i="624" s="1"/>
  <c r="J39" i="624" s="1"/>
  <c r="H40" i="624"/>
  <c r="J40" i="624" s="1"/>
  <c r="H41" i="624"/>
  <c r="J41" i="624" s="1"/>
  <c r="H30" i="624"/>
  <c r="J30" i="624" s="1"/>
  <c r="J17" i="624"/>
  <c r="H29" i="624"/>
  <c r="J29" i="624" s="1"/>
  <c r="H23" i="624"/>
  <c r="J23" i="624" s="1"/>
  <c r="J19" i="624"/>
  <c r="H15" i="624"/>
  <c r="J15" i="624" s="1"/>
  <c r="H11" i="624"/>
  <c r="J11" i="624" s="1"/>
  <c r="H36" i="624" l="1"/>
  <c r="J36" i="624" s="1"/>
  <c r="I28" i="624" l="1"/>
  <c r="G28" i="624" l="1"/>
  <c r="H32" i="624" l="1"/>
  <c r="J32" i="624" s="1"/>
  <c r="H28" i="624"/>
  <c r="J28" i="624" s="1"/>
  <c r="G77" i="624"/>
  <c r="G79" i="624"/>
  <c r="G76" i="624" l="1"/>
  <c r="G75" i="624" s="1"/>
  <c r="F79" i="624" l="1"/>
  <c r="H79" i="624" s="1"/>
  <c r="I79" i="624"/>
  <c r="H80" i="624"/>
  <c r="J80" i="624" s="1"/>
  <c r="F77" i="624"/>
  <c r="I77" i="624"/>
  <c r="H78" i="624"/>
  <c r="J78" i="624" s="1"/>
  <c r="I76" i="624" l="1"/>
  <c r="I75" i="624" s="1"/>
  <c r="J79" i="624"/>
  <c r="H77" i="624"/>
  <c r="J77" i="624" s="1"/>
  <c r="G142" i="624" l="1"/>
  <c r="G141" i="624" s="1"/>
  <c r="G122" i="624"/>
  <c r="G121" i="624" s="1"/>
  <c r="G109" i="624"/>
  <c r="G108" i="624" s="1"/>
  <c r="G147" i="624" s="1"/>
  <c r="G103" i="624"/>
  <c r="G94" i="624"/>
  <c r="G93" i="624" s="1"/>
  <c r="G92" i="624" s="1"/>
  <c r="G96" i="624" s="1"/>
  <c r="G21" i="624"/>
  <c r="G9" i="624"/>
  <c r="G8" i="624" s="1"/>
  <c r="I143" i="624"/>
  <c r="I142" i="624" s="1"/>
  <c r="I141" i="624" s="1"/>
  <c r="I122" i="624"/>
  <c r="I121" i="624" s="1"/>
  <c r="I109" i="624"/>
  <c r="I108" i="624" s="1"/>
  <c r="I103" i="624"/>
  <c r="I100" i="624" s="1"/>
  <c r="I99" i="624" s="1"/>
  <c r="I105" i="624" s="1"/>
  <c r="I94" i="624"/>
  <c r="I93" i="624" s="1"/>
  <c r="I92" i="624" s="1"/>
  <c r="I96" i="624" s="1"/>
  <c r="I25" i="624"/>
  <c r="I22" i="624" s="1"/>
  <c r="I21" i="624" s="1"/>
  <c r="I9" i="624"/>
  <c r="I8" i="624" s="1"/>
  <c r="I7" i="624" s="1"/>
  <c r="I147" i="624" l="1"/>
  <c r="G100" i="624"/>
  <c r="G99" i="624" s="1"/>
  <c r="G105" i="624" s="1"/>
  <c r="G7" i="624"/>
  <c r="G72" i="624" s="1"/>
  <c r="I66" i="624" l="1"/>
  <c r="J67" i="624"/>
  <c r="F142" i="624"/>
  <c r="H110" i="624"/>
  <c r="H104" i="624"/>
  <c r="J104" i="624" s="1"/>
  <c r="J66" i="624" l="1"/>
  <c r="I65" i="624"/>
  <c r="I72" i="624" s="1"/>
  <c r="I149" i="624" s="1"/>
  <c r="H109" i="624"/>
  <c r="J109" i="624" s="1"/>
  <c r="J110" i="624"/>
  <c r="H108" i="624"/>
  <c r="J108" i="624" s="1"/>
  <c r="H122" i="624" l="1"/>
  <c r="J122" i="624" s="1"/>
  <c r="H121" i="624"/>
  <c r="J121" i="624" s="1"/>
  <c r="H143" i="624"/>
  <c r="H146" i="624"/>
  <c r="J146" i="624" s="1"/>
  <c r="J143" i="624" l="1"/>
  <c r="H65" i="624" l="1"/>
  <c r="J65" i="624" s="1"/>
  <c r="H10" i="624"/>
  <c r="J10" i="624" s="1"/>
  <c r="F9" i="624"/>
  <c r="H22" i="624" l="1"/>
  <c r="J22" i="624" s="1"/>
  <c r="H21" i="624"/>
  <c r="J21" i="624" s="1"/>
  <c r="H25" i="624"/>
  <c r="J25" i="624" s="1"/>
  <c r="H9" i="624"/>
  <c r="J9" i="624" s="1"/>
  <c r="H8" i="624" l="1"/>
  <c r="J8" i="624" s="1"/>
  <c r="H7" i="624" l="1"/>
  <c r="J7" i="624" s="1"/>
  <c r="H95" i="624"/>
  <c r="J95" i="624" s="1"/>
  <c r="H94" i="624" l="1"/>
  <c r="J94" i="624" s="1"/>
  <c r="H93" i="624" l="1"/>
  <c r="J93" i="624" s="1"/>
  <c r="H92" i="624"/>
  <c r="J92" i="624" s="1"/>
  <c r="H72" i="624" l="1"/>
  <c r="J72" i="624" s="1"/>
  <c r="H105" i="624" l="1"/>
  <c r="J105" i="624" s="1"/>
  <c r="F103" i="624"/>
  <c r="H103" i="624" l="1"/>
  <c r="J103" i="624" s="1"/>
  <c r="F100" i="624"/>
  <c r="H99" i="624" l="1"/>
  <c r="J99" i="624" s="1"/>
  <c r="H100" i="624"/>
  <c r="J100" i="624" s="1"/>
  <c r="H141" i="624" l="1"/>
  <c r="J141" i="624" s="1"/>
  <c r="H142" i="624"/>
  <c r="J142" i="624" s="1"/>
  <c r="H147" i="624" l="1"/>
  <c r="J147" i="624" s="1"/>
  <c r="H75" i="624"/>
  <c r="J75" i="624" s="1"/>
  <c r="G149" i="624"/>
  <c r="H149" i="624" s="1"/>
  <c r="J149" i="624" s="1"/>
  <c r="H76" i="624"/>
  <c r="J76" i="624" s="1"/>
  <c r="H96" i="624" l="1"/>
  <c r="J96" i="624" s="1"/>
</calcChain>
</file>

<file path=xl/sharedStrings.xml><?xml version="1.0" encoding="utf-8"?>
<sst xmlns="http://schemas.openxmlformats.org/spreadsheetml/2006/main" count="203" uniqueCount="99">
  <si>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</si>
  <si>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</si>
  <si>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</si>
  <si>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</si>
  <si>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</si>
  <si>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</si>
  <si>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</si>
  <si>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</si>
  <si>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</si>
  <si>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</si>
  <si>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</si>
  <si>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</si>
  <si>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</si>
  <si>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</si>
  <si>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</si>
  <si>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</si>
  <si>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</si>
  <si>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Wydz. Informatyki</t>
  </si>
  <si>
    <t>I. WYDATKI NA ZADANIA WŁASNE :</t>
  </si>
  <si>
    <t>Wydatki inwestycyjne jednostek budżetowych</t>
  </si>
  <si>
    <t>Wydz. Projektów Infrastrukturalnych</t>
  </si>
  <si>
    <t>ADMINISTRACJA PUBLICZNA</t>
  </si>
  <si>
    <t>Wydatki osobowe niezaliczone do wynagrodzeń</t>
  </si>
  <si>
    <t>Zakup usług remontowych</t>
  </si>
  <si>
    <t>RÓŻNE ROZLICZENIA</t>
  </si>
  <si>
    <t>KULTURA I OCHRONA DZIEDZICTWA NARODOWEGO</t>
  </si>
  <si>
    <t>III. WYDATKI ZWIĄZANE Z REALIZACJĄ ZADAŃ POWIERZONYCH:</t>
  </si>
  <si>
    <t>IV. WYDATKI NA PROGRAMY I PROJEKTY FINANSOWANE Z UDZIAŁEM ŚRODKÓW EUROPEJSKICH I INNYCH ŚRODKÓW POCHODZĄCYCH ZE ŹRÓDEŁ ZAGRANICZNYCH NIEPODLEGAJĄCYCH ZWROTOWI :</t>
  </si>
  <si>
    <t>Wydatki na zakupy inwestycyjne jednostek budżetowych</t>
  </si>
  <si>
    <t>GOSPODARKA  KOMUNALNA I OCHRONA ŚRODOWISKA</t>
  </si>
  <si>
    <t>OŚWIATA I WYCHOWANIE</t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</si>
  <si>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</si>
  <si>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</si>
  <si>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Wieloosobowe stanowisko ds. Edukacji ET</t>
  </si>
  <si>
    <t>Wydatki inwestycyjne jednostek budżetowych (BP)</t>
  </si>
  <si>
    <t>Wydatki inwestycyjne jednostek budżetowych (GMINA)</t>
  </si>
  <si>
    <t>Ochrona powietrza atmosferycznego i klimatu</t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</si>
  <si>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</si>
  <si>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t>w tym:</t>
  </si>
  <si>
    <t>II. WYDATKI ZWIĄZANE Z REALIZACJĄ ZADAŃ ZLECONYCH :</t>
  </si>
  <si>
    <t>Składki na ubezpieczenia społeczne</t>
  </si>
  <si>
    <t>z dnia 10 września 2020 r.</t>
  </si>
  <si>
    <t>Załącznik Nr 2 do zarządzenia nr 132/2020</t>
  </si>
  <si>
    <t>Zmiany wynikające z uchwały Rady Miejskiej  Nr XV/216/2020  z dnia 8.09.2020 r.</t>
  </si>
  <si>
    <t>Zmiany wynikające z zarządzenia Burmistrza Miasta nr 131/2020 z dnia 10.09.2020 r.</t>
  </si>
  <si>
    <t>HANDEL</t>
  </si>
  <si>
    <t>Targowisko Miejskie</t>
  </si>
  <si>
    <t>Różne opłaty i składki</t>
  </si>
  <si>
    <t>Koszty postępowania sądowego i prokuratorskiego</t>
  </si>
  <si>
    <t>TRANSPORT I ŁĄCZNOŚĆ</t>
  </si>
  <si>
    <t>Drogi publiczne gminne</t>
  </si>
  <si>
    <t>Wydz. Gospodarki Komunalnej</t>
  </si>
  <si>
    <t>ZADANIE: MODERNIZACJA DRÓG MIEJSKICH</t>
  </si>
  <si>
    <t>Urzędy gmin (miast i miast na prawach powiatu)</t>
  </si>
  <si>
    <t>Wydz. Organizacyjny</t>
  </si>
  <si>
    <t>Promocja jednostek samorządu terytorialnego</t>
  </si>
  <si>
    <t>OBSŁUGA DŁUGU PUBLICZNEGO</t>
  </si>
  <si>
    <t>Rozliczenia z tytułu poręczeń i gwarancji udzielonych przez Skarb Państwa lub jednostkę samorządu terytorialnego</t>
  </si>
  <si>
    <t>Wypłaty z tytułu krajowych poręczeń i gwarancji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</si>
  <si>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</si>
  <si>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</si>
  <si>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</si>
  <si>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</si>
  <si>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</si>
  <si>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</si>
  <si>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</si>
  <si>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</si>
  <si>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</si>
  <si>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</si>
  <si>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</si>
  <si>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</si>
  <si>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</si>
  <si>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</si>
  <si>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</si>
  <si>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EDUKACYJNA OPIEKA WYCHOWAWCZA</t>
  </si>
  <si>
    <t>Pomoc materialna dla uczniów o charakterze socjalnym</t>
  </si>
  <si>
    <t>Inne formy pomocy dla uczniów</t>
  </si>
  <si>
    <r>
      <t xml:space="preserve">Wydz. Projektów Infrastrukturalnych - </t>
    </r>
    <r>
      <rPr>
        <i/>
        <sz val="9"/>
        <color rgb="FF00B050"/>
        <rFont val="Verdana"/>
        <family val="2"/>
        <charset val="238"/>
      </rPr>
      <t>ŚR. Z DOTACJI CELOWEJ Z SAMORZĄDU WOJEWÓDZTWA MAZOWIECKIEGO</t>
    </r>
  </si>
  <si>
    <t>Urzędy wojewódzkie</t>
  </si>
  <si>
    <t>Wynagrodzenia osobowe pracowników</t>
  </si>
  <si>
    <t>Spis powszechny i inne</t>
  </si>
  <si>
    <t>Składki na Fundusz Pracy oraz Fundusz Solidarnościowy</t>
  </si>
  <si>
    <t>Karta Dużej Rodziny</t>
  </si>
  <si>
    <t>Wieloosobowe Stanowisko ds. Społecznych</t>
  </si>
  <si>
    <t>Ochrona zabytków i opieka nad zabytkami</t>
  </si>
  <si>
    <t>DZIAŁALNOŚĆ USŁUGOWA</t>
  </si>
  <si>
    <r>
      <rPr>
        <i/>
        <sz val="9"/>
        <color rgb="FF0000CC"/>
        <rFont val="Verdana"/>
        <family val="2"/>
        <charset val="238"/>
      </rPr>
      <t>PROJEKT: WSPARCIE ZINTEGROWANYCH INWESTYCJI TERYTORIALNYCH ORAZ BUDOWANIE WSPÓŁPRACY METROPOLITALNEJ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</si>
  <si>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t>Wynagrodzenia osobowe pracowników (BP)</t>
  </si>
  <si>
    <t>Wynagrodzenia osobowe pracowników (GMINA)</t>
  </si>
  <si>
    <t>Składki na ubezpieczenia społeczne (BP)</t>
  </si>
  <si>
    <t>Składki na ubezpieczenia społeczne (GMINA)</t>
  </si>
  <si>
    <t>Składki na Fundusz Pracy oraz Fundusz Solidarnościowy (BP)</t>
  </si>
  <si>
    <t>Składki na Fundusz Pracy oraz Fundusz Solidarnościowy (GMINA)</t>
  </si>
  <si>
    <r>
      <t>PROJEKT: E-USŁUGI  DLA NOWEGO DWORU MAZOWIECKIEGO e-NDM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</si>
  <si>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t>Wydatki na zakupy inwestycyjne jednostek budżetowych (GMINA)</t>
  </si>
  <si>
    <t>V. ZESTAWIENIE WYDATKÓW NA FINANSOWANIE OCHRONY ŚRODOWISKA I GOSPODARKI WODNEJ W ZAKRESIE OKREŚLONYM W USTAWIE PRAWO OCHRONY ŚRODOWISKA  (UJĘTYCH W PLANIE FINANSOWYM WYDATKÓW BUDŻETOWYCH URZĘDU MIEJSKIEGO)</t>
  </si>
  <si>
    <t>OGÓŁEM</t>
  </si>
  <si>
    <t>GOSPODARKA KOMUNALNA I OCHRONA ŚRODOWISKA</t>
  </si>
  <si>
    <t>ZADANIE:  OGRANICZENIE ZANIECZYSZCZEŃ POWIETRZA W NOWYM DWORZE MAZOWIECKIM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</si>
</sst>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rgb="FF00B050"/>
      <name val="Verdana"/>
      <family val="2"/>
      <charset val="238"/>
    </font>
    <font>
      <sz val="9"/>
      <color indexed="16"/>
      <name val="Verdana"/>
      <family val="2"/>
      <charset val="238"/>
    </font>
    <font>
      <b/>
      <i/>
      <sz val="9"/>
      <color rgb="FF0000CC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7" fillId="0" borderId="0" xfId="0" applyFont="1"/>
    <xf numFmtId="0" fontId="7" fillId="2" borderId="0" xfId="0" applyFont="1" applyFill="1" applyAlignment="1">
      <alignment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shrinkToFit="1"/>
    </xf>
    <xf numFmtId="0" fontId="0" fillId="2" borderId="0" xfId="0" applyFont="1" applyFill="1"/>
    <xf numFmtId="4" fontId="6" fillId="0" borderId="6" xfId="0" applyNumberFormat="1" applyFont="1" applyFill="1" applyBorder="1" applyAlignment="1">
      <alignment horizontal="right" vertical="center" shrinkToFit="1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0" fillId="0" borderId="0" xfId="0" applyNumberFormat="1" applyFont="1"/>
    <xf numFmtId="3" fontId="19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6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6" xfId="0" applyNumberFormat="1" applyFont="1" applyFill="1" applyBorder="1" applyAlignment="1">
      <alignment horizontal="right" vertical="center" shrinkToFit="1"/>
    </xf>
    <xf numFmtId="4" fontId="11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 shrinkToFit="1"/>
    </xf>
    <xf numFmtId="4" fontId="0" fillId="0" borderId="0" xfId="0" applyNumberFormat="1" applyFont="1" applyFill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vertical="center" shrinkToFit="1"/>
    </xf>
    <xf numFmtId="4" fontId="11" fillId="0" borderId="2" xfId="0" applyNumberFormat="1" applyFont="1" applyFill="1" applyBorder="1" applyAlignment="1">
      <alignment vertical="center" shrinkToFit="1"/>
    </xf>
    <xf numFmtId="4" fontId="20" fillId="0" borderId="2" xfId="0" applyNumberFormat="1" applyFont="1" applyFill="1" applyBorder="1" applyAlignment="1">
      <alignment vertical="center" shrinkToFit="1"/>
    </xf>
    <xf numFmtId="4" fontId="6" fillId="0" borderId="1" xfId="0" applyNumberFormat="1" applyFont="1" applyFill="1" applyBorder="1" applyAlignment="1">
      <alignment vertical="center" shrinkToFit="1"/>
    </xf>
    <xf numFmtId="3" fontId="7" fillId="4" borderId="0" xfId="0" applyNumberFormat="1" applyFont="1" applyFill="1" applyBorder="1" applyAlignment="1">
      <alignment horizontal="right"/>
    </xf>
    <xf numFmtId="4" fontId="0" fillId="4" borderId="0" xfId="0" applyNumberFormat="1" applyFont="1" applyFill="1"/>
    <xf numFmtId="3" fontId="7" fillId="4" borderId="0" xfId="0" applyNumberFormat="1" applyFont="1" applyFill="1" applyBorder="1" applyAlignment="1">
      <alignment horizontal="right" vertical="center"/>
    </xf>
    <xf numFmtId="4" fontId="18" fillId="4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4" fontId="6" fillId="5" borderId="1" xfId="0" applyNumberFormat="1" applyFont="1" applyFill="1" applyBorder="1" applyAlignment="1">
      <alignment horizontal="right" vertical="center" shrinkToFit="1"/>
    </xf>
    <xf numFmtId="4" fontId="21" fillId="4" borderId="0" xfId="0" applyNumberFormat="1" applyFont="1" applyFill="1"/>
    <xf numFmtId="0" fontId="0" fillId="4" borderId="7" xfId="0" applyFont="1" applyFill="1" applyBorder="1"/>
    <xf numFmtId="0" fontId="13" fillId="5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3" fontId="11" fillId="2" borderId="0" xfId="0" applyNumberFormat="1" applyFont="1" applyFill="1" applyBorder="1" applyAlignment="1">
      <alignment horizontal="right" vertical="center"/>
    </xf>
    <xf numFmtId="0" fontId="0" fillId="4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4" fontId="0" fillId="4" borderId="10" xfId="0" applyNumberFormat="1" applyFont="1" applyFill="1" applyBorder="1"/>
    <xf numFmtId="0" fontId="0" fillId="4" borderId="10" xfId="0" applyFont="1" applyFill="1" applyBorder="1"/>
    <xf numFmtId="0" fontId="0" fillId="0" borderId="0" xfId="0" applyBorder="1"/>
    <xf numFmtId="0" fontId="10" fillId="0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23" fillId="2" borderId="2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shrinkToFit="1"/>
    </xf>
    <xf numFmtId="4" fontId="24" fillId="0" borderId="2" xfId="0" applyNumberFormat="1" applyFont="1" applyFill="1" applyBorder="1" applyAlignment="1">
      <alignment vertical="center" shrinkToFit="1"/>
    </xf>
    <xf numFmtId="0" fontId="20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4" fontId="21" fillId="4" borderId="7" xfId="0" applyNumberFormat="1" applyFont="1" applyFill="1" applyBorder="1"/>
    <xf numFmtId="0" fontId="6" fillId="3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4" fontId="21" fillId="4" borderId="0" xfId="0" applyNumberFormat="1" applyFont="1" applyFill="1" applyBorder="1"/>
    <xf numFmtId="0" fontId="0" fillId="4" borderId="0" xfId="0" applyFont="1" applyFill="1" applyBorder="1"/>
    <xf numFmtId="0" fontId="11" fillId="0" borderId="11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right" vertical="center" shrinkToFit="1"/>
    </xf>
    <xf numFmtId="0" fontId="20" fillId="0" borderId="3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2" borderId="11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4" fontId="20" fillId="0" borderId="11" xfId="0" applyNumberFormat="1" applyFont="1" applyFill="1" applyBorder="1" applyAlignment="1">
      <alignment horizontal="right" vertical="center" shrinkToFit="1"/>
    </xf>
    <xf numFmtId="4" fontId="20" fillId="0" borderId="11" xfId="0" applyNumberFormat="1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4" fontId="15" fillId="0" borderId="11" xfId="0" applyNumberFormat="1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0" fontId="6" fillId="6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shrinkToFit="1"/>
    </xf>
    <xf numFmtId="4" fontId="22" fillId="0" borderId="2" xfId="0" applyNumberFormat="1" applyFont="1" applyFill="1" applyBorder="1" applyAlignment="1">
      <alignment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right" vertical="center" shrinkToFit="1"/>
    </xf>
    <xf numFmtId="4" fontId="11" fillId="4" borderId="0" xfId="0" applyNumberFormat="1" applyFont="1" applyFill="1" applyAlignment="1">
      <alignment horizontal="center" vertical="center" shrinkToFit="1"/>
    </xf>
    <xf numFmtId="4" fontId="11" fillId="4" borderId="0" xfId="0" applyNumberFormat="1" applyFont="1" applyFill="1" applyBorder="1" applyAlignment="1">
      <alignment horizontal="left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4" fontId="9" fillId="4" borderId="8" xfId="0" applyNumberFormat="1" applyFont="1" applyFill="1" applyBorder="1" applyAlignment="1">
      <alignment horizontal="justify" vertical="center"/>
    </xf>
    <xf numFmtId="3" fontId="8" fillId="2" borderId="8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3" fontId="9" fillId="4" borderId="0" xfId="0" applyNumberFormat="1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3" fontId="9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078888"/>
        <c:axId val="154067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70304"/>
        <c:axId val="154066776"/>
      </c:lineChart>
      <c:catAx>
        <c:axId val="105078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6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067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05078888"/>
        <c:crosses val="autoZero"/>
        <c:crossBetween val="between"/>
      </c:valAx>
      <c:catAx>
        <c:axId val="154070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066776"/>
        <c:crosses val="autoZero"/>
        <c:auto val="0"/>
        <c:lblAlgn val="ctr"/>
        <c:lblOffset val="100"/>
        <c:noMultiLvlLbl val="0"/>
      </c:catAx>
      <c:valAx>
        <c:axId val="154066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070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6128"/>
        <c:axId val="154904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07304"/>
        <c:axId val="154071088"/>
      </c:lineChart>
      <c:catAx>
        <c:axId val="15490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4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90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6128"/>
        <c:crosses val="autoZero"/>
        <c:crossBetween val="between"/>
      </c:valAx>
      <c:catAx>
        <c:axId val="154907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071088"/>
        <c:crosses val="autoZero"/>
        <c:auto val="0"/>
        <c:lblAlgn val="ctr"/>
        <c:lblOffset val="100"/>
        <c:noMultiLvlLbl val="0"/>
      </c:catAx>
      <c:valAx>
        <c:axId val="154071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90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1712"/>
        <c:axId val="190062104"/>
      </c:barChart>
      <c:catAx>
        <c:axId val="19006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2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62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2888"/>
        <c:axId val="190060536"/>
      </c:barChart>
      <c:catAx>
        <c:axId val="190062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0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60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1320"/>
        <c:axId val="190059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62496"/>
        <c:axId val="190054656"/>
      </c:lineChart>
      <c:catAx>
        <c:axId val="190061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59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1320"/>
        <c:crosses val="autoZero"/>
        <c:crossBetween val="between"/>
      </c:valAx>
      <c:catAx>
        <c:axId val="19006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54656"/>
        <c:crosses val="autoZero"/>
        <c:auto val="0"/>
        <c:lblAlgn val="ctr"/>
        <c:lblOffset val="100"/>
        <c:noMultiLvlLbl val="0"/>
      </c:catAx>
      <c:valAx>
        <c:axId val="1900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6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4456"/>
        <c:axId val="190058576"/>
      </c:barChart>
      <c:catAx>
        <c:axId val="19006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5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4848"/>
        <c:axId val="190063280"/>
      </c:barChart>
      <c:catAx>
        <c:axId val="19006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4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58968"/>
        <c:axId val="190065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66024"/>
        <c:axId val="190055048"/>
      </c:lineChart>
      <c:catAx>
        <c:axId val="19005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56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6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58968"/>
        <c:crosses val="autoZero"/>
        <c:crossBetween val="between"/>
      </c:valAx>
      <c:catAx>
        <c:axId val="190066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55048"/>
        <c:crosses val="autoZero"/>
        <c:auto val="0"/>
        <c:lblAlgn val="ctr"/>
        <c:lblOffset val="100"/>
        <c:noMultiLvlLbl val="0"/>
      </c:catAx>
      <c:valAx>
        <c:axId val="190055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66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6808"/>
        <c:axId val="190078176"/>
      </c:barChart>
      <c:catAx>
        <c:axId val="19006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8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7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6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5824"/>
        <c:axId val="190067592"/>
      </c:barChart>
      <c:catAx>
        <c:axId val="19007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6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9352"/>
        <c:axId val="190067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71120"/>
        <c:axId val="190073080"/>
      </c:lineChart>
      <c:catAx>
        <c:axId val="190079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7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6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9352"/>
        <c:crosses val="autoZero"/>
        <c:crossBetween val="between"/>
      </c:valAx>
      <c:catAx>
        <c:axId val="19007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73080"/>
        <c:crosses val="autoZero"/>
        <c:auto val="0"/>
        <c:lblAlgn val="ctr"/>
        <c:lblOffset val="100"/>
        <c:noMultiLvlLbl val="0"/>
      </c:catAx>
      <c:valAx>
        <c:axId val="190073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7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1512"/>
        <c:axId val="190067984"/>
      </c:barChart>
      <c:catAx>
        <c:axId val="19007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7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6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68736"/>
        <c:axId val="154069128"/>
      </c:barChart>
      <c:catAx>
        <c:axId val="15406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691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4069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6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1904"/>
        <c:axId val="190074648"/>
      </c:barChart>
      <c:catAx>
        <c:axId val="19007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4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74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5040"/>
        <c:axId val="190072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69944"/>
        <c:axId val="190073472"/>
      </c:lineChart>
      <c:catAx>
        <c:axId val="19007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22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7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5040"/>
        <c:crosses val="autoZero"/>
        <c:crossBetween val="between"/>
      </c:valAx>
      <c:catAx>
        <c:axId val="190069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73472"/>
        <c:crosses val="autoZero"/>
        <c:auto val="0"/>
        <c:lblAlgn val="ctr"/>
        <c:lblOffset val="100"/>
        <c:noMultiLvlLbl val="0"/>
      </c:catAx>
      <c:valAx>
        <c:axId val="190073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6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8768"/>
        <c:axId val="190070728"/>
      </c:barChart>
      <c:catAx>
        <c:axId val="190068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0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7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2688"/>
        <c:axId val="190078960"/>
      </c:barChart>
      <c:catAx>
        <c:axId val="19007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8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78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5432"/>
        <c:axId val="190076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76608"/>
        <c:axId val="190077392"/>
      </c:lineChart>
      <c:catAx>
        <c:axId val="19007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6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76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5432"/>
        <c:crosses val="autoZero"/>
        <c:crossBetween val="between"/>
      </c:valAx>
      <c:catAx>
        <c:axId val="19007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77392"/>
        <c:crosses val="autoZero"/>
        <c:auto val="0"/>
        <c:lblAlgn val="ctr"/>
        <c:lblOffset val="100"/>
        <c:noMultiLvlLbl val="0"/>
      </c:catAx>
      <c:valAx>
        <c:axId val="19007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7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79744"/>
        <c:axId val="190083664"/>
      </c:barChart>
      <c:catAx>
        <c:axId val="19007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3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08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7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2488"/>
        <c:axId val="190086016"/>
      </c:barChart>
      <c:catAx>
        <c:axId val="190082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6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8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6408"/>
        <c:axId val="190082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4056"/>
        <c:axId val="190083272"/>
      </c:lineChart>
      <c:catAx>
        <c:axId val="190086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2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6408"/>
        <c:crosses val="autoZero"/>
        <c:crossBetween val="between"/>
      </c:valAx>
      <c:catAx>
        <c:axId val="19008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83272"/>
        <c:crosses val="autoZero"/>
        <c:auto val="0"/>
        <c:lblAlgn val="ctr"/>
        <c:lblOffset val="100"/>
        <c:noMultiLvlLbl val="0"/>
      </c:catAx>
      <c:valAx>
        <c:axId val="190083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8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0920"/>
        <c:axId val="190081312"/>
      </c:barChart>
      <c:catAx>
        <c:axId val="19008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6800"/>
        <c:axId val="190084448"/>
      </c:barChart>
      <c:catAx>
        <c:axId val="19008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8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27728"/>
        <c:axId val="155026552"/>
      </c:barChart>
      <c:catAx>
        <c:axId val="15502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6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026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84840"/>
        <c:axId val="190085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31072"/>
        <c:axId val="191230680"/>
      </c:lineChart>
      <c:catAx>
        <c:axId val="19008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5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8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84840"/>
        <c:crosses val="autoZero"/>
        <c:crossBetween val="between"/>
      </c:valAx>
      <c:catAx>
        <c:axId val="19123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30680"/>
        <c:crosses val="autoZero"/>
        <c:auto val="0"/>
        <c:lblAlgn val="ctr"/>
        <c:lblOffset val="100"/>
        <c:noMultiLvlLbl val="0"/>
      </c:catAx>
      <c:valAx>
        <c:axId val="191230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3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29504"/>
        <c:axId val="191233816"/>
      </c:barChart>
      <c:catAx>
        <c:axId val="19122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38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233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2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35384"/>
        <c:axId val="191233424"/>
      </c:barChart>
      <c:catAx>
        <c:axId val="19123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3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23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38128"/>
        <c:axId val="191236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31464"/>
        <c:axId val="191235776"/>
      </c:lineChart>
      <c:catAx>
        <c:axId val="19123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3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8128"/>
        <c:crosses val="autoZero"/>
        <c:crossBetween val="between"/>
      </c:valAx>
      <c:catAx>
        <c:axId val="191231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35776"/>
        <c:crosses val="autoZero"/>
        <c:auto val="0"/>
        <c:lblAlgn val="ctr"/>
        <c:lblOffset val="100"/>
        <c:noMultiLvlLbl val="0"/>
      </c:catAx>
      <c:valAx>
        <c:axId val="191235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31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34600"/>
        <c:axId val="191236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28720"/>
        <c:axId val="191231856"/>
      </c:lineChart>
      <c:catAx>
        <c:axId val="191234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6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36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4600"/>
        <c:crosses val="autoZero"/>
        <c:crossBetween val="between"/>
      </c:valAx>
      <c:catAx>
        <c:axId val="19122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31856"/>
        <c:crosses val="autoZero"/>
        <c:auto val="0"/>
        <c:lblAlgn val="ctr"/>
        <c:lblOffset val="100"/>
        <c:noMultiLvlLbl val="0"/>
      </c:catAx>
      <c:valAx>
        <c:axId val="19123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2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36168"/>
        <c:axId val="191225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33032"/>
        <c:axId val="191229896"/>
      </c:lineChart>
      <c:catAx>
        <c:axId val="19123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25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25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6168"/>
        <c:crosses val="autoZero"/>
        <c:crossBetween val="between"/>
      </c:valAx>
      <c:catAx>
        <c:axId val="191233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29896"/>
        <c:crosses val="autoZero"/>
        <c:auto val="0"/>
        <c:lblAlgn val="ctr"/>
        <c:lblOffset val="100"/>
        <c:noMultiLvlLbl val="0"/>
      </c:catAx>
      <c:valAx>
        <c:axId val="191229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33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28328"/>
        <c:axId val="19123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37736"/>
        <c:axId val="191232640"/>
      </c:lineChart>
      <c:catAx>
        <c:axId val="191228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7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3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28328"/>
        <c:crosses val="autoZero"/>
        <c:crossBetween val="between"/>
      </c:valAx>
      <c:catAx>
        <c:axId val="191237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32640"/>
        <c:crosses val="autoZero"/>
        <c:auto val="0"/>
        <c:lblAlgn val="ctr"/>
        <c:lblOffset val="100"/>
        <c:noMultiLvlLbl val="0"/>
      </c:catAx>
      <c:valAx>
        <c:axId val="19123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37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27544"/>
        <c:axId val="191229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30288"/>
        <c:axId val="191249888"/>
      </c:lineChart>
      <c:catAx>
        <c:axId val="191227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29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2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27544"/>
        <c:crosses val="autoZero"/>
        <c:crossBetween val="between"/>
      </c:valAx>
      <c:catAx>
        <c:axId val="191230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49888"/>
        <c:crosses val="autoZero"/>
        <c:auto val="0"/>
        <c:lblAlgn val="ctr"/>
        <c:lblOffset val="100"/>
        <c:noMultiLvlLbl val="0"/>
      </c:catAx>
      <c:valAx>
        <c:axId val="191249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30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2048"/>
        <c:axId val="191242832"/>
      </c:barChart>
      <c:catAx>
        <c:axId val="19124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42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7144"/>
        <c:axId val="191245184"/>
      </c:barChart>
      <c:catAx>
        <c:axId val="19124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5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45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32432"/>
        <c:axId val="155030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8904"/>
        <c:axId val="155028120"/>
      </c:lineChart>
      <c:catAx>
        <c:axId val="15503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30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03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32432"/>
        <c:crosses val="autoZero"/>
        <c:crossBetween val="between"/>
      </c:valAx>
      <c:catAx>
        <c:axId val="155028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28120"/>
        <c:crosses val="autoZero"/>
        <c:auto val="0"/>
        <c:lblAlgn val="ctr"/>
        <c:lblOffset val="100"/>
        <c:noMultiLvlLbl val="0"/>
      </c:catAx>
      <c:valAx>
        <c:axId val="15502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02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9496"/>
        <c:axId val="191238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45576"/>
        <c:axId val="191243224"/>
      </c:lineChart>
      <c:catAx>
        <c:axId val="19124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8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23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9496"/>
        <c:crosses val="autoZero"/>
        <c:crossBetween val="between"/>
      </c:valAx>
      <c:catAx>
        <c:axId val="191245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43224"/>
        <c:crosses val="autoZero"/>
        <c:auto val="0"/>
        <c:lblAlgn val="ctr"/>
        <c:lblOffset val="100"/>
        <c:noMultiLvlLbl val="0"/>
      </c:catAx>
      <c:valAx>
        <c:axId val="191243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4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0872"/>
        <c:axId val="191244008"/>
      </c:barChart>
      <c:catAx>
        <c:axId val="191240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4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244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0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9104"/>
        <c:axId val="191241264"/>
      </c:barChart>
      <c:catAx>
        <c:axId val="19124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1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24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0480"/>
        <c:axId val="191248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0672"/>
        <c:axId val="191240088"/>
      </c:lineChart>
      <c:catAx>
        <c:axId val="19124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4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0480"/>
        <c:crosses val="autoZero"/>
        <c:crossBetween val="between"/>
      </c:valAx>
      <c:catAx>
        <c:axId val="191250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40088"/>
        <c:crosses val="autoZero"/>
        <c:auto val="0"/>
        <c:lblAlgn val="ctr"/>
        <c:lblOffset val="100"/>
        <c:noMultiLvlLbl val="0"/>
      </c:catAx>
      <c:valAx>
        <c:axId val="191240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5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4792"/>
        <c:axId val="191238912"/>
      </c:barChart>
      <c:catAx>
        <c:axId val="191244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8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3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4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6752"/>
        <c:axId val="191239304"/>
      </c:barChart>
      <c:catAx>
        <c:axId val="19124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9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239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47928"/>
        <c:axId val="191239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2240"/>
        <c:axId val="191254984"/>
      </c:lineChart>
      <c:catAx>
        <c:axId val="19124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39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239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47928"/>
        <c:crosses val="autoZero"/>
        <c:crossBetween val="between"/>
      </c:valAx>
      <c:catAx>
        <c:axId val="19125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54984"/>
        <c:crosses val="autoZero"/>
        <c:auto val="0"/>
        <c:lblAlgn val="ctr"/>
        <c:lblOffset val="100"/>
        <c:noMultiLvlLbl val="0"/>
      </c:catAx>
      <c:valAx>
        <c:axId val="19125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5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54200"/>
        <c:axId val="191251064"/>
      </c:barChart>
      <c:catAx>
        <c:axId val="19125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1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251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4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57336"/>
        <c:axId val="191253024"/>
      </c:barChart>
      <c:catAx>
        <c:axId val="19125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3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25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53808"/>
        <c:axId val="191256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5768"/>
        <c:axId val="191256552"/>
      </c:lineChart>
      <c:catAx>
        <c:axId val="19125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61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25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3808"/>
        <c:crosses val="autoZero"/>
        <c:crossBetween val="between"/>
      </c:valAx>
      <c:catAx>
        <c:axId val="191255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256552"/>
        <c:crosses val="autoZero"/>
        <c:auto val="0"/>
        <c:lblAlgn val="ctr"/>
        <c:lblOffset val="100"/>
        <c:noMultiLvlLbl val="0"/>
      </c:catAx>
      <c:valAx>
        <c:axId val="191256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55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29296"/>
        <c:axId val="155029688"/>
      </c:barChart>
      <c:catAx>
        <c:axId val="15502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96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02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58120"/>
        <c:axId val="191257728"/>
      </c:barChart>
      <c:catAx>
        <c:axId val="19125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77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25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52632"/>
        <c:axId val="191251848"/>
      </c:barChart>
      <c:catAx>
        <c:axId val="191252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1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251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252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1824"/>
        <c:axId val="192908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04568"/>
        <c:axId val="192898296"/>
      </c:lineChart>
      <c:catAx>
        <c:axId val="19290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0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1824"/>
        <c:crosses val="autoZero"/>
        <c:crossBetween val="between"/>
      </c:valAx>
      <c:catAx>
        <c:axId val="192904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898296"/>
        <c:crosses val="autoZero"/>
        <c:auto val="0"/>
        <c:lblAlgn val="ctr"/>
        <c:lblOffset val="100"/>
        <c:noMultiLvlLbl val="0"/>
      </c:catAx>
      <c:valAx>
        <c:axId val="192898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04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6136"/>
        <c:axId val="192907704"/>
      </c:barChart>
      <c:catAx>
        <c:axId val="192906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07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6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899472"/>
        <c:axId val="192904960"/>
      </c:barChart>
      <c:catAx>
        <c:axId val="19289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04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89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6528"/>
        <c:axId val="192899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06920"/>
        <c:axId val="192904176"/>
      </c:lineChart>
      <c:catAx>
        <c:axId val="19290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899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89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6528"/>
        <c:crosses val="autoZero"/>
        <c:crossBetween val="between"/>
      </c:valAx>
      <c:catAx>
        <c:axId val="1929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04176"/>
        <c:crosses val="autoZero"/>
        <c:auto val="0"/>
        <c:lblAlgn val="ctr"/>
        <c:lblOffset val="100"/>
        <c:noMultiLvlLbl val="0"/>
      </c:catAx>
      <c:valAx>
        <c:axId val="19290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06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8488"/>
        <c:axId val="192903392"/>
      </c:barChart>
      <c:catAx>
        <c:axId val="192908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3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90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8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0256"/>
        <c:axId val="192900648"/>
      </c:barChart>
      <c:catAx>
        <c:axId val="192900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0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900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0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2608"/>
        <c:axId val="192897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01432"/>
        <c:axId val="192905352"/>
      </c:lineChart>
      <c:catAx>
        <c:axId val="19290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897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89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2608"/>
        <c:crosses val="autoZero"/>
        <c:crossBetween val="between"/>
      </c:valAx>
      <c:catAx>
        <c:axId val="192901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05352"/>
        <c:crosses val="autoZero"/>
        <c:auto val="0"/>
        <c:lblAlgn val="ctr"/>
        <c:lblOffset val="100"/>
        <c:noMultiLvlLbl val="0"/>
      </c:catAx>
      <c:valAx>
        <c:axId val="19290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01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7312"/>
        <c:axId val="192909272"/>
      </c:barChart>
      <c:catAx>
        <c:axId val="192907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9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909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7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30864"/>
        <c:axId val="155030080"/>
      </c:barChart>
      <c:catAx>
        <c:axId val="155030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30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030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30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03000"/>
        <c:axId val="192921424"/>
      </c:barChart>
      <c:catAx>
        <c:axId val="192903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1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92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2408"/>
        <c:axId val="192916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18288"/>
        <c:axId val="192919072"/>
      </c:lineChart>
      <c:catAx>
        <c:axId val="192912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6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916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2408"/>
        <c:crosses val="autoZero"/>
        <c:crossBetween val="between"/>
      </c:valAx>
      <c:catAx>
        <c:axId val="19291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19072"/>
        <c:crosses val="autoZero"/>
        <c:auto val="0"/>
        <c:lblAlgn val="ctr"/>
        <c:lblOffset val="100"/>
        <c:noMultiLvlLbl val="0"/>
      </c:catAx>
      <c:valAx>
        <c:axId val="192919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1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2016"/>
        <c:axId val="192917112"/>
      </c:barChart>
      <c:catAx>
        <c:axId val="19291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7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91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2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1816"/>
        <c:axId val="192914760"/>
      </c:barChart>
      <c:catAx>
        <c:axId val="19292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4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914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1624"/>
        <c:axId val="192917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15152"/>
        <c:axId val="192919464"/>
      </c:lineChart>
      <c:catAx>
        <c:axId val="192911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7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91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1624"/>
        <c:crosses val="autoZero"/>
        <c:crossBetween val="between"/>
      </c:valAx>
      <c:catAx>
        <c:axId val="19291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19464"/>
        <c:crosses val="autoZero"/>
        <c:auto val="0"/>
        <c:lblAlgn val="ctr"/>
        <c:lblOffset val="100"/>
        <c:noMultiLvlLbl val="0"/>
      </c:catAx>
      <c:valAx>
        <c:axId val="192919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15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3192"/>
        <c:axId val="192921032"/>
      </c:barChart>
      <c:catAx>
        <c:axId val="192913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1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921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3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4368"/>
        <c:axId val="192909664"/>
      </c:barChart>
      <c:catAx>
        <c:axId val="192914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09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909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4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5936"/>
        <c:axId val="192919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20640"/>
        <c:axId val="192916328"/>
      </c:lineChart>
      <c:catAx>
        <c:axId val="19291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9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1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5936"/>
        <c:crosses val="autoZero"/>
        <c:crossBetween val="between"/>
      </c:valAx>
      <c:catAx>
        <c:axId val="19292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16328"/>
        <c:crosses val="autoZero"/>
        <c:auto val="0"/>
        <c:lblAlgn val="ctr"/>
        <c:lblOffset val="100"/>
        <c:noMultiLvlLbl val="0"/>
      </c:catAx>
      <c:valAx>
        <c:axId val="192916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2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17504"/>
        <c:axId val="192910448"/>
      </c:barChart>
      <c:catAx>
        <c:axId val="19291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10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1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7304"/>
        <c:axId val="192926520"/>
      </c:barChart>
      <c:catAx>
        <c:axId val="19292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2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31648"/>
        <c:axId val="155025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32040"/>
        <c:axId val="155024984"/>
      </c:lineChart>
      <c:catAx>
        <c:axId val="15503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02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31648"/>
        <c:crosses val="autoZero"/>
        <c:crossBetween val="between"/>
      </c:valAx>
      <c:catAx>
        <c:axId val="155032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24984"/>
        <c:crosses val="autoZero"/>
        <c:auto val="0"/>
        <c:lblAlgn val="ctr"/>
        <c:lblOffset val="100"/>
        <c:noMultiLvlLbl val="0"/>
      </c:catAx>
      <c:valAx>
        <c:axId val="15502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032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2208"/>
        <c:axId val="192922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22992"/>
        <c:axId val="192924168"/>
      </c:lineChart>
      <c:catAx>
        <c:axId val="192922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26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292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2208"/>
        <c:crosses val="autoZero"/>
        <c:crossBetween val="between"/>
      </c:valAx>
      <c:catAx>
        <c:axId val="19292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24168"/>
        <c:crosses val="autoZero"/>
        <c:auto val="0"/>
        <c:lblAlgn val="ctr"/>
        <c:lblOffset val="100"/>
        <c:noMultiLvlLbl val="0"/>
      </c:catAx>
      <c:valAx>
        <c:axId val="192924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2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4952"/>
        <c:axId val="192927696"/>
      </c:barChart>
      <c:catAx>
        <c:axId val="192924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76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2927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4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3384"/>
        <c:axId val="192923776"/>
      </c:barChart>
      <c:catAx>
        <c:axId val="19292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3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292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2926912"/>
        <c:axId val="192926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28480"/>
        <c:axId val="192928872"/>
      </c:lineChart>
      <c:catAx>
        <c:axId val="19292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926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2926912"/>
        <c:crosses val="autoZero"/>
        <c:crossBetween val="between"/>
      </c:valAx>
      <c:catAx>
        <c:axId val="19292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928872"/>
        <c:crosses val="autoZero"/>
        <c:auto val="0"/>
        <c:lblAlgn val="ctr"/>
        <c:lblOffset val="100"/>
        <c:noMultiLvlLbl val="0"/>
      </c:catAx>
      <c:valAx>
        <c:axId val="192928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28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4000"/>
        <c:axId val="193506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12824"/>
        <c:axId val="193503808"/>
      </c:lineChart>
      <c:catAx>
        <c:axId val="19351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6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0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4000"/>
        <c:crosses val="autoZero"/>
        <c:crossBetween val="between"/>
      </c:valAx>
      <c:catAx>
        <c:axId val="193512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03808"/>
        <c:crosses val="autoZero"/>
        <c:auto val="0"/>
        <c:lblAlgn val="ctr"/>
        <c:lblOffset val="100"/>
        <c:noMultiLvlLbl val="0"/>
      </c:catAx>
      <c:valAx>
        <c:axId val="193503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1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2432"/>
        <c:axId val="193512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05376"/>
        <c:axId val="193504200"/>
      </c:lineChart>
      <c:catAx>
        <c:axId val="19351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2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12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2432"/>
        <c:crosses val="autoZero"/>
        <c:crossBetween val="between"/>
      </c:valAx>
      <c:catAx>
        <c:axId val="19350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04200"/>
        <c:crosses val="autoZero"/>
        <c:auto val="0"/>
        <c:lblAlgn val="ctr"/>
        <c:lblOffset val="100"/>
        <c:noMultiLvlLbl val="0"/>
      </c:catAx>
      <c:valAx>
        <c:axId val="193504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05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4784"/>
        <c:axId val="19350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10472"/>
        <c:axId val="193504592"/>
      </c:lineChart>
      <c:catAx>
        <c:axId val="19351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0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4784"/>
        <c:crosses val="autoZero"/>
        <c:crossBetween val="between"/>
      </c:valAx>
      <c:catAx>
        <c:axId val="193510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04592"/>
        <c:crosses val="autoZero"/>
        <c:auto val="0"/>
        <c:lblAlgn val="ctr"/>
        <c:lblOffset val="100"/>
        <c:noMultiLvlLbl val="0"/>
      </c:catAx>
      <c:valAx>
        <c:axId val="19350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10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5176"/>
        <c:axId val="193510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04984"/>
        <c:axId val="193515568"/>
      </c:lineChart>
      <c:catAx>
        <c:axId val="19351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1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5176"/>
        <c:crosses val="autoZero"/>
        <c:crossBetween val="between"/>
      </c:valAx>
      <c:catAx>
        <c:axId val="193504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15568"/>
        <c:crosses val="autoZero"/>
        <c:auto val="0"/>
        <c:lblAlgn val="ctr"/>
        <c:lblOffset val="100"/>
        <c:noMultiLvlLbl val="0"/>
      </c:catAx>
      <c:valAx>
        <c:axId val="193515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04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03416"/>
        <c:axId val="193508120"/>
      </c:barChart>
      <c:catAx>
        <c:axId val="19350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8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0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06552"/>
        <c:axId val="193506944"/>
      </c:barChart>
      <c:catAx>
        <c:axId val="19350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0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6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26160"/>
        <c:axId val="155244432"/>
      </c:barChart>
      <c:catAx>
        <c:axId val="15502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4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244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02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07336"/>
        <c:axId val="193509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09296"/>
        <c:axId val="193510080"/>
      </c:lineChart>
      <c:catAx>
        <c:axId val="19350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9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0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07336"/>
        <c:crosses val="autoZero"/>
        <c:crossBetween val="between"/>
      </c:valAx>
      <c:catAx>
        <c:axId val="19350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10080"/>
        <c:crosses val="autoZero"/>
        <c:auto val="0"/>
        <c:lblAlgn val="ctr"/>
        <c:lblOffset val="100"/>
        <c:noMultiLvlLbl val="0"/>
      </c:catAx>
      <c:valAx>
        <c:axId val="193510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0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1648"/>
        <c:axId val="193516352"/>
      </c:barChart>
      <c:catAx>
        <c:axId val="19351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6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1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7528"/>
        <c:axId val="193517136"/>
      </c:barChart>
      <c:catAx>
        <c:axId val="19351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1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7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516744"/>
        <c:axId val="193517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519096"/>
        <c:axId val="193515960"/>
      </c:lineChart>
      <c:catAx>
        <c:axId val="193516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3517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3516744"/>
        <c:crosses val="autoZero"/>
        <c:crossBetween val="between"/>
      </c:valAx>
      <c:catAx>
        <c:axId val="193519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3515960"/>
        <c:crosses val="autoZero"/>
        <c:auto val="0"/>
        <c:lblAlgn val="ctr"/>
        <c:lblOffset val="100"/>
        <c:noMultiLvlLbl val="0"/>
      </c:catAx>
      <c:valAx>
        <c:axId val="193515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3519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7920"/>
        <c:axId val="203627528"/>
      </c:barChart>
      <c:catAx>
        <c:axId val="2036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7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2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7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4784"/>
        <c:axId val="203625568"/>
      </c:barChart>
      <c:catAx>
        <c:axId val="20362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2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6352"/>
        <c:axId val="20362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20080"/>
        <c:axId val="203617728"/>
      </c:lineChart>
      <c:catAx>
        <c:axId val="20362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6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62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6352"/>
        <c:crosses val="autoZero"/>
        <c:crossBetween val="between"/>
      </c:valAx>
      <c:catAx>
        <c:axId val="20362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03617728"/>
        <c:crosses val="autoZero"/>
        <c:auto val="0"/>
        <c:lblAlgn val="ctr"/>
        <c:lblOffset val="100"/>
        <c:noMultiLvlLbl val="0"/>
      </c:catAx>
      <c:valAx>
        <c:axId val="20361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62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16160"/>
        <c:axId val="203614592"/>
      </c:barChart>
      <c:catAx>
        <c:axId val="20361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45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614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0472"/>
        <c:axId val="203616944"/>
      </c:barChart>
      <c:catAx>
        <c:axId val="20362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61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0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16552"/>
        <c:axId val="203618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18904"/>
        <c:axId val="203622824"/>
      </c:lineChart>
      <c:catAx>
        <c:axId val="20361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1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6552"/>
        <c:crosses val="autoZero"/>
        <c:crossBetween val="between"/>
      </c:valAx>
      <c:catAx>
        <c:axId val="2036189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622824"/>
        <c:crosses val="autoZero"/>
        <c:auto val="0"/>
        <c:lblAlgn val="ctr"/>
        <c:lblOffset val="100"/>
        <c:noMultiLvlLbl val="0"/>
      </c:catAx>
      <c:valAx>
        <c:axId val="203622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61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246000"/>
        <c:axId val="155245216"/>
      </c:barChart>
      <c:catAx>
        <c:axId val="15524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5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245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19296"/>
        <c:axId val="203619688"/>
      </c:barChart>
      <c:catAx>
        <c:axId val="20361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9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1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1256"/>
        <c:axId val="203612240"/>
      </c:barChart>
      <c:catAx>
        <c:axId val="203621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61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14984"/>
        <c:axId val="203621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22040"/>
        <c:axId val="203622432"/>
      </c:lineChart>
      <c:catAx>
        <c:axId val="203614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1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621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4984"/>
        <c:crosses val="autoZero"/>
        <c:crossBetween val="between"/>
      </c:valAx>
      <c:catAx>
        <c:axId val="203622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3622432"/>
        <c:crosses val="autoZero"/>
        <c:auto val="0"/>
        <c:lblAlgn val="ctr"/>
        <c:lblOffset val="100"/>
        <c:noMultiLvlLbl val="0"/>
      </c:catAx>
      <c:valAx>
        <c:axId val="20362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622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3216"/>
        <c:axId val="203624392"/>
      </c:barChart>
      <c:catAx>
        <c:axId val="203623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4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62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3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23608"/>
        <c:axId val="203612632"/>
      </c:barChart>
      <c:catAx>
        <c:axId val="203623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2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612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2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614200"/>
        <c:axId val="203850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47728"/>
        <c:axId val="203857920"/>
      </c:lineChart>
      <c:catAx>
        <c:axId val="20361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0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5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614200"/>
        <c:crosses val="autoZero"/>
        <c:crossBetween val="between"/>
      </c:valAx>
      <c:catAx>
        <c:axId val="20384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57920"/>
        <c:crosses val="autoZero"/>
        <c:auto val="0"/>
        <c:lblAlgn val="ctr"/>
        <c:lblOffset val="100"/>
        <c:noMultiLvlLbl val="0"/>
      </c:catAx>
      <c:valAx>
        <c:axId val="203857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4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2824"/>
        <c:axId val="203857528"/>
      </c:barChart>
      <c:catAx>
        <c:axId val="203852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7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5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2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8312"/>
        <c:axId val="203855568"/>
      </c:barChart>
      <c:catAx>
        <c:axId val="20385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5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5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0472"/>
        <c:axId val="20385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54784"/>
        <c:axId val="203857136"/>
      </c:lineChart>
      <c:catAx>
        <c:axId val="20385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6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5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0472"/>
        <c:crosses val="autoZero"/>
        <c:crossBetween val="between"/>
      </c:valAx>
      <c:catAx>
        <c:axId val="203854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57136"/>
        <c:crosses val="autoZero"/>
        <c:auto val="0"/>
        <c:lblAlgn val="ctr"/>
        <c:lblOffset val="100"/>
        <c:noMultiLvlLbl val="0"/>
      </c:catAx>
      <c:valAx>
        <c:axId val="20385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5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1256"/>
        <c:axId val="203849688"/>
      </c:barChart>
      <c:catAx>
        <c:axId val="203851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9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4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245608"/>
        <c:axId val="155247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9136"/>
        <c:axId val="155246784"/>
      </c:lineChart>
      <c:catAx>
        <c:axId val="15524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7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247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5608"/>
        <c:crosses val="autoZero"/>
        <c:crossBetween val="between"/>
      </c:valAx>
      <c:catAx>
        <c:axId val="155249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246784"/>
        <c:crosses val="autoZero"/>
        <c:auto val="0"/>
        <c:lblAlgn val="ctr"/>
        <c:lblOffset val="100"/>
        <c:noMultiLvlLbl val="0"/>
      </c:catAx>
      <c:valAx>
        <c:axId val="155246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249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5176"/>
        <c:axId val="203858704"/>
      </c:barChart>
      <c:catAx>
        <c:axId val="20385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5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5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3216"/>
        <c:axId val="203849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46552"/>
        <c:axId val="203846944"/>
      </c:lineChart>
      <c:catAx>
        <c:axId val="203853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92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4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3216"/>
        <c:crosses val="autoZero"/>
        <c:crossBetween val="between"/>
      </c:valAx>
      <c:catAx>
        <c:axId val="203846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46944"/>
        <c:crosses val="autoZero"/>
        <c:auto val="0"/>
        <c:lblAlgn val="ctr"/>
        <c:lblOffset val="100"/>
        <c:noMultiLvlLbl val="0"/>
      </c:catAx>
      <c:valAx>
        <c:axId val="20384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46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3608"/>
        <c:axId val="203848120"/>
      </c:barChart>
      <c:catAx>
        <c:axId val="203853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8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4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48904"/>
        <c:axId val="203850080"/>
      </c:barChart>
      <c:catAx>
        <c:axId val="2038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0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50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59880"/>
        <c:axId val="203861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59488"/>
        <c:axId val="203860272"/>
      </c:lineChart>
      <c:catAx>
        <c:axId val="203859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1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61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9880"/>
        <c:crosses val="autoZero"/>
        <c:crossBetween val="between"/>
      </c:valAx>
      <c:catAx>
        <c:axId val="20385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60272"/>
        <c:crosses val="autoZero"/>
        <c:auto val="0"/>
        <c:lblAlgn val="ctr"/>
        <c:lblOffset val="100"/>
        <c:noMultiLvlLbl val="0"/>
      </c:catAx>
      <c:valAx>
        <c:axId val="203860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5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3408"/>
        <c:axId val="203864192"/>
      </c:barChart>
      <c:catAx>
        <c:axId val="20386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4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64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8896"/>
        <c:axId val="203859096"/>
      </c:barChart>
      <c:catAx>
        <c:axId val="20386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59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59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7720"/>
        <c:axId val="203869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64976"/>
        <c:axId val="203865368"/>
      </c:lineChart>
      <c:catAx>
        <c:axId val="203867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9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69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7720"/>
        <c:crosses val="autoZero"/>
        <c:crossBetween val="between"/>
      </c:valAx>
      <c:catAx>
        <c:axId val="2038649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65368"/>
        <c:crosses val="autoZero"/>
        <c:auto val="0"/>
        <c:lblAlgn val="ctr"/>
        <c:lblOffset val="100"/>
        <c:noMultiLvlLbl val="0"/>
      </c:catAx>
      <c:valAx>
        <c:axId val="203865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6152"/>
        <c:axId val="203866544"/>
      </c:barChart>
      <c:catAx>
        <c:axId val="203866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6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66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6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3016"/>
        <c:axId val="203863800"/>
      </c:barChart>
      <c:catAx>
        <c:axId val="20386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3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63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3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65600"/>
        <c:axId val="154071872"/>
      </c:barChart>
      <c:catAx>
        <c:axId val="15406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71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071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6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242864"/>
        <c:axId val="155243256"/>
      </c:barChart>
      <c:catAx>
        <c:axId val="15524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3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243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2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0664"/>
        <c:axId val="203867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68112"/>
        <c:axId val="203861056"/>
      </c:lineChart>
      <c:catAx>
        <c:axId val="203860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7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67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0664"/>
        <c:crosses val="autoZero"/>
        <c:crossBetween val="between"/>
      </c:valAx>
      <c:catAx>
        <c:axId val="20386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61056"/>
        <c:crosses val="autoZero"/>
        <c:auto val="0"/>
        <c:lblAlgn val="ctr"/>
        <c:lblOffset val="100"/>
        <c:noMultiLvlLbl val="0"/>
      </c:catAx>
      <c:valAx>
        <c:axId val="203861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6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62232"/>
        <c:axId val="203868504"/>
      </c:barChart>
      <c:catAx>
        <c:axId val="20386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8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6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6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70464"/>
        <c:axId val="203870856"/>
      </c:barChart>
      <c:catAx>
        <c:axId val="20387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70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70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7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73600"/>
        <c:axId val="203873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73992"/>
        <c:axId val="203871640"/>
      </c:lineChart>
      <c:catAx>
        <c:axId val="20387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73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7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73600"/>
        <c:crosses val="autoZero"/>
        <c:crossBetween val="between"/>
      </c:valAx>
      <c:catAx>
        <c:axId val="203873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71640"/>
        <c:crosses val="autoZero"/>
        <c:auto val="0"/>
        <c:lblAlgn val="ctr"/>
        <c:lblOffset val="100"/>
        <c:noMultiLvlLbl val="0"/>
      </c:catAx>
      <c:valAx>
        <c:axId val="203871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7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72424"/>
        <c:axId val="203814016"/>
      </c:barChart>
      <c:catAx>
        <c:axId val="203872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72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8720"/>
        <c:axId val="203817544"/>
      </c:barChart>
      <c:catAx>
        <c:axId val="20381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1664"/>
        <c:axId val="203814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09704"/>
        <c:axId val="203821072"/>
      </c:lineChart>
      <c:catAx>
        <c:axId val="20381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4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1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1664"/>
        <c:crosses val="autoZero"/>
        <c:crossBetween val="between"/>
      </c:valAx>
      <c:catAx>
        <c:axId val="203809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21072"/>
        <c:crosses val="autoZero"/>
        <c:auto val="0"/>
        <c:lblAlgn val="ctr"/>
        <c:lblOffset val="100"/>
        <c:noMultiLvlLbl val="0"/>
      </c:catAx>
      <c:valAx>
        <c:axId val="20382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0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0288"/>
        <c:axId val="203814408"/>
      </c:barChart>
      <c:catAx>
        <c:axId val="20382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4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14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0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7936"/>
        <c:axId val="203813624"/>
      </c:barChart>
      <c:catAx>
        <c:axId val="20381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3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13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9112"/>
        <c:axId val="203815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19504"/>
        <c:axId val="203820680"/>
      </c:lineChart>
      <c:catAx>
        <c:axId val="20381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9112"/>
        <c:crosses val="autoZero"/>
        <c:crossBetween val="between"/>
      </c:valAx>
      <c:catAx>
        <c:axId val="20381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20680"/>
        <c:crosses val="autoZero"/>
        <c:auto val="0"/>
        <c:lblAlgn val="ctr"/>
        <c:lblOffset val="100"/>
        <c:noMultiLvlLbl val="0"/>
      </c:catAx>
      <c:valAx>
        <c:axId val="203820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1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249528"/>
        <c:axId val="155247176"/>
      </c:barChart>
      <c:catAx>
        <c:axId val="155249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7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247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9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09312"/>
        <c:axId val="203812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10096"/>
        <c:axId val="203810488"/>
      </c:lineChart>
      <c:catAx>
        <c:axId val="20380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2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2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09312"/>
        <c:crosses val="autoZero"/>
        <c:crossBetween val="between"/>
      </c:valAx>
      <c:catAx>
        <c:axId val="20381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10488"/>
        <c:crosses val="autoZero"/>
        <c:auto val="0"/>
        <c:lblAlgn val="ctr"/>
        <c:lblOffset val="100"/>
        <c:noMultiLvlLbl val="0"/>
      </c:catAx>
      <c:valAx>
        <c:axId val="203810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1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2448"/>
        <c:axId val="20381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16760"/>
        <c:axId val="203813232"/>
      </c:lineChart>
      <c:catAx>
        <c:axId val="203812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2448"/>
        <c:crosses val="autoZero"/>
        <c:crossBetween val="between"/>
      </c:valAx>
      <c:catAx>
        <c:axId val="203816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13232"/>
        <c:crosses val="autoZero"/>
        <c:auto val="0"/>
        <c:lblAlgn val="ctr"/>
        <c:lblOffset val="100"/>
        <c:noMultiLvlLbl val="0"/>
      </c:catAx>
      <c:valAx>
        <c:axId val="203813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1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17152"/>
        <c:axId val="20382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2048"/>
        <c:axId val="203832832"/>
      </c:lineChart>
      <c:catAx>
        <c:axId val="203817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2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17152"/>
        <c:crosses val="autoZero"/>
        <c:crossBetween val="between"/>
      </c:valAx>
      <c:catAx>
        <c:axId val="20383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32832"/>
        <c:crosses val="autoZero"/>
        <c:auto val="0"/>
        <c:lblAlgn val="ctr"/>
        <c:lblOffset val="100"/>
        <c:noMultiLvlLbl val="0"/>
      </c:catAx>
      <c:valAx>
        <c:axId val="203832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8912"/>
        <c:axId val="203825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26952"/>
        <c:axId val="203826168"/>
      </c:lineChart>
      <c:catAx>
        <c:axId val="20382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5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25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8912"/>
        <c:crosses val="autoZero"/>
        <c:crossBetween val="between"/>
      </c:valAx>
      <c:catAx>
        <c:axId val="203826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26168"/>
        <c:crosses val="autoZero"/>
        <c:auto val="0"/>
        <c:lblAlgn val="ctr"/>
        <c:lblOffset val="100"/>
        <c:noMultiLvlLbl val="0"/>
      </c:catAx>
      <c:valAx>
        <c:axId val="203826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26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7736"/>
        <c:axId val="203823424"/>
      </c:barChart>
      <c:catAx>
        <c:axId val="203827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2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7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1656"/>
        <c:axId val="203826560"/>
      </c:barChart>
      <c:catAx>
        <c:axId val="203831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2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1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3224"/>
        <c:axId val="203821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0872"/>
        <c:axId val="203832440"/>
      </c:lineChart>
      <c:catAx>
        <c:axId val="203833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1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21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3224"/>
        <c:crosses val="autoZero"/>
        <c:crossBetween val="between"/>
      </c:valAx>
      <c:catAx>
        <c:axId val="2038308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32440"/>
        <c:crosses val="autoZero"/>
        <c:auto val="0"/>
        <c:lblAlgn val="ctr"/>
        <c:lblOffset val="100"/>
        <c:noMultiLvlLbl val="0"/>
      </c:catAx>
      <c:valAx>
        <c:axId val="203832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0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3032"/>
        <c:axId val="203831264"/>
      </c:barChart>
      <c:catAx>
        <c:axId val="203823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1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3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3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3816"/>
        <c:axId val="203829696"/>
      </c:barChart>
      <c:catAx>
        <c:axId val="20382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9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29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3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4208"/>
        <c:axId val="203821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22248"/>
        <c:axId val="203824600"/>
      </c:lineChart>
      <c:catAx>
        <c:axId val="20382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1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21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4208"/>
        <c:crosses val="autoZero"/>
        <c:crossBetween val="between"/>
      </c:valAx>
      <c:catAx>
        <c:axId val="203822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24600"/>
        <c:crosses val="autoZero"/>
        <c:auto val="0"/>
        <c:lblAlgn val="ctr"/>
        <c:lblOffset val="100"/>
        <c:noMultiLvlLbl val="0"/>
      </c:catAx>
      <c:valAx>
        <c:axId val="203824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22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247960"/>
        <c:axId val="155243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4824"/>
        <c:axId val="155248352"/>
      </c:lineChart>
      <c:catAx>
        <c:axId val="155247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3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24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247960"/>
        <c:crosses val="autoZero"/>
        <c:crossBetween val="between"/>
      </c:valAx>
      <c:catAx>
        <c:axId val="15524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248352"/>
        <c:crosses val="autoZero"/>
        <c:auto val="0"/>
        <c:lblAlgn val="ctr"/>
        <c:lblOffset val="100"/>
        <c:noMultiLvlLbl val="0"/>
      </c:catAx>
      <c:valAx>
        <c:axId val="15524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24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24992"/>
        <c:axId val="203843808"/>
      </c:barChart>
      <c:catAx>
        <c:axId val="20382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4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2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8712"/>
        <c:axId val="203841456"/>
      </c:barChart>
      <c:catAx>
        <c:axId val="203838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4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8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40280"/>
        <c:axId val="203844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43024"/>
        <c:axId val="203835184"/>
      </c:lineChart>
      <c:catAx>
        <c:axId val="20384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4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44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0280"/>
        <c:crosses val="autoZero"/>
        <c:crossBetween val="between"/>
      </c:valAx>
      <c:catAx>
        <c:axId val="203843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35184"/>
        <c:crosses val="autoZero"/>
        <c:auto val="0"/>
        <c:lblAlgn val="ctr"/>
        <c:lblOffset val="100"/>
        <c:noMultiLvlLbl val="0"/>
      </c:catAx>
      <c:valAx>
        <c:axId val="20383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4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7144"/>
        <c:axId val="203839888"/>
      </c:barChart>
      <c:catAx>
        <c:axId val="20383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98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3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7536"/>
        <c:axId val="203846160"/>
      </c:barChart>
      <c:catAx>
        <c:axId val="20383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6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4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7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40672"/>
        <c:axId val="203834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5968"/>
        <c:axId val="203842240"/>
      </c:lineChart>
      <c:catAx>
        <c:axId val="20384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40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3834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0672"/>
        <c:crosses val="autoZero"/>
        <c:crossBetween val="between"/>
      </c:valAx>
      <c:catAx>
        <c:axId val="20383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42240"/>
        <c:crosses val="autoZero"/>
        <c:auto val="0"/>
        <c:lblAlgn val="ctr"/>
        <c:lblOffset val="100"/>
        <c:noMultiLvlLbl val="0"/>
      </c:catAx>
      <c:valAx>
        <c:axId val="203842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35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7928"/>
        <c:axId val="203839104"/>
      </c:barChart>
      <c:catAx>
        <c:axId val="20383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9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383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7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39496"/>
        <c:axId val="203843416"/>
      </c:barChart>
      <c:catAx>
        <c:axId val="20383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3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3843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3844984"/>
        <c:axId val="203834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45376"/>
        <c:axId val="203845768"/>
      </c:lineChart>
      <c:catAx>
        <c:axId val="203844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3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3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3844984"/>
        <c:crosses val="autoZero"/>
        <c:crossBetween val="between"/>
      </c:valAx>
      <c:catAx>
        <c:axId val="203845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3845768"/>
        <c:crosses val="autoZero"/>
        <c:auto val="0"/>
        <c:lblAlgn val="ctr"/>
        <c:lblOffset val="100"/>
        <c:noMultiLvlLbl val="0"/>
      </c:catAx>
      <c:valAx>
        <c:axId val="203845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3845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7392"/>
        <c:axId val="206890728"/>
      </c:barChart>
      <c:catAx>
        <c:axId val="20689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0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9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7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7856"/>
        <c:axId val="155586680"/>
      </c:barChart>
      <c:catAx>
        <c:axId val="15558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6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58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2296"/>
        <c:axId val="206892688"/>
      </c:barChart>
      <c:catAx>
        <c:axId val="206892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9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2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0528"/>
        <c:axId val="206896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91120"/>
        <c:axId val="206893472"/>
      </c:lineChart>
      <c:catAx>
        <c:axId val="206900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6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96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0528"/>
        <c:crosses val="autoZero"/>
        <c:crossBetween val="between"/>
      </c:valAx>
      <c:catAx>
        <c:axId val="20689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93472"/>
        <c:crosses val="autoZero"/>
        <c:auto val="0"/>
        <c:lblAlgn val="ctr"/>
        <c:lblOffset val="100"/>
        <c:noMultiLvlLbl val="0"/>
      </c:catAx>
      <c:valAx>
        <c:axId val="206893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9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0920"/>
        <c:axId val="206898176"/>
      </c:barChart>
      <c:catAx>
        <c:axId val="20690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8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89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9944"/>
        <c:axId val="206889552"/>
      </c:barChart>
      <c:catAx>
        <c:axId val="206889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9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88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1904"/>
        <c:axId val="206890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98960"/>
        <c:axId val="206895432"/>
      </c:lineChart>
      <c:catAx>
        <c:axId val="20689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0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9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1904"/>
        <c:crosses val="autoZero"/>
        <c:crossBetween val="between"/>
      </c:valAx>
      <c:catAx>
        <c:axId val="20689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95432"/>
        <c:crosses val="autoZero"/>
        <c:auto val="0"/>
        <c:lblAlgn val="ctr"/>
        <c:lblOffset val="100"/>
        <c:noMultiLvlLbl val="0"/>
      </c:catAx>
      <c:valAx>
        <c:axId val="206895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9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5824"/>
        <c:axId val="206893864"/>
      </c:barChart>
      <c:catAx>
        <c:axId val="20689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3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893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7784"/>
        <c:axId val="206894648"/>
      </c:barChart>
      <c:catAx>
        <c:axId val="206897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4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894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98568"/>
        <c:axId val="206899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99744"/>
        <c:axId val="206900136"/>
      </c:lineChart>
      <c:catAx>
        <c:axId val="20689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9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99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98568"/>
        <c:crosses val="autoZero"/>
        <c:crossBetween val="between"/>
      </c:valAx>
      <c:catAx>
        <c:axId val="20689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00136"/>
        <c:crosses val="autoZero"/>
        <c:auto val="0"/>
        <c:lblAlgn val="ctr"/>
        <c:lblOffset val="100"/>
        <c:noMultiLvlLbl val="0"/>
      </c:catAx>
      <c:valAx>
        <c:axId val="206900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9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7584"/>
        <c:axId val="206911112"/>
      </c:barChart>
      <c:catAx>
        <c:axId val="20690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1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91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7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3272"/>
        <c:axId val="206914248"/>
      </c:barChart>
      <c:catAx>
        <c:axId val="20690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4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91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3152"/>
        <c:axId val="155585504"/>
      </c:barChart>
      <c:catAx>
        <c:axId val="15558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5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58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2096"/>
        <c:axId val="20690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02488"/>
        <c:axId val="206911504"/>
      </c:lineChart>
      <c:catAx>
        <c:axId val="20690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90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2096"/>
        <c:crosses val="autoZero"/>
        <c:crossBetween val="between"/>
      </c:valAx>
      <c:catAx>
        <c:axId val="2069024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11504"/>
        <c:crosses val="autoZero"/>
        <c:auto val="0"/>
        <c:lblAlgn val="ctr"/>
        <c:lblOffset val="100"/>
        <c:noMultiLvlLbl val="0"/>
      </c:catAx>
      <c:valAx>
        <c:axId val="206911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02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2288"/>
        <c:axId val="206911896"/>
      </c:barChart>
      <c:catAx>
        <c:axId val="20691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1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911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2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4056"/>
        <c:axId val="206906016"/>
      </c:barChart>
      <c:catAx>
        <c:axId val="20690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6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90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06800"/>
        <c:axId val="206904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04840"/>
        <c:axId val="206907192"/>
      </c:lineChart>
      <c:catAx>
        <c:axId val="20690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0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6800"/>
        <c:crosses val="autoZero"/>
        <c:crossBetween val="between"/>
      </c:valAx>
      <c:catAx>
        <c:axId val="2069048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07192"/>
        <c:crosses val="autoZero"/>
        <c:auto val="0"/>
        <c:lblAlgn val="ctr"/>
        <c:lblOffset val="100"/>
        <c:noMultiLvlLbl val="0"/>
      </c:catAx>
      <c:valAx>
        <c:axId val="206907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0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0328"/>
        <c:axId val="206909544"/>
      </c:barChart>
      <c:catAx>
        <c:axId val="20691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9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09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0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2680"/>
        <c:axId val="206905624"/>
      </c:barChart>
      <c:catAx>
        <c:axId val="20691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05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05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0720"/>
        <c:axId val="206913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13464"/>
        <c:axId val="206924048"/>
      </c:lineChart>
      <c:catAx>
        <c:axId val="20691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3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91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0720"/>
        <c:crosses val="autoZero"/>
        <c:crossBetween val="between"/>
      </c:valAx>
      <c:catAx>
        <c:axId val="206913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24048"/>
        <c:crosses val="autoZero"/>
        <c:auto val="0"/>
        <c:lblAlgn val="ctr"/>
        <c:lblOffset val="100"/>
        <c:noMultiLvlLbl val="0"/>
      </c:catAx>
      <c:valAx>
        <c:axId val="20692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1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6792"/>
        <c:axId val="206915032"/>
      </c:barChart>
      <c:catAx>
        <c:axId val="206926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5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91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6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7776"/>
        <c:axId val="206924832"/>
      </c:barChart>
      <c:catAx>
        <c:axId val="20691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48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92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5224"/>
        <c:axId val="206918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20520"/>
        <c:axId val="206925616"/>
      </c:lineChart>
      <c:catAx>
        <c:axId val="206925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8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1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5224"/>
        <c:crosses val="autoZero"/>
        <c:crossBetween val="between"/>
      </c:valAx>
      <c:catAx>
        <c:axId val="206920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25616"/>
        <c:crosses val="autoZero"/>
        <c:auto val="0"/>
        <c:lblAlgn val="ctr"/>
        <c:lblOffset val="100"/>
        <c:noMultiLvlLbl val="0"/>
      </c:catAx>
      <c:valAx>
        <c:axId val="206925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20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4720"/>
        <c:axId val="155583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88248"/>
        <c:axId val="155588640"/>
      </c:lineChart>
      <c:catAx>
        <c:axId val="15558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35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583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4720"/>
        <c:crosses val="autoZero"/>
        <c:crossBetween val="between"/>
      </c:valAx>
      <c:catAx>
        <c:axId val="155588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5588640"/>
        <c:crosses val="autoZero"/>
        <c:auto val="0"/>
        <c:lblAlgn val="ctr"/>
        <c:lblOffset val="100"/>
        <c:noMultiLvlLbl val="0"/>
      </c:catAx>
      <c:valAx>
        <c:axId val="15558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58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4640"/>
        <c:axId val="206915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15816"/>
        <c:axId val="206916208"/>
      </c:lineChart>
      <c:catAx>
        <c:axId val="20691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15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4640"/>
        <c:crosses val="autoZero"/>
        <c:crossBetween val="between"/>
      </c:valAx>
      <c:catAx>
        <c:axId val="206915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16208"/>
        <c:crosses val="autoZero"/>
        <c:auto val="0"/>
        <c:lblAlgn val="ctr"/>
        <c:lblOffset val="100"/>
        <c:noMultiLvlLbl val="0"/>
      </c:catAx>
      <c:valAx>
        <c:axId val="20691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1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18168"/>
        <c:axId val="206916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20912"/>
        <c:axId val="206923264"/>
      </c:lineChart>
      <c:catAx>
        <c:axId val="206918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1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8168"/>
        <c:crosses val="autoZero"/>
        <c:crossBetween val="between"/>
      </c:valAx>
      <c:catAx>
        <c:axId val="20692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23264"/>
        <c:crosses val="autoZero"/>
        <c:auto val="0"/>
        <c:lblAlgn val="ctr"/>
        <c:lblOffset val="100"/>
        <c:noMultiLvlLbl val="0"/>
      </c:catAx>
      <c:valAx>
        <c:axId val="206923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20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2480"/>
        <c:axId val="206918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21696"/>
        <c:axId val="206919344"/>
      </c:lineChart>
      <c:catAx>
        <c:axId val="20692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18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2480"/>
        <c:crosses val="autoZero"/>
        <c:crossBetween val="between"/>
      </c:valAx>
      <c:catAx>
        <c:axId val="20692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19344"/>
        <c:crosses val="autoZero"/>
        <c:auto val="0"/>
        <c:lblAlgn val="ctr"/>
        <c:lblOffset val="100"/>
        <c:noMultiLvlLbl val="0"/>
      </c:catAx>
      <c:valAx>
        <c:axId val="206919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21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2872"/>
        <c:axId val="206919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20128"/>
        <c:axId val="206923656"/>
      </c:lineChart>
      <c:catAx>
        <c:axId val="20692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19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19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2872"/>
        <c:crosses val="autoZero"/>
        <c:crossBetween val="between"/>
      </c:valAx>
      <c:catAx>
        <c:axId val="206920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923656"/>
        <c:crosses val="autoZero"/>
        <c:auto val="0"/>
        <c:lblAlgn val="ctr"/>
        <c:lblOffset val="100"/>
        <c:noMultiLvlLbl val="0"/>
      </c:catAx>
      <c:valAx>
        <c:axId val="206923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920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8752"/>
        <c:axId val="206929144"/>
      </c:barChart>
      <c:catAx>
        <c:axId val="20692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9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29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8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927184"/>
        <c:axId val="206927968"/>
      </c:barChart>
      <c:catAx>
        <c:axId val="20692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927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92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0344"/>
        <c:axId val="206866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66032"/>
        <c:axId val="206870736"/>
      </c:lineChart>
      <c:catAx>
        <c:axId val="206870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6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6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0344"/>
        <c:crosses val="autoZero"/>
        <c:crossBetween val="between"/>
      </c:valAx>
      <c:catAx>
        <c:axId val="20686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70736"/>
        <c:crosses val="autoZero"/>
        <c:auto val="0"/>
        <c:lblAlgn val="ctr"/>
        <c:lblOffset val="100"/>
        <c:noMultiLvlLbl val="0"/>
      </c:catAx>
      <c:valAx>
        <c:axId val="206870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6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3872"/>
        <c:axId val="206876616"/>
      </c:barChart>
      <c:catAx>
        <c:axId val="20687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6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7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5832"/>
        <c:axId val="206866816"/>
      </c:barChart>
      <c:catAx>
        <c:axId val="20687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66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67208"/>
        <c:axId val="206872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71520"/>
        <c:axId val="206868384"/>
      </c:lineChart>
      <c:catAx>
        <c:axId val="20686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2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7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7208"/>
        <c:crosses val="autoZero"/>
        <c:crossBetween val="between"/>
      </c:valAx>
      <c:catAx>
        <c:axId val="206871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68384"/>
        <c:crosses val="autoZero"/>
        <c:auto val="0"/>
        <c:lblAlgn val="ctr"/>
        <c:lblOffset val="100"/>
        <c:noMultiLvlLbl val="0"/>
      </c:catAx>
      <c:valAx>
        <c:axId val="206868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71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9424"/>
        <c:axId val="155581976"/>
      </c:barChart>
      <c:catAx>
        <c:axId val="15558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1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558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6224"/>
        <c:axId val="206864856"/>
      </c:barChart>
      <c:catAx>
        <c:axId val="20687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4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6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6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65248"/>
        <c:axId val="206872696"/>
      </c:barChart>
      <c:catAx>
        <c:axId val="20686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7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5048"/>
        <c:axId val="206867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68776"/>
        <c:axId val="206869168"/>
      </c:lineChart>
      <c:catAx>
        <c:axId val="20687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76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67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5048"/>
        <c:crosses val="autoZero"/>
        <c:crossBetween val="between"/>
      </c:valAx>
      <c:catAx>
        <c:axId val="206868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69168"/>
        <c:crosses val="autoZero"/>
        <c:auto val="0"/>
        <c:lblAlgn val="ctr"/>
        <c:lblOffset val="100"/>
        <c:noMultiLvlLbl val="0"/>
      </c:catAx>
      <c:valAx>
        <c:axId val="20686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6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5440"/>
        <c:axId val="206869560"/>
      </c:barChart>
      <c:catAx>
        <c:axId val="20687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69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869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3088"/>
        <c:axId val="206873480"/>
      </c:barChart>
      <c:catAx>
        <c:axId val="20687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3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87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2496"/>
        <c:axId val="206880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82888"/>
        <c:axId val="206880928"/>
      </c:lineChart>
      <c:catAx>
        <c:axId val="20688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8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2496"/>
        <c:crosses val="autoZero"/>
        <c:crossBetween val="between"/>
      </c:valAx>
      <c:catAx>
        <c:axId val="2068828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80928"/>
        <c:crosses val="autoZero"/>
        <c:auto val="0"/>
        <c:lblAlgn val="ctr"/>
        <c:lblOffset val="100"/>
        <c:noMultiLvlLbl val="0"/>
      </c:catAx>
      <c:valAx>
        <c:axId val="20688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8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1320"/>
        <c:axId val="206880536"/>
      </c:barChart>
      <c:catAx>
        <c:axId val="206881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80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1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9752"/>
        <c:axId val="206881712"/>
      </c:barChart>
      <c:catAx>
        <c:axId val="206879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1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81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9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2104"/>
        <c:axId val="206878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83280"/>
        <c:axId val="206886808"/>
      </c:lineChart>
      <c:catAx>
        <c:axId val="206882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8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78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2104"/>
        <c:crosses val="autoZero"/>
        <c:crossBetween val="between"/>
      </c:valAx>
      <c:catAx>
        <c:axId val="20688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86808"/>
        <c:crosses val="autoZero"/>
        <c:auto val="0"/>
        <c:lblAlgn val="ctr"/>
        <c:lblOffset val="100"/>
        <c:noMultiLvlLbl val="0"/>
      </c:catAx>
      <c:valAx>
        <c:axId val="20688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83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4456"/>
        <c:axId val="206878184"/>
      </c:barChart>
      <c:catAx>
        <c:axId val="206884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8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878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4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4328"/>
        <c:axId val="155585112"/>
      </c:barChart>
      <c:catAx>
        <c:axId val="15558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5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558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5240"/>
        <c:axId val="206887592"/>
      </c:barChart>
      <c:catAx>
        <c:axId val="20688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688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86024"/>
        <c:axId val="206887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78968"/>
        <c:axId val="206888768"/>
      </c:lineChart>
      <c:catAx>
        <c:axId val="206886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7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88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6024"/>
        <c:crosses val="autoZero"/>
        <c:crossBetween val="between"/>
      </c:valAx>
      <c:catAx>
        <c:axId val="20687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06888768"/>
        <c:crosses val="autoZero"/>
        <c:auto val="0"/>
        <c:lblAlgn val="ctr"/>
        <c:lblOffset val="100"/>
        <c:noMultiLvlLbl val="0"/>
      </c:catAx>
      <c:valAx>
        <c:axId val="20688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87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7792"/>
        <c:axId val="206889160"/>
      </c:barChart>
      <c:catAx>
        <c:axId val="20687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89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6889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7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877400"/>
        <c:axId val="209770304"/>
      </c:barChart>
      <c:catAx>
        <c:axId val="206877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0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70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6877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67952"/>
        <c:axId val="209772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8344"/>
        <c:axId val="209769520"/>
      </c:lineChart>
      <c:catAx>
        <c:axId val="20976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7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7952"/>
        <c:crosses val="autoZero"/>
        <c:crossBetween val="between"/>
      </c:valAx>
      <c:catAx>
        <c:axId val="209768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69520"/>
        <c:crosses val="autoZero"/>
        <c:auto val="0"/>
        <c:lblAlgn val="ctr"/>
        <c:lblOffset val="100"/>
        <c:noMultiLvlLbl val="0"/>
      </c:catAx>
      <c:valAx>
        <c:axId val="20976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68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3440"/>
        <c:axId val="209769912"/>
      </c:barChart>
      <c:catAx>
        <c:axId val="20977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9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69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1088"/>
        <c:axId val="209767560"/>
      </c:barChart>
      <c:catAx>
        <c:axId val="20977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7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67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5792"/>
        <c:axId val="209773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1872"/>
        <c:axId val="209773048"/>
      </c:lineChart>
      <c:catAx>
        <c:axId val="209775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3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773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5792"/>
        <c:crosses val="autoZero"/>
        <c:crossBetween val="between"/>
      </c:valAx>
      <c:catAx>
        <c:axId val="2097718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73048"/>
        <c:crosses val="autoZero"/>
        <c:auto val="0"/>
        <c:lblAlgn val="ctr"/>
        <c:lblOffset val="100"/>
        <c:noMultiLvlLbl val="0"/>
      </c:catAx>
      <c:valAx>
        <c:axId val="209773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7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4616"/>
        <c:axId val="209768736"/>
      </c:barChart>
      <c:catAx>
        <c:axId val="209774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8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768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4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5400"/>
        <c:axId val="209765992"/>
      </c:barChart>
      <c:catAx>
        <c:axId val="20977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5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65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587072"/>
        <c:axId val="155587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16992"/>
        <c:axId val="185520128"/>
      </c:lineChart>
      <c:catAx>
        <c:axId val="15558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7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558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5587072"/>
        <c:crosses val="autoZero"/>
        <c:crossBetween val="between"/>
      </c:valAx>
      <c:catAx>
        <c:axId val="18551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0128"/>
        <c:crosses val="autoZero"/>
        <c:auto val="0"/>
        <c:lblAlgn val="ctr"/>
        <c:lblOffset val="100"/>
        <c:noMultiLvlLbl val="0"/>
      </c:catAx>
      <c:valAx>
        <c:axId val="185520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1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6184"/>
        <c:axId val="209776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4424"/>
        <c:axId val="209764816"/>
      </c:lineChart>
      <c:catAx>
        <c:axId val="2097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6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77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6184"/>
        <c:crosses val="autoZero"/>
        <c:crossBetween val="between"/>
      </c:valAx>
      <c:catAx>
        <c:axId val="2097644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64816"/>
        <c:crosses val="autoZero"/>
        <c:auto val="0"/>
        <c:lblAlgn val="ctr"/>
        <c:lblOffset val="100"/>
        <c:noMultiLvlLbl val="0"/>
      </c:catAx>
      <c:valAx>
        <c:axId val="209764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64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65600"/>
        <c:axId val="209766384"/>
      </c:barChart>
      <c:catAx>
        <c:axId val="20976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6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76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6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5592"/>
        <c:axId val="209789120"/>
      </c:barChart>
      <c:catAx>
        <c:axId val="20978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9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89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7552"/>
        <c:axId val="209787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87944"/>
        <c:axId val="209783632"/>
      </c:lineChart>
      <c:catAx>
        <c:axId val="2097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71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787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7552"/>
        <c:crosses val="autoZero"/>
        <c:crossBetween val="between"/>
      </c:valAx>
      <c:catAx>
        <c:axId val="209787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83632"/>
        <c:crosses val="autoZero"/>
        <c:auto val="0"/>
        <c:lblAlgn val="ctr"/>
        <c:lblOffset val="100"/>
        <c:noMultiLvlLbl val="0"/>
      </c:catAx>
      <c:valAx>
        <c:axId val="20978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87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4024"/>
        <c:axId val="209781672"/>
      </c:barChart>
      <c:catAx>
        <c:axId val="209784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1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78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5200"/>
        <c:axId val="209777752"/>
      </c:barChart>
      <c:catAx>
        <c:axId val="20978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7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7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5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8536"/>
        <c:axId val="20978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8928"/>
        <c:axId val="209782456"/>
      </c:lineChart>
      <c:catAx>
        <c:axId val="20977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8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78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8536"/>
        <c:crosses val="autoZero"/>
        <c:crossBetween val="between"/>
      </c:valAx>
      <c:catAx>
        <c:axId val="20977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82456"/>
        <c:crosses val="autoZero"/>
        <c:auto val="0"/>
        <c:lblAlgn val="ctr"/>
        <c:lblOffset val="100"/>
        <c:noMultiLvlLbl val="0"/>
      </c:catAx>
      <c:valAx>
        <c:axId val="209782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7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79320"/>
        <c:axId val="209779712"/>
      </c:barChart>
      <c:catAx>
        <c:axId val="20977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9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77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79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0104"/>
        <c:axId val="209788728"/>
      </c:barChart>
      <c:catAx>
        <c:axId val="20978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8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8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0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4808"/>
        <c:axId val="20978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80496"/>
        <c:axId val="209781280"/>
      </c:lineChart>
      <c:catAx>
        <c:axId val="209784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8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4808"/>
        <c:crosses val="autoZero"/>
        <c:crossBetween val="between"/>
      </c:valAx>
      <c:catAx>
        <c:axId val="20978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81280"/>
        <c:crosses val="autoZero"/>
        <c:auto val="0"/>
        <c:lblAlgn val="ctr"/>
        <c:lblOffset val="100"/>
        <c:noMultiLvlLbl val="0"/>
      </c:catAx>
      <c:valAx>
        <c:axId val="209781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8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8168"/>
        <c:axId val="185516208"/>
      </c:barChart>
      <c:catAx>
        <c:axId val="185518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6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51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8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86376"/>
        <c:axId val="209786768"/>
      </c:barChart>
      <c:catAx>
        <c:axId val="2097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0296"/>
        <c:axId val="209800488"/>
      </c:barChart>
      <c:catAx>
        <c:axId val="209790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0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0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0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5000"/>
        <c:axId val="209793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91864"/>
        <c:axId val="209795392"/>
      </c:lineChart>
      <c:catAx>
        <c:axId val="20979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3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79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5000"/>
        <c:crosses val="autoZero"/>
        <c:crossBetween val="between"/>
      </c:valAx>
      <c:catAx>
        <c:axId val="209791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95392"/>
        <c:crosses val="autoZero"/>
        <c:auto val="0"/>
        <c:lblAlgn val="ctr"/>
        <c:lblOffset val="100"/>
        <c:noMultiLvlLbl val="0"/>
      </c:catAx>
      <c:valAx>
        <c:axId val="209795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9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2256"/>
        <c:axId val="209790688"/>
      </c:barChart>
      <c:catAx>
        <c:axId val="2097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06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79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2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1472"/>
        <c:axId val="209798920"/>
      </c:barChart>
      <c:catAx>
        <c:axId val="20979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8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798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1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9312"/>
        <c:axId val="209795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0880"/>
        <c:axId val="209797352"/>
      </c:lineChart>
      <c:catAx>
        <c:axId val="20979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5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9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9312"/>
        <c:crosses val="autoZero"/>
        <c:crossBetween val="between"/>
      </c:valAx>
      <c:catAx>
        <c:axId val="20980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97352"/>
        <c:crosses val="autoZero"/>
        <c:auto val="0"/>
        <c:lblAlgn val="ctr"/>
        <c:lblOffset val="100"/>
        <c:noMultiLvlLbl val="0"/>
      </c:catAx>
      <c:valAx>
        <c:axId val="209797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0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2648"/>
        <c:axId val="209793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0096"/>
        <c:axId val="209796568"/>
      </c:lineChart>
      <c:catAx>
        <c:axId val="20979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3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93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2648"/>
        <c:crosses val="autoZero"/>
        <c:crossBetween val="between"/>
      </c:valAx>
      <c:catAx>
        <c:axId val="20980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96568"/>
        <c:crosses val="autoZero"/>
        <c:auto val="0"/>
        <c:lblAlgn val="ctr"/>
        <c:lblOffset val="100"/>
        <c:noMultiLvlLbl val="0"/>
      </c:catAx>
      <c:valAx>
        <c:axId val="209796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0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3824"/>
        <c:axId val="209799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94216"/>
        <c:axId val="209794608"/>
      </c:lineChart>
      <c:catAx>
        <c:axId val="20979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9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99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3824"/>
        <c:crosses val="autoZero"/>
        <c:crossBetween val="between"/>
      </c:valAx>
      <c:catAx>
        <c:axId val="209794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794608"/>
        <c:crosses val="autoZero"/>
        <c:auto val="0"/>
        <c:lblAlgn val="ctr"/>
        <c:lblOffset val="100"/>
        <c:noMultiLvlLbl val="0"/>
      </c:catAx>
      <c:valAx>
        <c:axId val="209794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794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798136"/>
        <c:axId val="209789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2056"/>
        <c:axId val="209809112"/>
      </c:lineChart>
      <c:catAx>
        <c:axId val="20979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89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789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798136"/>
        <c:crosses val="autoZero"/>
        <c:crossBetween val="between"/>
      </c:valAx>
      <c:catAx>
        <c:axId val="209802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09112"/>
        <c:crosses val="autoZero"/>
        <c:auto val="0"/>
        <c:lblAlgn val="ctr"/>
        <c:lblOffset val="100"/>
        <c:noMultiLvlLbl val="0"/>
      </c:catAx>
      <c:valAx>
        <c:axId val="209809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02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03232"/>
        <c:axId val="209802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624"/>
        <c:axId val="209806368"/>
      </c:lineChart>
      <c:catAx>
        <c:axId val="20980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3232"/>
        <c:crosses val="autoZero"/>
        <c:crossBetween val="between"/>
      </c:valAx>
      <c:catAx>
        <c:axId val="20980362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06368"/>
        <c:crosses val="autoZero"/>
        <c:auto val="0"/>
        <c:lblAlgn val="ctr"/>
        <c:lblOffset val="100"/>
        <c:noMultiLvlLbl val="0"/>
      </c:catAx>
      <c:valAx>
        <c:axId val="209806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03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70696"/>
        <c:axId val="154065992"/>
      </c:barChart>
      <c:catAx>
        <c:axId val="15407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6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065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7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3264"/>
        <c:axId val="185522088"/>
      </c:barChart>
      <c:catAx>
        <c:axId val="18552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2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52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1464"/>
        <c:axId val="209808720"/>
      </c:barChart>
      <c:catAx>
        <c:axId val="209811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8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8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1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3032"/>
        <c:axId val="209809504"/>
      </c:barChart>
      <c:catAx>
        <c:axId val="209813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9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3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05192"/>
        <c:axId val="209812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12640"/>
        <c:axId val="209809896"/>
      </c:lineChart>
      <c:catAx>
        <c:axId val="20980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2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812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5192"/>
        <c:crosses val="autoZero"/>
        <c:crossBetween val="between"/>
      </c:valAx>
      <c:catAx>
        <c:axId val="20981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09896"/>
        <c:crosses val="autoZero"/>
        <c:auto val="0"/>
        <c:lblAlgn val="ctr"/>
        <c:lblOffset val="100"/>
        <c:noMultiLvlLbl val="0"/>
      </c:catAx>
      <c:valAx>
        <c:axId val="209809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12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05976"/>
        <c:axId val="209804016"/>
      </c:barChart>
      <c:catAx>
        <c:axId val="20980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4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80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5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07544"/>
        <c:axId val="209813424"/>
      </c:barChart>
      <c:catAx>
        <c:axId val="209807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3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81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7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3816"/>
        <c:axId val="209804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11072"/>
        <c:axId val="209805584"/>
      </c:lineChart>
      <c:catAx>
        <c:axId val="20981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4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4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3816"/>
        <c:crosses val="autoZero"/>
        <c:crossBetween val="between"/>
      </c:valAx>
      <c:catAx>
        <c:axId val="20981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05584"/>
        <c:crosses val="autoZero"/>
        <c:auto val="0"/>
        <c:lblAlgn val="ctr"/>
        <c:lblOffset val="100"/>
        <c:noMultiLvlLbl val="0"/>
      </c:catAx>
      <c:valAx>
        <c:axId val="209805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1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4208"/>
        <c:axId val="209802840"/>
      </c:barChart>
      <c:catAx>
        <c:axId val="20981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0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0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4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4400"/>
        <c:axId val="209824792"/>
      </c:barChart>
      <c:catAx>
        <c:axId val="20982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4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24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4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5184"/>
        <c:axId val="209821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25576"/>
        <c:axId val="209820088"/>
      </c:lineChart>
      <c:catAx>
        <c:axId val="20982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1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821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5184"/>
        <c:crosses val="autoZero"/>
        <c:crossBetween val="between"/>
      </c:valAx>
      <c:catAx>
        <c:axId val="209825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20088"/>
        <c:crosses val="autoZero"/>
        <c:auto val="0"/>
        <c:lblAlgn val="ctr"/>
        <c:lblOffset val="100"/>
        <c:noMultiLvlLbl val="0"/>
      </c:catAx>
      <c:valAx>
        <c:axId val="209820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25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2048"/>
        <c:axId val="209815776"/>
      </c:barChart>
      <c:catAx>
        <c:axId val="20982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5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81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9344"/>
        <c:axId val="185517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20912"/>
        <c:axId val="185521696"/>
      </c:lineChart>
      <c:catAx>
        <c:axId val="18551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9344"/>
        <c:crosses val="autoZero"/>
        <c:crossBetween val="between"/>
      </c:valAx>
      <c:catAx>
        <c:axId val="18552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521696"/>
        <c:crosses val="autoZero"/>
        <c:auto val="0"/>
        <c:lblAlgn val="ctr"/>
        <c:lblOffset val="100"/>
        <c:noMultiLvlLbl val="0"/>
      </c:catAx>
      <c:valAx>
        <c:axId val="185521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520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2832"/>
        <c:axId val="209826360"/>
      </c:barChart>
      <c:catAx>
        <c:axId val="20982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6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826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9696"/>
        <c:axId val="209820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21264"/>
        <c:axId val="209819304"/>
      </c:lineChart>
      <c:catAx>
        <c:axId val="20981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0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820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9696"/>
        <c:crosses val="autoZero"/>
        <c:crossBetween val="between"/>
      </c:valAx>
      <c:catAx>
        <c:axId val="20982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19304"/>
        <c:crosses val="autoZero"/>
        <c:auto val="0"/>
        <c:lblAlgn val="ctr"/>
        <c:lblOffset val="100"/>
        <c:noMultiLvlLbl val="0"/>
      </c:catAx>
      <c:valAx>
        <c:axId val="209819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21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3616"/>
        <c:axId val="209818912"/>
      </c:barChart>
      <c:catAx>
        <c:axId val="20982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8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0981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3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3224"/>
        <c:axId val="209817736"/>
      </c:barChart>
      <c:catAx>
        <c:axId val="209823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7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981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3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4008"/>
        <c:axId val="209814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26752"/>
        <c:axId val="209825968"/>
      </c:lineChart>
      <c:catAx>
        <c:axId val="20982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14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4008"/>
        <c:crosses val="autoZero"/>
        <c:crossBetween val="between"/>
      </c:valAx>
      <c:catAx>
        <c:axId val="209826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9825968"/>
        <c:crosses val="autoZero"/>
        <c:auto val="0"/>
        <c:lblAlgn val="ctr"/>
        <c:lblOffset val="100"/>
        <c:noMultiLvlLbl val="0"/>
      </c:catAx>
      <c:valAx>
        <c:axId val="20982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82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18128"/>
        <c:axId val="209828712"/>
      </c:barChart>
      <c:catAx>
        <c:axId val="20981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28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18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7144"/>
        <c:axId val="209827928"/>
      </c:barChart>
      <c:catAx>
        <c:axId val="209827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7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827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827536"/>
        <c:axId val="209829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4016"/>
        <c:axId val="211478920"/>
      </c:lineChart>
      <c:catAx>
        <c:axId val="209827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94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982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9827536"/>
        <c:crosses val="autoZero"/>
        <c:crossBetween val="between"/>
      </c:valAx>
      <c:catAx>
        <c:axId val="21148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78920"/>
        <c:crosses val="autoZero"/>
        <c:auto val="0"/>
        <c:lblAlgn val="ctr"/>
        <c:lblOffset val="100"/>
        <c:noMultiLvlLbl val="0"/>
      </c:catAx>
      <c:valAx>
        <c:axId val="211478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8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4408"/>
        <c:axId val="211485192"/>
      </c:barChart>
      <c:catAx>
        <c:axId val="21148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5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1485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2056"/>
        <c:axId val="211478528"/>
      </c:barChart>
      <c:catAx>
        <c:axId val="211482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78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147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2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22480"/>
        <c:axId val="185522872"/>
      </c:barChart>
      <c:catAx>
        <c:axId val="18552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2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2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22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4800"/>
        <c:axId val="211487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5584"/>
        <c:axId val="211476568"/>
      </c:lineChart>
      <c:catAx>
        <c:axId val="211484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71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1487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4800"/>
        <c:crosses val="autoZero"/>
        <c:crossBetween val="between"/>
      </c:valAx>
      <c:catAx>
        <c:axId val="21148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76568"/>
        <c:crosses val="autoZero"/>
        <c:auto val="0"/>
        <c:lblAlgn val="ctr"/>
        <c:lblOffset val="100"/>
        <c:noMultiLvlLbl val="0"/>
      </c:catAx>
      <c:valAx>
        <c:axId val="211476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8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6760"/>
        <c:axId val="211487544"/>
      </c:barChart>
      <c:catAx>
        <c:axId val="21148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75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148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7936"/>
        <c:axId val="211477744"/>
      </c:barChart>
      <c:catAx>
        <c:axId val="211487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77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1477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0880"/>
        <c:axId val="211477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6368"/>
        <c:axId val="211488720"/>
      </c:lineChart>
      <c:catAx>
        <c:axId val="21148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77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1477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0880"/>
        <c:crosses val="autoZero"/>
        <c:crossBetween val="between"/>
      </c:valAx>
      <c:catAx>
        <c:axId val="2114863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88720"/>
        <c:crosses val="autoZero"/>
        <c:auto val="0"/>
        <c:lblAlgn val="ctr"/>
        <c:lblOffset val="100"/>
        <c:noMultiLvlLbl val="0"/>
      </c:catAx>
      <c:valAx>
        <c:axId val="211488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8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78136"/>
        <c:axId val="211482840"/>
      </c:barChart>
      <c:catAx>
        <c:axId val="211478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2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148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78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1664"/>
        <c:axId val="211482448"/>
      </c:barChart>
      <c:catAx>
        <c:axId val="21148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2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148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1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83624"/>
        <c:axId val="21149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92640"/>
        <c:axId val="211498128"/>
      </c:lineChart>
      <c:catAx>
        <c:axId val="211483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57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149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3624"/>
        <c:crosses val="autoZero"/>
        <c:crossBetween val="between"/>
      </c:valAx>
      <c:catAx>
        <c:axId val="21149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98128"/>
        <c:crosses val="autoZero"/>
        <c:auto val="0"/>
        <c:lblAlgn val="ctr"/>
        <c:lblOffset val="100"/>
        <c:noMultiLvlLbl val="0"/>
      </c:catAx>
      <c:valAx>
        <c:axId val="211498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92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6168"/>
        <c:axId val="211495384"/>
      </c:barChart>
      <c:catAx>
        <c:axId val="21149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5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1495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6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4992"/>
        <c:axId val="211494600"/>
      </c:barChart>
      <c:catAx>
        <c:axId val="21149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4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149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9304"/>
        <c:axId val="211501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98912"/>
        <c:axId val="211496560"/>
      </c:lineChart>
      <c:catAx>
        <c:axId val="211499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0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9304"/>
        <c:crosses val="autoZero"/>
        <c:crossBetween val="between"/>
      </c:valAx>
      <c:catAx>
        <c:axId val="21149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96560"/>
        <c:crosses val="autoZero"/>
        <c:auto val="0"/>
        <c:lblAlgn val="ctr"/>
        <c:lblOffset val="100"/>
        <c:noMultiLvlLbl val="0"/>
      </c:catAx>
      <c:valAx>
        <c:axId val="211496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9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518560"/>
        <c:axId val="185518952"/>
      </c:barChart>
      <c:catAx>
        <c:axId val="18551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8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18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518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7344"/>
        <c:axId val="211489896"/>
      </c:barChart>
      <c:catAx>
        <c:axId val="21149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8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0088"/>
        <c:axId val="211489112"/>
      </c:barChart>
      <c:catAx>
        <c:axId val="21150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89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48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0872"/>
        <c:axId val="211492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98520"/>
        <c:axId val="211490680"/>
      </c:lineChart>
      <c:catAx>
        <c:axId val="211500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2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11492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0872"/>
        <c:crosses val="autoZero"/>
        <c:crossBetween val="between"/>
      </c:valAx>
      <c:catAx>
        <c:axId val="211498520"/>
        <c:scaling>
          <c:orientation val="minMax"/>
        </c:scaling>
        <c:delete val="1"/>
        <c:axPos val="b"/>
        <c:majorTickMark val="out"/>
        <c:minorTickMark val="none"/>
        <c:tickLblPos val="nextTo"/>
        <c:crossAx val="211490680"/>
        <c:crosses val="autoZero"/>
        <c:auto val="0"/>
        <c:lblAlgn val="ctr"/>
        <c:lblOffset val="100"/>
        <c:noMultiLvlLbl val="0"/>
      </c:catAx>
      <c:valAx>
        <c:axId val="211490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49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1072"/>
        <c:axId val="211491464"/>
      </c:barChart>
      <c:catAx>
        <c:axId val="2114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14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11491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491856"/>
        <c:axId val="211493816"/>
      </c:barChart>
      <c:catAx>
        <c:axId val="21149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3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11493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49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12240"/>
        <c:axId val="211513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5968"/>
        <c:axId val="211506752"/>
      </c:lineChart>
      <c:catAx>
        <c:axId val="21151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2240"/>
        <c:crosses val="autoZero"/>
        <c:crossBetween val="between"/>
      </c:valAx>
      <c:catAx>
        <c:axId val="21150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06752"/>
        <c:crosses val="autoZero"/>
        <c:auto val="0"/>
        <c:lblAlgn val="ctr"/>
        <c:lblOffset val="100"/>
        <c:noMultiLvlLbl val="0"/>
      </c:catAx>
      <c:valAx>
        <c:axId val="211506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05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7928"/>
        <c:axId val="211512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8712"/>
        <c:axId val="211511064"/>
      </c:lineChart>
      <c:catAx>
        <c:axId val="21150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2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2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7928"/>
        <c:crosses val="autoZero"/>
        <c:crossBetween val="between"/>
      </c:valAx>
      <c:catAx>
        <c:axId val="21150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11064"/>
        <c:crosses val="autoZero"/>
        <c:auto val="0"/>
        <c:lblAlgn val="ctr"/>
        <c:lblOffset val="100"/>
        <c:noMultiLvlLbl val="0"/>
      </c:catAx>
      <c:valAx>
        <c:axId val="211511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08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2440"/>
        <c:axId val="211511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11848"/>
        <c:axId val="211507144"/>
      </c:lineChart>
      <c:catAx>
        <c:axId val="21150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2440"/>
        <c:crosses val="autoZero"/>
        <c:crossBetween val="between"/>
      </c:valAx>
      <c:catAx>
        <c:axId val="211511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07144"/>
        <c:crosses val="autoZero"/>
        <c:auto val="0"/>
        <c:lblAlgn val="ctr"/>
        <c:lblOffset val="100"/>
        <c:noMultiLvlLbl val="0"/>
      </c:catAx>
      <c:valAx>
        <c:axId val="211507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1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5576"/>
        <c:axId val="211513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7536"/>
        <c:axId val="211513808"/>
      </c:lineChart>
      <c:catAx>
        <c:axId val="211505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3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3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5576"/>
        <c:crosses val="autoZero"/>
        <c:crossBetween val="between"/>
      </c:valAx>
      <c:catAx>
        <c:axId val="21150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13808"/>
        <c:crosses val="autoZero"/>
        <c:auto val="0"/>
        <c:lblAlgn val="ctr"/>
        <c:lblOffset val="100"/>
        <c:noMultiLvlLbl val="0"/>
      </c:catAx>
      <c:valAx>
        <c:axId val="211513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07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5184"/>
        <c:axId val="211502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04792"/>
        <c:axId val="211503224"/>
      </c:lineChart>
      <c:catAx>
        <c:axId val="21150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02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5184"/>
        <c:crosses val="autoZero"/>
        <c:crossBetween val="between"/>
      </c:valAx>
      <c:catAx>
        <c:axId val="2115047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03224"/>
        <c:crosses val="autoZero"/>
        <c:auto val="0"/>
        <c:lblAlgn val="ctr"/>
        <c:lblOffset val="100"/>
        <c:noMultiLvlLbl val="0"/>
      </c:catAx>
      <c:valAx>
        <c:axId val="211503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04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885296"/>
        <c:axId val="185889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87648"/>
        <c:axId val="185889608"/>
      </c:lineChart>
      <c:catAx>
        <c:axId val="18588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9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889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5296"/>
        <c:crosses val="autoZero"/>
        <c:crossBetween val="between"/>
      </c:valAx>
      <c:catAx>
        <c:axId val="185887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889608"/>
        <c:crosses val="autoZero"/>
        <c:auto val="0"/>
        <c:lblAlgn val="ctr"/>
        <c:lblOffset val="100"/>
        <c:noMultiLvlLbl val="0"/>
      </c:catAx>
      <c:valAx>
        <c:axId val="185889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88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4008"/>
        <c:axId val="211509496"/>
      </c:barChart>
      <c:catAx>
        <c:axId val="211504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9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09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4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06360"/>
        <c:axId val="211508320"/>
      </c:barChart>
      <c:catAx>
        <c:axId val="211506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08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06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10672"/>
        <c:axId val="211518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25960"/>
        <c:axId val="211516160"/>
      </c:lineChart>
      <c:catAx>
        <c:axId val="21151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8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8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0672"/>
        <c:crosses val="autoZero"/>
        <c:crossBetween val="between"/>
      </c:valAx>
      <c:catAx>
        <c:axId val="211525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16160"/>
        <c:crosses val="autoZero"/>
        <c:auto val="0"/>
        <c:lblAlgn val="ctr"/>
        <c:lblOffset val="100"/>
        <c:noMultiLvlLbl val="0"/>
      </c:catAx>
      <c:valAx>
        <c:axId val="211516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525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14592"/>
        <c:axId val="211518512"/>
      </c:barChart>
      <c:catAx>
        <c:axId val="21151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517336"/>
        <c:axId val="211515376"/>
      </c:barChart>
      <c:catAx>
        <c:axId val="21151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1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1151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886472"/>
        <c:axId val="185888824"/>
      </c:barChart>
      <c:catAx>
        <c:axId val="18588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8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88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6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885688"/>
        <c:axId val="185884904"/>
      </c:barChart>
      <c:catAx>
        <c:axId val="185885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4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884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888040"/>
        <c:axId val="185890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91176"/>
        <c:axId val="185891568"/>
      </c:lineChart>
      <c:catAx>
        <c:axId val="18588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90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89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8040"/>
        <c:crosses val="autoZero"/>
        <c:crossBetween val="between"/>
      </c:valAx>
      <c:catAx>
        <c:axId val="185891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891568"/>
        <c:crosses val="autoZero"/>
        <c:auto val="0"/>
        <c:lblAlgn val="ctr"/>
        <c:lblOffset val="100"/>
        <c:noMultiLvlLbl val="0"/>
      </c:catAx>
      <c:valAx>
        <c:axId val="185891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891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886080"/>
        <c:axId val="185892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86864"/>
        <c:axId val="185887256"/>
      </c:lineChart>
      <c:catAx>
        <c:axId val="185886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92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89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886080"/>
        <c:crosses val="autoZero"/>
        <c:crossBetween val="between"/>
      </c:valAx>
      <c:catAx>
        <c:axId val="18588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887256"/>
        <c:crosses val="autoZero"/>
        <c:auto val="0"/>
        <c:lblAlgn val="ctr"/>
        <c:lblOffset val="100"/>
        <c:noMultiLvlLbl val="0"/>
      </c:catAx>
      <c:valAx>
        <c:axId val="185887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88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464248"/>
        <c:axId val="186462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60328"/>
        <c:axId val="186464640"/>
      </c:lineChart>
      <c:catAx>
        <c:axId val="186464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2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462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4248"/>
        <c:crosses val="autoZero"/>
        <c:crossBetween val="between"/>
      </c:valAx>
      <c:catAx>
        <c:axId val="186460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464640"/>
        <c:crosses val="autoZero"/>
        <c:auto val="0"/>
        <c:lblAlgn val="ctr"/>
        <c:lblOffset val="100"/>
        <c:noMultiLvlLbl val="0"/>
      </c:catAx>
      <c:valAx>
        <c:axId val="186464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460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073048"/>
        <c:axId val="154072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66384"/>
        <c:axId val="154067168"/>
      </c:lineChart>
      <c:catAx>
        <c:axId val="154073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72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407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073048"/>
        <c:crosses val="autoZero"/>
        <c:crossBetween val="between"/>
      </c:valAx>
      <c:catAx>
        <c:axId val="15406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067168"/>
        <c:crosses val="autoZero"/>
        <c:auto val="0"/>
        <c:lblAlgn val="ctr"/>
        <c:lblOffset val="100"/>
        <c:noMultiLvlLbl val="0"/>
      </c:catAx>
      <c:valAx>
        <c:axId val="154067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06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459936"/>
        <c:axId val="186465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63072"/>
        <c:axId val="186465032"/>
      </c:lineChart>
      <c:catAx>
        <c:axId val="1864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465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59936"/>
        <c:crosses val="autoZero"/>
        <c:crossBetween val="between"/>
      </c:valAx>
      <c:catAx>
        <c:axId val="18646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6465032"/>
        <c:crosses val="autoZero"/>
        <c:auto val="0"/>
        <c:lblAlgn val="ctr"/>
        <c:lblOffset val="100"/>
        <c:noMultiLvlLbl val="0"/>
      </c:catAx>
      <c:valAx>
        <c:axId val="186465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46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461504"/>
        <c:axId val="186463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65816"/>
        <c:axId val="186461896"/>
      </c:lineChart>
      <c:catAx>
        <c:axId val="18646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3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463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1504"/>
        <c:crosses val="autoZero"/>
        <c:crossBetween val="between"/>
      </c:valAx>
      <c:catAx>
        <c:axId val="186465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461896"/>
        <c:crosses val="autoZero"/>
        <c:auto val="0"/>
        <c:lblAlgn val="ctr"/>
        <c:lblOffset val="100"/>
        <c:noMultiLvlLbl val="0"/>
      </c:catAx>
      <c:valAx>
        <c:axId val="186461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46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462288"/>
        <c:axId val="186459152"/>
      </c:barChart>
      <c:catAx>
        <c:axId val="18646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5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45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2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463856"/>
        <c:axId val="186815824"/>
      </c:barChart>
      <c:catAx>
        <c:axId val="18646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81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46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8176"/>
        <c:axId val="186815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16608"/>
        <c:axId val="186815432"/>
      </c:lineChart>
      <c:catAx>
        <c:axId val="18681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5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81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8176"/>
        <c:crosses val="autoZero"/>
        <c:crossBetween val="between"/>
      </c:valAx>
      <c:catAx>
        <c:axId val="186816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15432"/>
        <c:crosses val="autoZero"/>
        <c:auto val="0"/>
        <c:lblAlgn val="ctr"/>
        <c:lblOffset val="100"/>
        <c:noMultiLvlLbl val="0"/>
      </c:catAx>
      <c:valAx>
        <c:axId val="186815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81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6216"/>
        <c:axId val="186817392"/>
      </c:barChart>
      <c:catAx>
        <c:axId val="18681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7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81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1120"/>
        <c:axId val="186807984"/>
      </c:barChart>
      <c:catAx>
        <c:axId val="18681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7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80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1512"/>
        <c:axId val="186803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11904"/>
        <c:axId val="186808376"/>
      </c:lineChart>
      <c:catAx>
        <c:axId val="18681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80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1512"/>
        <c:crosses val="autoZero"/>
        <c:crossBetween val="between"/>
      </c:valAx>
      <c:catAx>
        <c:axId val="18681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08376"/>
        <c:crosses val="autoZero"/>
        <c:auto val="0"/>
        <c:lblAlgn val="ctr"/>
        <c:lblOffset val="100"/>
        <c:noMultiLvlLbl val="0"/>
      </c:catAx>
      <c:valAx>
        <c:axId val="186808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81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4256"/>
        <c:axId val="186812688"/>
      </c:barChart>
      <c:catAx>
        <c:axId val="18681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81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06808"/>
        <c:axId val="186804064"/>
      </c:barChart>
      <c:catAx>
        <c:axId val="18680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804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6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7696"/>
        <c:axId val="154902208"/>
      </c:barChart>
      <c:catAx>
        <c:axId val="15490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2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490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7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3472"/>
        <c:axId val="186810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13864"/>
        <c:axId val="186808768"/>
      </c:lineChart>
      <c:catAx>
        <c:axId val="18681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0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810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3472"/>
        <c:crosses val="autoZero"/>
        <c:crossBetween val="between"/>
      </c:valAx>
      <c:catAx>
        <c:axId val="186813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08768"/>
        <c:crosses val="autoZero"/>
        <c:auto val="0"/>
        <c:lblAlgn val="ctr"/>
        <c:lblOffset val="100"/>
        <c:noMultiLvlLbl val="0"/>
      </c:catAx>
      <c:valAx>
        <c:axId val="18680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81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0336"/>
        <c:axId val="186804456"/>
      </c:barChart>
      <c:catAx>
        <c:axId val="18681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4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80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05240"/>
        <c:axId val="186807200"/>
      </c:barChart>
      <c:catAx>
        <c:axId val="18680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7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80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14648"/>
        <c:axId val="186806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06416"/>
        <c:axId val="186802496"/>
      </c:lineChart>
      <c:catAx>
        <c:axId val="186814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60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806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14648"/>
        <c:crosses val="autoZero"/>
        <c:crossBetween val="between"/>
      </c:valAx>
      <c:catAx>
        <c:axId val="18680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6802496"/>
        <c:crosses val="autoZero"/>
        <c:auto val="0"/>
        <c:lblAlgn val="ctr"/>
        <c:lblOffset val="100"/>
        <c:noMultiLvlLbl val="0"/>
      </c:catAx>
      <c:valAx>
        <c:axId val="186802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80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807592"/>
        <c:axId val="187467752"/>
      </c:barChart>
      <c:catAx>
        <c:axId val="18680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67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46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80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66968"/>
        <c:axId val="187475984"/>
      </c:barChart>
      <c:catAx>
        <c:axId val="18746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5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47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66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67360"/>
        <c:axId val="187470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72848"/>
        <c:axId val="187477160"/>
      </c:lineChart>
      <c:catAx>
        <c:axId val="18746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0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470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67360"/>
        <c:crosses val="autoZero"/>
        <c:crossBetween val="between"/>
      </c:valAx>
      <c:catAx>
        <c:axId val="18747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477160"/>
        <c:crosses val="autoZero"/>
        <c:auto val="0"/>
        <c:lblAlgn val="ctr"/>
        <c:lblOffset val="100"/>
        <c:noMultiLvlLbl val="0"/>
      </c:catAx>
      <c:valAx>
        <c:axId val="187477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7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3240"/>
        <c:axId val="187470496"/>
      </c:barChart>
      <c:catAx>
        <c:axId val="18747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47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68536"/>
        <c:axId val="187476376"/>
      </c:barChart>
      <c:catAx>
        <c:axId val="18746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47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68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3632"/>
        <c:axId val="18747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6184"/>
        <c:axId val="187466576"/>
      </c:lineChart>
      <c:catAx>
        <c:axId val="18747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40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47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3632"/>
        <c:crosses val="autoZero"/>
        <c:crossBetween val="between"/>
      </c:valAx>
      <c:catAx>
        <c:axId val="187466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466576"/>
        <c:crosses val="autoZero"/>
        <c:auto val="0"/>
        <c:lblAlgn val="ctr"/>
        <c:lblOffset val="100"/>
        <c:noMultiLvlLbl val="0"/>
      </c:catAx>
      <c:valAx>
        <c:axId val="18746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6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1816"/>
        <c:axId val="154900248"/>
      </c:barChart>
      <c:catAx>
        <c:axId val="15490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0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90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6768"/>
        <c:axId val="187472064"/>
      </c:barChart>
      <c:catAx>
        <c:axId val="1874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2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47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6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0104"/>
        <c:axId val="187468928"/>
      </c:barChart>
      <c:catAx>
        <c:axId val="18747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68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46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0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5592"/>
        <c:axId val="187477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9320"/>
        <c:axId val="187477944"/>
      </c:lineChart>
      <c:catAx>
        <c:axId val="18747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7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47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5592"/>
        <c:crosses val="autoZero"/>
        <c:crossBetween val="between"/>
      </c:valAx>
      <c:catAx>
        <c:axId val="187469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477944"/>
        <c:crosses val="autoZero"/>
        <c:auto val="0"/>
        <c:lblAlgn val="ctr"/>
        <c:lblOffset val="100"/>
        <c:noMultiLvlLbl val="0"/>
      </c:catAx>
      <c:valAx>
        <c:axId val="187477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69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9512"/>
        <c:axId val="187479904"/>
      </c:barChart>
      <c:catAx>
        <c:axId val="187479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99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479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81864"/>
        <c:axId val="187478728"/>
      </c:barChart>
      <c:catAx>
        <c:axId val="18748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78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47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8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80296"/>
        <c:axId val="187481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80688"/>
        <c:axId val="187932152"/>
      </c:lineChart>
      <c:catAx>
        <c:axId val="187480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81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481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480296"/>
        <c:crosses val="autoZero"/>
        <c:crossBetween val="between"/>
      </c:valAx>
      <c:catAx>
        <c:axId val="18748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32152"/>
        <c:crosses val="autoZero"/>
        <c:auto val="0"/>
        <c:lblAlgn val="ctr"/>
        <c:lblOffset val="100"/>
        <c:noMultiLvlLbl val="0"/>
      </c:catAx>
      <c:valAx>
        <c:axId val="187932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8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30584"/>
        <c:axId val="187929800"/>
      </c:barChart>
      <c:catAx>
        <c:axId val="18793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9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2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3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30976"/>
        <c:axId val="187931368"/>
      </c:barChart>
      <c:catAx>
        <c:axId val="18793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313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3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3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9408"/>
        <c:axId val="187918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20392"/>
        <c:axId val="187925880"/>
      </c:lineChart>
      <c:catAx>
        <c:axId val="18792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8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1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9408"/>
        <c:crosses val="autoZero"/>
        <c:crossBetween val="between"/>
      </c:valAx>
      <c:catAx>
        <c:axId val="187920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25880"/>
        <c:crosses val="autoZero"/>
        <c:auto val="0"/>
        <c:lblAlgn val="ctr"/>
        <c:lblOffset val="100"/>
        <c:noMultiLvlLbl val="0"/>
      </c:catAx>
      <c:valAx>
        <c:axId val="187925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2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16864"/>
        <c:axId val="187920784"/>
      </c:barChart>
      <c:catAx>
        <c:axId val="18791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0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2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4952"/>
        <c:axId val="154906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06912"/>
        <c:axId val="154902600"/>
      </c:lineChart>
      <c:catAx>
        <c:axId val="154904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90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4952"/>
        <c:crosses val="autoZero"/>
        <c:crossBetween val="between"/>
      </c:valAx>
      <c:catAx>
        <c:axId val="15490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02600"/>
        <c:crosses val="autoZero"/>
        <c:auto val="0"/>
        <c:lblAlgn val="ctr"/>
        <c:lblOffset val="100"/>
        <c:noMultiLvlLbl val="0"/>
      </c:catAx>
      <c:valAx>
        <c:axId val="154902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90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5096"/>
        <c:axId val="187922352"/>
      </c:barChart>
      <c:catAx>
        <c:axId val="187925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2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2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5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8232"/>
        <c:axId val="187923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24312"/>
        <c:axId val="187921960"/>
      </c:lineChart>
      <c:catAx>
        <c:axId val="18792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92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8232"/>
        <c:crosses val="autoZero"/>
        <c:crossBetween val="between"/>
      </c:valAx>
      <c:catAx>
        <c:axId val="18792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21960"/>
        <c:crosses val="autoZero"/>
        <c:auto val="0"/>
        <c:lblAlgn val="ctr"/>
        <c:lblOffset val="100"/>
        <c:noMultiLvlLbl val="0"/>
      </c:catAx>
      <c:valAx>
        <c:axId val="187921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2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1568"/>
        <c:axId val="187923528"/>
      </c:barChart>
      <c:catAx>
        <c:axId val="18792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923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8624"/>
        <c:axId val="187924704"/>
      </c:barChart>
      <c:catAx>
        <c:axId val="18792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92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8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25488"/>
        <c:axId val="187918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26664"/>
        <c:axId val="187927056"/>
      </c:lineChart>
      <c:catAx>
        <c:axId val="18792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8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918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5488"/>
        <c:crosses val="autoZero"/>
        <c:crossBetween val="between"/>
      </c:valAx>
      <c:catAx>
        <c:axId val="18792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27056"/>
        <c:crosses val="autoZero"/>
        <c:auto val="0"/>
        <c:lblAlgn val="ctr"/>
        <c:lblOffset val="100"/>
        <c:noMultiLvlLbl val="0"/>
      </c:catAx>
      <c:valAx>
        <c:axId val="187927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92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17648"/>
        <c:axId val="187927840"/>
      </c:barChart>
      <c:catAx>
        <c:axId val="18791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27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92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918040"/>
        <c:axId val="187919216"/>
      </c:barChart>
      <c:catAx>
        <c:axId val="187918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9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919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918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9528"/>
        <c:axId val="188958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55608"/>
        <c:axId val="188960704"/>
      </c:lineChart>
      <c:catAx>
        <c:axId val="188959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58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9528"/>
        <c:crosses val="autoZero"/>
        <c:crossBetween val="between"/>
      </c:valAx>
      <c:catAx>
        <c:axId val="188955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60704"/>
        <c:crosses val="autoZero"/>
        <c:auto val="0"/>
        <c:lblAlgn val="ctr"/>
        <c:lblOffset val="100"/>
        <c:noMultiLvlLbl val="0"/>
      </c:catAx>
      <c:valAx>
        <c:axId val="188960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5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3256"/>
        <c:axId val="188957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49728"/>
        <c:axId val="188949336"/>
      </c:lineChart>
      <c:catAx>
        <c:axId val="18895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7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57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3256"/>
        <c:crosses val="autoZero"/>
        <c:crossBetween val="between"/>
      </c:valAx>
      <c:catAx>
        <c:axId val="188949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49336"/>
        <c:crosses val="autoZero"/>
        <c:auto val="0"/>
        <c:lblAlgn val="ctr"/>
        <c:lblOffset val="100"/>
        <c:noMultiLvlLbl val="0"/>
      </c:catAx>
      <c:valAx>
        <c:axId val="188949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49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9136"/>
        <c:axId val="188948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58744"/>
        <c:axId val="188956784"/>
      </c:lineChart>
      <c:catAx>
        <c:axId val="188959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48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48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9136"/>
        <c:crosses val="autoZero"/>
        <c:crossBetween val="between"/>
      </c:valAx>
      <c:catAx>
        <c:axId val="188958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56784"/>
        <c:crosses val="autoZero"/>
        <c:auto val="0"/>
        <c:lblAlgn val="ctr"/>
        <c:lblOffset val="100"/>
        <c:noMultiLvlLbl val="0"/>
      </c:catAx>
      <c:valAx>
        <c:axId val="188956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58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1032"/>
        <c:axId val="154903776"/>
      </c:barChart>
      <c:catAx>
        <c:axId val="154901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3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90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1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0120"/>
        <c:axId val="188948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60312"/>
        <c:axId val="188957176"/>
      </c:lineChart>
      <c:catAx>
        <c:axId val="1889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4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48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0120"/>
        <c:crosses val="autoZero"/>
        <c:crossBetween val="between"/>
      </c:valAx>
      <c:catAx>
        <c:axId val="188960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57176"/>
        <c:crosses val="autoZero"/>
        <c:auto val="0"/>
        <c:lblAlgn val="ctr"/>
        <c:lblOffset val="100"/>
        <c:noMultiLvlLbl val="0"/>
      </c:catAx>
      <c:valAx>
        <c:axId val="188957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60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3648"/>
        <c:axId val="1889512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50904"/>
        <c:axId val="188951688"/>
      </c:lineChart>
      <c:catAx>
        <c:axId val="18895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5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3648"/>
        <c:crosses val="autoZero"/>
        <c:crossBetween val="between"/>
      </c:valAx>
      <c:catAx>
        <c:axId val="188950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51688"/>
        <c:crosses val="autoZero"/>
        <c:auto val="0"/>
        <c:lblAlgn val="ctr"/>
        <c:lblOffset val="100"/>
        <c:noMultiLvlLbl val="0"/>
      </c:catAx>
      <c:valAx>
        <c:axId val="188951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50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2080"/>
        <c:axId val="188952472"/>
      </c:barChart>
      <c:catAx>
        <c:axId val="18895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2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52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2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2864"/>
        <c:axId val="188954040"/>
      </c:barChart>
      <c:catAx>
        <c:axId val="18895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4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5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2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56392"/>
        <c:axId val="188963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62664"/>
        <c:axId val="188961880"/>
      </c:lineChart>
      <c:catAx>
        <c:axId val="188956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63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63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56392"/>
        <c:crosses val="autoZero"/>
        <c:crossBetween val="between"/>
      </c:valAx>
      <c:catAx>
        <c:axId val="188962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961880"/>
        <c:crosses val="autoZero"/>
        <c:auto val="0"/>
        <c:lblAlgn val="ctr"/>
        <c:lblOffset val="100"/>
        <c:noMultiLvlLbl val="0"/>
      </c:catAx>
      <c:valAx>
        <c:axId val="188961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962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64232"/>
        <c:axId val="188962272"/>
      </c:barChart>
      <c:catAx>
        <c:axId val="188964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6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6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6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961096"/>
        <c:axId val="188961488"/>
      </c:barChart>
      <c:catAx>
        <c:axId val="188961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6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961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961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6888"/>
        <c:axId val="189511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4728"/>
        <c:axId val="189513944"/>
      </c:lineChart>
      <c:catAx>
        <c:axId val="189506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6888"/>
        <c:crosses val="autoZero"/>
        <c:crossBetween val="between"/>
      </c:valAx>
      <c:catAx>
        <c:axId val="189514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13944"/>
        <c:crosses val="autoZero"/>
        <c:auto val="0"/>
        <c:lblAlgn val="ctr"/>
        <c:lblOffset val="100"/>
        <c:noMultiLvlLbl val="0"/>
      </c:catAx>
      <c:valAx>
        <c:axId val="189513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4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5512"/>
        <c:axId val="189517472"/>
      </c:barChart>
      <c:catAx>
        <c:axId val="18951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7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5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7080"/>
        <c:axId val="189509240"/>
      </c:barChart>
      <c:catAx>
        <c:axId val="18951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9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9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903384"/>
        <c:axId val="154905736"/>
      </c:barChart>
      <c:catAx>
        <c:axId val="15490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4905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90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3552"/>
        <c:axId val="18951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06104"/>
        <c:axId val="189505712"/>
      </c:lineChart>
      <c:catAx>
        <c:axId val="18951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1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3552"/>
        <c:crosses val="autoZero"/>
        <c:crossBetween val="between"/>
      </c:valAx>
      <c:catAx>
        <c:axId val="189506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05712"/>
        <c:crosses val="autoZero"/>
        <c:auto val="0"/>
        <c:lblAlgn val="ctr"/>
        <c:lblOffset val="100"/>
        <c:noMultiLvlLbl val="0"/>
      </c:catAx>
      <c:valAx>
        <c:axId val="189505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06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7672"/>
        <c:axId val="189508064"/>
      </c:barChart>
      <c:catAx>
        <c:axId val="18950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8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0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1984"/>
        <c:axId val="189516296"/>
      </c:barChart>
      <c:catAx>
        <c:axId val="18951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1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1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9632"/>
        <c:axId val="189515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5904"/>
        <c:axId val="189512376"/>
      </c:lineChart>
      <c:catAx>
        <c:axId val="18950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5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9632"/>
        <c:crosses val="autoZero"/>
        <c:crossBetween val="between"/>
      </c:valAx>
      <c:catAx>
        <c:axId val="189515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12376"/>
        <c:crosses val="autoZero"/>
        <c:auto val="0"/>
        <c:lblAlgn val="ctr"/>
        <c:lblOffset val="100"/>
        <c:noMultiLvlLbl val="0"/>
      </c:catAx>
      <c:valAx>
        <c:axId val="189512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0024"/>
        <c:axId val="189510416"/>
      </c:barChart>
      <c:catAx>
        <c:axId val="18951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0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3160"/>
        <c:axId val="189518648"/>
      </c:barChart>
      <c:catAx>
        <c:axId val="18951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8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8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0608"/>
        <c:axId val="189519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21000"/>
        <c:axId val="189521392"/>
      </c:lineChart>
      <c:catAx>
        <c:axId val="18952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9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1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0608"/>
        <c:crosses val="autoZero"/>
        <c:crossBetween val="between"/>
      </c:valAx>
      <c:catAx>
        <c:axId val="189521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21392"/>
        <c:crosses val="autoZero"/>
        <c:auto val="0"/>
        <c:lblAlgn val="ctr"/>
        <c:lblOffset val="100"/>
        <c:noMultiLvlLbl val="0"/>
      </c:catAx>
      <c:valAx>
        <c:axId val="18952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21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9824"/>
        <c:axId val="189520216"/>
      </c:barChart>
      <c:catAx>
        <c:axId val="189519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0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2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9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57400"/>
        <c:axId val="190060144"/>
      </c:barChart>
      <c:catAx>
        <c:axId val="190057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0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06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57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0928"/>
        <c:axId val="190057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64064"/>
        <c:axId val="190055832"/>
      </c:lineChart>
      <c:catAx>
        <c:axId val="19006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57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05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060928"/>
        <c:crosses val="autoZero"/>
        <c:crossBetween val="between"/>
      </c:valAx>
      <c:catAx>
        <c:axId val="19006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055832"/>
        <c:crosses val="autoZero"/>
        <c:auto val="0"/>
        <c:lblAlgn val="ctr"/>
        <c:lblOffset val="100"/>
        <c:noMultiLvlLbl val="0"/>
      </c:catAx>
      <c:valAx>
        <c:axId val="190055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06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35" Type="http://schemas.openxmlformats.org/officeDocument/2006/relationships/chart" Target="../charts/chart335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2" Type="http://schemas.openxmlformats.org/officeDocument/2006/relationships/chart" Target="../charts/chart302.xml"/><Relationship Id="rId307" Type="http://schemas.openxmlformats.org/officeDocument/2006/relationships/chart" Target="../charts/chart307.xml"/><Relationship Id="rId323" Type="http://schemas.openxmlformats.org/officeDocument/2006/relationships/chart" Target="../charts/chart323.xml"/><Relationship Id="rId328" Type="http://schemas.openxmlformats.org/officeDocument/2006/relationships/chart" Target="../charts/chart328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3" Type="http://schemas.openxmlformats.org/officeDocument/2006/relationships/chart" Target="../charts/chart31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334" Type="http://schemas.openxmlformats.org/officeDocument/2006/relationships/chart" Target="../charts/chart33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6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95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98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78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27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10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4041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11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0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42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6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6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342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6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370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95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5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51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18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12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31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02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4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6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7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00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45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793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23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31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13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31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3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944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365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65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96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718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639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25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95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798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23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1056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1217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1531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8119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95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444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616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45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92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553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19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94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55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976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49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249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83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000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2028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438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07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92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052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4</xdr:col>
      <xdr:colOff>0</xdr:colOff>
      <xdr:row>97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01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101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944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103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3621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0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839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85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562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98</xdr:row>
      <xdr:rowOff>0</xdr:rowOff>
    </xdr:from>
    <xdr:to>
      <xdr:col>4</xdr:col>
      <xdr:colOff>0</xdr:colOff>
      <xdr:row>98</xdr:row>
      <xdr:rowOff>0</xdr:rowOff>
    </xdr:to>
    <xdr:graphicFrame macro="">
      <xdr:nvGraphicFramePr>
        <xdr:cNvPr id="115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2588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2783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1870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20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1434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104</xdr:row>
      <xdr:rowOff>0</xdr:rowOff>
    </xdr:from>
    <xdr:to>
      <xdr:col>4</xdr:col>
      <xdr:colOff>0</xdr:colOff>
      <xdr:row>104</xdr:row>
      <xdr:rowOff>0</xdr:rowOff>
    </xdr:to>
    <xdr:graphicFrame macro="">
      <xdr:nvGraphicFramePr>
        <xdr:cNvPr id="1402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3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3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4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5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7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8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49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0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1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2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3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4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5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7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8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59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0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3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4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5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6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7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8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69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0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3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5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6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7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79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0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1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2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3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4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5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6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7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8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89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0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1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2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3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5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6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7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8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199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0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1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2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3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4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5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6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7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8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09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0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1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2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3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4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5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6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7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140</xdr:row>
      <xdr:rowOff>0</xdr:rowOff>
    </xdr:from>
    <xdr:to>
      <xdr:col>4</xdr:col>
      <xdr:colOff>0</xdr:colOff>
      <xdr:row>140</xdr:row>
      <xdr:rowOff>0</xdr:rowOff>
    </xdr:to>
    <xdr:graphicFrame macro="">
      <xdr:nvGraphicFramePr>
        <xdr:cNvPr id="21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3</xdr:col>
      <xdr:colOff>57150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19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171450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20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0</xdr:col>
      <xdr:colOff>152400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21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171450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23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152400</xdr:colOff>
      <xdr:row>146</xdr:row>
      <xdr:rowOff>0</xdr:rowOff>
    </xdr:from>
    <xdr:to>
      <xdr:col>4</xdr:col>
      <xdr:colOff>0</xdr:colOff>
      <xdr:row>146</xdr:row>
      <xdr:rowOff>0</xdr:rowOff>
    </xdr:to>
    <xdr:graphicFrame macro="">
      <xdr:nvGraphicFramePr>
        <xdr:cNvPr id="224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25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26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2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29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0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2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3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4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6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8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39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0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1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2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3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5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6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7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8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49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0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5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6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7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8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59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0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1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2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3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4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5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6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7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8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69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0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1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2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3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6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7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8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7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0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1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2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3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5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7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8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89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0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1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3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4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5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</xdr:col>
      <xdr:colOff>171450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6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0</xdr:col>
      <xdr:colOff>152400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7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8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299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300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301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302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303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3</xdr:col>
      <xdr:colOff>57150</xdr:colOff>
      <xdr:row>91</xdr:row>
      <xdr:rowOff>0</xdr:rowOff>
    </xdr:from>
    <xdr:to>
      <xdr:col>4</xdr:col>
      <xdr:colOff>0</xdr:colOff>
      <xdr:row>91</xdr:row>
      <xdr:rowOff>0</xdr:rowOff>
    </xdr:to>
    <xdr:graphicFrame macro="">
      <xdr:nvGraphicFramePr>
        <xdr:cNvPr id="304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3</xdr:col>
      <xdr:colOff>57150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171450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152400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3</xdr:col>
      <xdr:colOff>57150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171450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152400</xdr:colOff>
      <xdr:row>95</xdr:row>
      <xdr:rowOff>0</xdr:rowOff>
    </xdr:from>
    <xdr:to>
      <xdr:col>4</xdr:col>
      <xdr:colOff>0</xdr:colOff>
      <xdr:row>95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tabSelected="1" zoomScale="70" zoomScaleNormal="70" zoomScaleSheetLayoutView="100" workbookViewId="0">
      <pane xSplit="5" ySplit="5" topLeftCell="F127" activePane="bottomRight" state="frozen"/>
      <selection pane="topRight" activeCell="F1" sqref="F1"/>
      <selection pane="bottomLeft" activeCell="A6" sqref="A6"/>
      <selection pane="bottomRight" activeCell="E96" sqref="E96"/>
    </sheetView>
  </sheetViews>
  <sheetFormatPr defaultRowHeight="12.75" x14ac:dyDescent="0.2"/>
  <cols>
    <col min="1" max="1" width="4.7109375" style="14" customWidth="1"/>
    <col min="2" max="2" width="7.28515625" style="14" customWidth="1"/>
    <col min="3" max="3" width="6.140625" style="16" customWidth="1"/>
    <col min="4" max="4" width="58.7109375" style="6" customWidth="1"/>
    <col min="5" max="5" width="39.28515625" style="20" customWidth="1"/>
    <col min="6" max="6" width="16.140625" style="26" customWidth="1"/>
    <col min="7" max="7" width="17.28515625" style="49" customWidth="1"/>
    <col min="8" max="8" width="15.85546875" style="45" hidden="1" customWidth="1"/>
    <col min="9" max="9" width="18.140625" style="49" customWidth="1"/>
    <col min="10" max="10" width="15.85546875" style="45" customWidth="1"/>
    <col min="11" max="11" width="6.7109375" customWidth="1"/>
    <col min="12" max="15" width="9.140625" customWidth="1"/>
  </cols>
  <sheetData>
    <row r="1" spans="1:15" s="28" customFormat="1" ht="16.5" customHeight="1" x14ac:dyDescent="0.2">
      <c r="A1" s="27"/>
      <c r="B1" s="11"/>
      <c r="C1" s="23"/>
      <c r="D1" s="19"/>
      <c r="E1" s="60"/>
      <c r="F1" s="56"/>
      <c r="G1" s="57"/>
      <c r="H1" s="71"/>
      <c r="I1" s="57"/>
      <c r="J1" s="71" t="s">
        <v>42</v>
      </c>
      <c r="K1"/>
      <c r="L1"/>
      <c r="M1"/>
      <c r="N1"/>
      <c r="O1"/>
    </row>
    <row r="2" spans="1:15" s="28" customFormat="1" ht="16.5" customHeight="1" x14ac:dyDescent="0.2">
      <c r="A2" s="11"/>
      <c r="B2" s="11"/>
      <c r="C2" s="23"/>
      <c r="D2" s="19"/>
      <c r="E2" s="60"/>
      <c r="F2" s="58"/>
      <c r="G2" s="57"/>
      <c r="H2" s="71"/>
      <c r="I2" s="57"/>
      <c r="J2" s="71" t="s">
        <v>8</v>
      </c>
      <c r="K2"/>
      <c r="L2"/>
      <c r="M2"/>
      <c r="N2"/>
      <c r="O2"/>
    </row>
    <row r="3" spans="1:15" s="28" customFormat="1" ht="16.5" customHeight="1" x14ac:dyDescent="0.2">
      <c r="A3" s="11"/>
      <c r="B3" s="11"/>
      <c r="C3" s="23"/>
      <c r="D3" s="19"/>
      <c r="E3" s="60"/>
      <c r="F3" s="58"/>
      <c r="G3" s="57"/>
      <c r="H3" s="71"/>
      <c r="I3" s="57"/>
      <c r="J3" s="71" t="s">
        <v>41</v>
      </c>
      <c r="K3"/>
      <c r="L3"/>
      <c r="M3"/>
      <c r="N3"/>
      <c r="O3"/>
    </row>
    <row r="4" spans="1:15" s="1" customFormat="1" ht="19.5" customHeight="1" x14ac:dyDescent="0.2">
      <c r="A4" s="169" t="s">
        <v>6</v>
      </c>
      <c r="B4" s="169"/>
      <c r="C4" s="169"/>
      <c r="D4" s="169"/>
      <c r="E4" s="169"/>
      <c r="F4" s="59"/>
      <c r="G4" s="57"/>
      <c r="H4" s="67"/>
      <c r="I4" s="57"/>
      <c r="J4" s="67"/>
      <c r="K4"/>
      <c r="L4"/>
      <c r="M4"/>
      <c r="N4"/>
      <c r="O4"/>
    </row>
    <row r="5" spans="1:15" s="3" customFormat="1" ht="67.5" customHeight="1" x14ac:dyDescent="0.2">
      <c r="A5" s="12" t="s">
        <v>3</v>
      </c>
      <c r="B5" s="12" t="s">
        <v>5</v>
      </c>
      <c r="C5" s="13" t="s">
        <v>1</v>
      </c>
      <c r="D5" s="10" t="s">
        <v>0</v>
      </c>
      <c r="E5" s="5" t="s">
        <v>4</v>
      </c>
      <c r="F5" s="50" t="s">
        <v>9</v>
      </c>
      <c r="G5" s="51" t="s">
        <v>43</v>
      </c>
      <c r="H5" s="51" t="s">
        <v>10</v>
      </c>
      <c r="I5" s="51" t="s">
        <v>44</v>
      </c>
      <c r="J5" s="51" t="s">
        <v>10</v>
      </c>
      <c r="K5"/>
      <c r="L5"/>
      <c r="M5"/>
      <c r="N5"/>
      <c r="O5"/>
    </row>
    <row r="6" spans="1:15" s="4" customFormat="1" ht="19.5" customHeight="1" x14ac:dyDescent="0.2">
      <c r="A6" s="175" t="s">
        <v>18</v>
      </c>
      <c r="B6" s="175"/>
      <c r="C6" s="175"/>
      <c r="D6" s="175"/>
      <c r="E6" s="175"/>
      <c r="F6" s="33"/>
      <c r="G6" s="57"/>
      <c r="H6" s="72"/>
      <c r="I6" s="57"/>
      <c r="J6" s="72"/>
      <c r="K6" s="34"/>
      <c r="L6" s="34"/>
      <c r="M6" s="34"/>
      <c r="N6" s="34"/>
      <c r="O6" s="34"/>
    </row>
    <row r="7" spans="1:15" s="45" customFormat="1" ht="18" customHeight="1" x14ac:dyDescent="0.2">
      <c r="A7" s="17">
        <v>500</v>
      </c>
      <c r="B7" s="15"/>
      <c r="C7" s="25"/>
      <c r="D7" s="18" t="s">
        <v>45</v>
      </c>
      <c r="E7" s="73"/>
      <c r="F7" s="42">
        <v>455950</v>
      </c>
      <c r="G7" s="42">
        <f>G8</f>
        <v>80000</v>
      </c>
      <c r="H7" s="55">
        <f t="shared" ref="H7:H25" si="0">SUM(F7:G7)</f>
        <v>535950</v>
      </c>
      <c r="I7" s="42">
        <f>I8</f>
        <v>0</v>
      </c>
      <c r="J7" s="55">
        <f t="shared" ref="J7:J25" si="1">SUM(H7:I7)</f>
        <v>535950</v>
      </c>
      <c r="K7" s="34"/>
      <c r="L7" s="34"/>
      <c r="M7" s="34"/>
      <c r="N7" s="34"/>
      <c r="O7" s="34"/>
    </row>
    <row r="8" spans="1:15" s="45" customFormat="1" ht="16.5" customHeight="1" x14ac:dyDescent="0.2">
      <c r="A8" s="35"/>
      <c r="B8" s="37">
        <v>50095</v>
      </c>
      <c r="C8" s="24"/>
      <c r="D8" s="8" t="s">
        <v>13</v>
      </c>
      <c r="E8" s="89"/>
      <c r="F8" s="43">
        <v>455950</v>
      </c>
      <c r="G8" s="43">
        <f>G9+G11+G13+G15+G17+G19</f>
        <v>80000</v>
      </c>
      <c r="H8" s="52">
        <f t="shared" ref="H8:H18" si="2">SUM(F8:G8)</f>
        <v>535950</v>
      </c>
      <c r="I8" s="43">
        <f>I9+I11+I13+I15+I17+I19</f>
        <v>0</v>
      </c>
      <c r="J8" s="52">
        <f t="shared" ref="J8:J18" si="3">SUM(H8:I8)</f>
        <v>535950</v>
      </c>
      <c r="K8" s="34"/>
      <c r="L8" s="34"/>
      <c r="M8" s="34"/>
      <c r="N8" s="34"/>
      <c r="O8" s="34"/>
    </row>
    <row r="9" spans="1:15" s="45" customFormat="1" ht="16.5" customHeight="1" x14ac:dyDescent="0.2">
      <c r="A9" s="35"/>
      <c r="B9" s="35"/>
      <c r="C9" s="7">
        <v>3020</v>
      </c>
      <c r="D9" s="109" t="s">
        <v>22</v>
      </c>
      <c r="E9" s="39"/>
      <c r="F9" s="44">
        <f>F10</f>
        <v>4000</v>
      </c>
      <c r="G9" s="44">
        <f t="shared" ref="G9:I9" si="4">G10</f>
        <v>0</v>
      </c>
      <c r="H9" s="53">
        <f t="shared" si="2"/>
        <v>4000</v>
      </c>
      <c r="I9" s="44">
        <f t="shared" si="4"/>
        <v>-330</v>
      </c>
      <c r="J9" s="53">
        <f t="shared" si="3"/>
        <v>3670</v>
      </c>
      <c r="K9" s="34"/>
      <c r="L9" s="34"/>
      <c r="M9" s="34"/>
      <c r="N9" s="34"/>
      <c r="O9" s="34"/>
    </row>
    <row r="10" spans="1:15" s="22" customFormat="1" ht="16.5" customHeight="1" x14ac:dyDescent="0.2">
      <c r="A10" s="36"/>
      <c r="B10" s="36"/>
      <c r="C10" s="7"/>
      <c r="D10" s="124" t="s">
        <v>7</v>
      </c>
      <c r="E10" s="39" t="s">
        <v>46</v>
      </c>
      <c r="F10" s="48">
        <v>4000</v>
      </c>
      <c r="G10" s="48"/>
      <c r="H10" s="54">
        <f t="shared" si="2"/>
        <v>4000</v>
      </c>
      <c r="I10" s="48">
        <v>-330</v>
      </c>
      <c r="J10" s="54">
        <f t="shared" si="3"/>
        <v>3670</v>
      </c>
      <c r="K10" s="34"/>
      <c r="L10" s="34"/>
      <c r="M10" s="34"/>
      <c r="N10" s="34"/>
      <c r="O10" s="34"/>
    </row>
    <row r="11" spans="1:15" s="45" customFormat="1" ht="16.5" customHeight="1" x14ac:dyDescent="0.2">
      <c r="A11" s="36"/>
      <c r="B11" s="36"/>
      <c r="C11" s="7">
        <v>4210</v>
      </c>
      <c r="D11" s="9" t="s">
        <v>15</v>
      </c>
      <c r="E11" s="39"/>
      <c r="F11" s="44">
        <f>F12</f>
        <v>7000</v>
      </c>
      <c r="G11" s="44">
        <f>SUM(G12:G12)</f>
        <v>0</v>
      </c>
      <c r="H11" s="53">
        <f t="shared" si="2"/>
        <v>7000</v>
      </c>
      <c r="I11" s="44">
        <f>SUM(I12:I12)</f>
        <v>-5000</v>
      </c>
      <c r="J11" s="53">
        <f t="shared" si="3"/>
        <v>2000</v>
      </c>
      <c r="K11" s="34"/>
      <c r="L11" s="34"/>
      <c r="M11" s="34"/>
      <c r="N11" s="34"/>
      <c r="O11" s="34"/>
    </row>
    <row r="12" spans="1:15" s="22" customFormat="1" ht="16.5" customHeight="1" x14ac:dyDescent="0.2">
      <c r="A12" s="36"/>
      <c r="B12" s="36"/>
      <c r="C12" s="7"/>
      <c r="D12" s="124" t="s">
        <v>7</v>
      </c>
      <c r="E12" s="39" t="s">
        <v>46</v>
      </c>
      <c r="F12" s="48">
        <v>7000</v>
      </c>
      <c r="G12" s="48"/>
      <c r="H12" s="54">
        <f t="shared" si="2"/>
        <v>7000</v>
      </c>
      <c r="I12" s="48">
        <v>-5000</v>
      </c>
      <c r="J12" s="54">
        <f t="shared" si="3"/>
        <v>2000</v>
      </c>
      <c r="K12" s="34"/>
      <c r="L12" s="34"/>
      <c r="M12" s="34"/>
      <c r="N12" s="34"/>
      <c r="O12" s="34"/>
    </row>
    <row r="13" spans="1:15" s="45" customFormat="1" ht="16.5" customHeight="1" x14ac:dyDescent="0.2">
      <c r="A13" s="81"/>
      <c r="B13" s="81"/>
      <c r="C13" s="7">
        <v>4270</v>
      </c>
      <c r="D13" s="9" t="s">
        <v>23</v>
      </c>
      <c r="E13" s="39"/>
      <c r="F13" s="44">
        <f>F14</f>
        <v>9670</v>
      </c>
      <c r="G13" s="44">
        <f>SUM(G14:G14)</f>
        <v>0</v>
      </c>
      <c r="H13" s="53">
        <f t="shared" ref="H13:H14" si="5">SUM(F13:G13)</f>
        <v>9670</v>
      </c>
      <c r="I13" s="44">
        <f>SUM(I14:I14)</f>
        <v>-9670</v>
      </c>
      <c r="J13" s="53">
        <f t="shared" ref="J13:J14" si="6">SUM(H13:I13)</f>
        <v>0</v>
      </c>
      <c r="K13" s="34"/>
      <c r="L13" s="34"/>
      <c r="M13" s="34"/>
      <c r="N13" s="34"/>
      <c r="O13" s="34"/>
    </row>
    <row r="14" spans="1:15" s="22" customFormat="1" ht="16.5" customHeight="1" x14ac:dyDescent="0.2">
      <c r="A14" s="36"/>
      <c r="B14" s="36"/>
      <c r="C14" s="7"/>
      <c r="D14" s="124" t="s">
        <v>7</v>
      </c>
      <c r="E14" s="39" t="s">
        <v>46</v>
      </c>
      <c r="F14" s="48">
        <v>9670</v>
      </c>
      <c r="G14" s="48"/>
      <c r="H14" s="54">
        <f t="shared" si="5"/>
        <v>9670</v>
      </c>
      <c r="I14" s="48">
        <v>-9670</v>
      </c>
      <c r="J14" s="54">
        <f t="shared" si="6"/>
        <v>0</v>
      </c>
      <c r="K14" s="34"/>
      <c r="L14" s="34"/>
      <c r="M14" s="34"/>
      <c r="N14" s="34"/>
      <c r="O14" s="34"/>
    </row>
    <row r="15" spans="1:15" s="45" customFormat="1" ht="16.5" customHeight="1" x14ac:dyDescent="0.2">
      <c r="A15" s="36"/>
      <c r="B15" s="36"/>
      <c r="C15" s="7">
        <v>4300</v>
      </c>
      <c r="D15" s="9" t="s">
        <v>2</v>
      </c>
      <c r="E15" s="39"/>
      <c r="F15" s="44">
        <f>F16</f>
        <v>145000</v>
      </c>
      <c r="G15" s="44">
        <f>SUM(G16:G16)</f>
        <v>80000</v>
      </c>
      <c r="H15" s="53">
        <f t="shared" ref="H15:H16" si="7">SUM(F15:G15)</f>
        <v>225000</v>
      </c>
      <c r="I15" s="44">
        <f>SUM(I16:I16)</f>
        <v>17800</v>
      </c>
      <c r="J15" s="53">
        <f t="shared" ref="J15:J16" si="8">SUM(H15:I15)</f>
        <v>242800</v>
      </c>
      <c r="K15" s="34"/>
      <c r="L15" s="34"/>
      <c r="M15" s="34"/>
      <c r="N15" s="34"/>
      <c r="O15" s="34"/>
    </row>
    <row r="16" spans="1:15" s="22" customFormat="1" ht="16.5" customHeight="1" x14ac:dyDescent="0.2">
      <c r="A16" s="36"/>
      <c r="B16" s="36"/>
      <c r="C16" s="7"/>
      <c r="D16" s="124" t="s">
        <v>7</v>
      </c>
      <c r="E16" s="39" t="s">
        <v>46</v>
      </c>
      <c r="F16" s="48">
        <v>145000</v>
      </c>
      <c r="G16" s="48">
        <v>80000</v>
      </c>
      <c r="H16" s="54">
        <f t="shared" si="7"/>
        <v>225000</v>
      </c>
      <c r="I16" s="48">
        <v>17800</v>
      </c>
      <c r="J16" s="54">
        <f t="shared" si="8"/>
        <v>242800</v>
      </c>
      <c r="K16" s="34"/>
      <c r="L16" s="34"/>
      <c r="M16" s="34"/>
      <c r="N16" s="34"/>
      <c r="O16" s="34"/>
    </row>
    <row r="17" spans="1:15" s="45" customFormat="1" ht="16.5" customHeight="1" x14ac:dyDescent="0.2">
      <c r="A17" s="36"/>
      <c r="B17" s="36"/>
      <c r="C17" s="7">
        <v>4430</v>
      </c>
      <c r="D17" s="9" t="s">
        <v>47</v>
      </c>
      <c r="E17" s="39"/>
      <c r="F17" s="44">
        <f>F18</f>
        <v>2000</v>
      </c>
      <c r="G17" s="44">
        <f>SUM(G18:G18)</f>
        <v>0</v>
      </c>
      <c r="H17" s="53">
        <f t="shared" si="2"/>
        <v>2000</v>
      </c>
      <c r="I17" s="44">
        <f>SUM(I18:I18)</f>
        <v>-1000</v>
      </c>
      <c r="J17" s="53">
        <f t="shared" si="3"/>
        <v>1000</v>
      </c>
      <c r="K17" s="34"/>
      <c r="L17" s="34"/>
      <c r="M17" s="34"/>
      <c r="N17" s="34"/>
      <c r="O17" s="34"/>
    </row>
    <row r="18" spans="1:15" s="22" customFormat="1" ht="16.5" customHeight="1" x14ac:dyDescent="0.2">
      <c r="A18" s="36"/>
      <c r="B18" s="36"/>
      <c r="C18" s="7"/>
      <c r="D18" s="124" t="s">
        <v>7</v>
      </c>
      <c r="E18" s="39" t="s">
        <v>46</v>
      </c>
      <c r="F18" s="48">
        <v>2000</v>
      </c>
      <c r="G18" s="48"/>
      <c r="H18" s="54">
        <f t="shared" si="2"/>
        <v>2000</v>
      </c>
      <c r="I18" s="48">
        <v>-1000</v>
      </c>
      <c r="J18" s="54">
        <f t="shared" si="3"/>
        <v>1000</v>
      </c>
      <c r="K18" s="34"/>
      <c r="L18" s="34"/>
      <c r="M18" s="34"/>
      <c r="N18" s="34"/>
      <c r="O18" s="34"/>
    </row>
    <row r="19" spans="1:15" s="45" customFormat="1" ht="16.5" customHeight="1" x14ac:dyDescent="0.2">
      <c r="A19" s="36"/>
      <c r="B19" s="36"/>
      <c r="C19" s="7">
        <v>4610</v>
      </c>
      <c r="D19" s="109" t="s">
        <v>48</v>
      </c>
      <c r="E19" s="39"/>
      <c r="F19" s="44">
        <f>F20</f>
        <v>1800</v>
      </c>
      <c r="G19" s="44">
        <f>SUM(G20:G20)</f>
        <v>0</v>
      </c>
      <c r="H19" s="53">
        <f t="shared" ref="H19:H20" si="9">SUM(F19:G19)</f>
        <v>1800</v>
      </c>
      <c r="I19" s="44">
        <f>SUM(I20:I20)</f>
        <v>-1800</v>
      </c>
      <c r="J19" s="53">
        <f t="shared" ref="J19:J20" si="10">SUM(H19:I19)</f>
        <v>0</v>
      </c>
      <c r="K19" s="34"/>
      <c r="L19" s="34"/>
      <c r="M19" s="34"/>
      <c r="N19" s="34"/>
      <c r="O19" s="34"/>
    </row>
    <row r="20" spans="1:15" s="22" customFormat="1" ht="16.5" customHeight="1" x14ac:dyDescent="0.2">
      <c r="A20" s="36"/>
      <c r="B20" s="36"/>
      <c r="C20" s="7"/>
      <c r="D20" s="124" t="s">
        <v>7</v>
      </c>
      <c r="E20" s="39" t="s">
        <v>46</v>
      </c>
      <c r="F20" s="48">
        <v>1800</v>
      </c>
      <c r="G20" s="48"/>
      <c r="H20" s="54">
        <f t="shared" si="9"/>
        <v>1800</v>
      </c>
      <c r="I20" s="48">
        <v>-1800</v>
      </c>
      <c r="J20" s="54">
        <f t="shared" si="10"/>
        <v>0</v>
      </c>
      <c r="K20" s="34"/>
      <c r="L20" s="34"/>
      <c r="M20" s="34"/>
      <c r="N20" s="34"/>
      <c r="O20" s="34"/>
    </row>
    <row r="21" spans="1:15" s="45" customFormat="1" ht="18.75" customHeight="1" x14ac:dyDescent="0.2">
      <c r="A21" s="17">
        <v>600</v>
      </c>
      <c r="B21" s="15"/>
      <c r="C21" s="25"/>
      <c r="D21" s="18" t="s">
        <v>49</v>
      </c>
      <c r="E21" s="73"/>
      <c r="F21" s="42">
        <v>5463518.71</v>
      </c>
      <c r="G21" s="42">
        <f t="shared" ref="F21:I25" si="11">G22</f>
        <v>0</v>
      </c>
      <c r="H21" s="55">
        <f t="shared" si="0"/>
        <v>5463518.71</v>
      </c>
      <c r="I21" s="42">
        <f t="shared" si="11"/>
        <v>0</v>
      </c>
      <c r="J21" s="55">
        <f t="shared" si="1"/>
        <v>5463518.71</v>
      </c>
      <c r="K21" s="34"/>
      <c r="L21" s="34"/>
      <c r="M21" s="34"/>
      <c r="N21" s="34"/>
      <c r="O21" s="34"/>
    </row>
    <row r="22" spans="1:15" s="45" customFormat="1" ht="16.5" customHeight="1" x14ac:dyDescent="0.2">
      <c r="A22" s="36"/>
      <c r="B22" s="37">
        <v>60016</v>
      </c>
      <c r="C22" s="24"/>
      <c r="D22" s="8" t="s">
        <v>50</v>
      </c>
      <c r="E22" s="63"/>
      <c r="F22" s="43">
        <v>4010229.71</v>
      </c>
      <c r="G22" s="43">
        <f>G23+G25</f>
        <v>0</v>
      </c>
      <c r="H22" s="52">
        <f t="shared" si="0"/>
        <v>4010229.71</v>
      </c>
      <c r="I22" s="43">
        <f>I23+I25</f>
        <v>0</v>
      </c>
      <c r="J22" s="52">
        <f t="shared" si="1"/>
        <v>4010229.71</v>
      </c>
      <c r="K22" s="34"/>
      <c r="L22" s="34"/>
      <c r="M22" s="34"/>
      <c r="N22" s="34"/>
      <c r="O22" s="34"/>
    </row>
    <row r="23" spans="1:15" s="45" customFormat="1" ht="16.5" customHeight="1" x14ac:dyDescent="0.2">
      <c r="A23" s="36"/>
      <c r="B23" s="36"/>
      <c r="C23" s="7">
        <v>4270</v>
      </c>
      <c r="D23" s="9" t="s">
        <v>23</v>
      </c>
      <c r="E23" s="39"/>
      <c r="F23" s="44">
        <f t="shared" si="11"/>
        <v>273171</v>
      </c>
      <c r="G23" s="44">
        <f t="shared" si="11"/>
        <v>44000</v>
      </c>
      <c r="H23" s="53">
        <f t="shared" ref="H23:H24" si="12">SUM(F23:G23)</f>
        <v>317171</v>
      </c>
      <c r="I23" s="44">
        <f t="shared" si="11"/>
        <v>0</v>
      </c>
      <c r="J23" s="53">
        <f t="shared" ref="J23:J24" si="13">SUM(H23:I23)</f>
        <v>317171</v>
      </c>
      <c r="K23" s="34"/>
      <c r="L23" s="34"/>
      <c r="M23" s="34"/>
      <c r="N23" s="34"/>
      <c r="O23" s="34"/>
    </row>
    <row r="24" spans="1:15" s="22" customFormat="1" ht="16.5" customHeight="1" x14ac:dyDescent="0.2">
      <c r="A24" s="36"/>
      <c r="B24" s="36"/>
      <c r="C24" s="7"/>
      <c r="D24" s="38" t="s">
        <v>7</v>
      </c>
      <c r="E24" s="39" t="s">
        <v>51</v>
      </c>
      <c r="F24" s="48">
        <v>273171</v>
      </c>
      <c r="G24" s="48">
        <v>44000</v>
      </c>
      <c r="H24" s="54">
        <f t="shared" si="12"/>
        <v>317171</v>
      </c>
      <c r="I24" s="48"/>
      <c r="J24" s="54">
        <f t="shared" si="13"/>
        <v>317171</v>
      </c>
      <c r="K24" s="34"/>
      <c r="L24" s="34"/>
      <c r="M24" s="34"/>
      <c r="N24" s="34"/>
      <c r="O24" s="34"/>
    </row>
    <row r="25" spans="1:15" s="45" customFormat="1" ht="16.5" customHeight="1" x14ac:dyDescent="0.2">
      <c r="A25" s="36"/>
      <c r="B25" s="36"/>
      <c r="C25" s="7">
        <v>6050</v>
      </c>
      <c r="D25" s="109" t="s">
        <v>19</v>
      </c>
      <c r="E25" s="39"/>
      <c r="F25" s="44">
        <v>3246086</v>
      </c>
      <c r="G25" s="44">
        <f>G27</f>
        <v>-44000</v>
      </c>
      <c r="H25" s="53">
        <f t="shared" si="0"/>
        <v>3202086</v>
      </c>
      <c r="I25" s="44">
        <f t="shared" si="11"/>
        <v>0</v>
      </c>
      <c r="J25" s="53">
        <f t="shared" si="1"/>
        <v>3202086</v>
      </c>
      <c r="K25" s="34"/>
      <c r="L25" s="34"/>
      <c r="M25" s="34"/>
      <c r="N25" s="34"/>
      <c r="O25" s="34"/>
    </row>
    <row r="26" spans="1:15" s="22" customFormat="1" ht="16.5" customHeight="1" x14ac:dyDescent="0.2">
      <c r="A26" s="36"/>
      <c r="B26" s="36"/>
      <c r="C26" s="7"/>
      <c r="D26" s="80" t="s">
        <v>38</v>
      </c>
      <c r="E26" s="39"/>
      <c r="F26" s="48"/>
      <c r="G26" s="48"/>
      <c r="H26" s="54"/>
      <c r="I26" s="48"/>
      <c r="J26" s="54"/>
      <c r="K26" s="34"/>
      <c r="L26" s="34"/>
      <c r="M26" s="34"/>
      <c r="N26" s="34"/>
      <c r="O26" s="34"/>
    </row>
    <row r="27" spans="1:15" s="22" customFormat="1" ht="16.5" customHeight="1" x14ac:dyDescent="0.2">
      <c r="A27" s="98"/>
      <c r="B27" s="98"/>
      <c r="C27" s="115"/>
      <c r="D27" s="85" t="s">
        <v>52</v>
      </c>
      <c r="E27" s="86" t="s">
        <v>51</v>
      </c>
      <c r="F27" s="48">
        <v>933270</v>
      </c>
      <c r="G27" s="48">
        <v>-44000</v>
      </c>
      <c r="H27" s="54">
        <f t="shared" ref="H27" si="14">SUM(F27:G27)</f>
        <v>889270</v>
      </c>
      <c r="I27" s="48"/>
      <c r="J27" s="54">
        <f t="shared" ref="J27" si="15">SUM(H27:I27)</f>
        <v>889270</v>
      </c>
      <c r="K27" s="34"/>
      <c r="L27" s="34"/>
      <c r="M27" s="34"/>
      <c r="N27" s="34"/>
      <c r="O27" s="34"/>
    </row>
    <row r="28" spans="1:15" s="97" customFormat="1" ht="18" customHeight="1" x14ac:dyDescent="0.2">
      <c r="A28" s="17">
        <v>750</v>
      </c>
      <c r="B28" s="15"/>
      <c r="C28" s="25"/>
      <c r="D28" s="18" t="s">
        <v>21</v>
      </c>
      <c r="E28" s="73"/>
      <c r="F28" s="42">
        <v>11430149.279999999</v>
      </c>
      <c r="G28" s="42">
        <f>G29+G32</f>
        <v>256.52999999999884</v>
      </c>
      <c r="H28" s="55">
        <f t="shared" ref="H28:H32" si="16">SUM(F28:G28)</f>
        <v>11430405.809999999</v>
      </c>
      <c r="I28" s="42">
        <f>I29+I32</f>
        <v>0</v>
      </c>
      <c r="J28" s="55">
        <f t="shared" ref="J28:J32" si="17">SUM(H28:I28)</f>
        <v>11430405.809999999</v>
      </c>
      <c r="K28" s="79"/>
      <c r="L28" s="79"/>
      <c r="M28" s="79"/>
      <c r="N28" s="79"/>
      <c r="O28" s="79"/>
    </row>
    <row r="29" spans="1:15" s="45" customFormat="1" ht="16.5" customHeight="1" x14ac:dyDescent="0.2">
      <c r="A29" s="35"/>
      <c r="B29" s="37">
        <v>75023</v>
      </c>
      <c r="C29" s="24"/>
      <c r="D29" s="125" t="s">
        <v>53</v>
      </c>
      <c r="E29" s="63"/>
      <c r="F29" s="43">
        <v>10317600.279999999</v>
      </c>
      <c r="G29" s="43">
        <f>G30</f>
        <v>30256.53</v>
      </c>
      <c r="H29" s="52">
        <f t="shared" ref="H29:H31" si="18">SUM(F29:G29)</f>
        <v>10347856.809999999</v>
      </c>
      <c r="I29" s="43">
        <f>I30</f>
        <v>0</v>
      </c>
      <c r="J29" s="52">
        <f t="shared" si="17"/>
        <v>10347856.809999999</v>
      </c>
      <c r="K29" s="34"/>
      <c r="L29" s="34"/>
      <c r="M29" s="34"/>
      <c r="N29" s="34"/>
      <c r="O29" s="34"/>
    </row>
    <row r="30" spans="1:15" s="45" customFormat="1" ht="16.5" customHeight="1" x14ac:dyDescent="0.2">
      <c r="A30" s="36"/>
      <c r="B30" s="36"/>
      <c r="C30" s="7">
        <v>4300</v>
      </c>
      <c r="D30" s="9" t="s">
        <v>2</v>
      </c>
      <c r="E30" s="39"/>
      <c r="F30" s="44">
        <v>899600</v>
      </c>
      <c r="G30" s="44">
        <f t="shared" ref="G30:I30" si="19">G31</f>
        <v>30256.53</v>
      </c>
      <c r="H30" s="53">
        <f t="shared" si="18"/>
        <v>929856.53</v>
      </c>
      <c r="I30" s="44">
        <f t="shared" si="19"/>
        <v>0</v>
      </c>
      <c r="J30" s="53">
        <f t="shared" si="17"/>
        <v>929856.53</v>
      </c>
      <c r="K30" s="34"/>
      <c r="L30" s="34"/>
      <c r="M30" s="34"/>
      <c r="N30" s="34"/>
      <c r="O30" s="34"/>
    </row>
    <row r="31" spans="1:15" s="22" customFormat="1" ht="16.5" customHeight="1" x14ac:dyDescent="0.2">
      <c r="A31" s="36"/>
      <c r="B31" s="126"/>
      <c r="C31" s="121"/>
      <c r="D31" s="127" t="s">
        <v>38</v>
      </c>
      <c r="E31" s="39" t="s">
        <v>54</v>
      </c>
      <c r="F31" s="48">
        <v>355000</v>
      </c>
      <c r="G31" s="48">
        <v>30256.53</v>
      </c>
      <c r="H31" s="54">
        <f t="shared" si="18"/>
        <v>385256.53</v>
      </c>
      <c r="I31" s="48"/>
      <c r="J31" s="54">
        <f t="shared" si="17"/>
        <v>385256.53</v>
      </c>
      <c r="K31" s="34"/>
      <c r="L31" s="34"/>
      <c r="M31" s="34"/>
      <c r="N31" s="34"/>
      <c r="O31" s="34"/>
    </row>
    <row r="32" spans="1:15" s="97" customFormat="1" ht="16.5" customHeight="1" x14ac:dyDescent="0.2">
      <c r="A32" s="35"/>
      <c r="B32" s="37">
        <v>75075</v>
      </c>
      <c r="C32" s="24"/>
      <c r="D32" s="110" t="s">
        <v>55</v>
      </c>
      <c r="E32" s="90"/>
      <c r="F32" s="43">
        <v>305500</v>
      </c>
      <c r="G32" s="43">
        <f>G33</f>
        <v>-30000</v>
      </c>
      <c r="H32" s="52">
        <f t="shared" si="16"/>
        <v>275500</v>
      </c>
      <c r="I32" s="43">
        <f>I33</f>
        <v>0</v>
      </c>
      <c r="J32" s="52">
        <f t="shared" si="17"/>
        <v>275500</v>
      </c>
      <c r="K32" s="79"/>
      <c r="L32" s="79"/>
      <c r="M32" s="79"/>
      <c r="N32" s="79"/>
      <c r="O32" s="79"/>
    </row>
    <row r="33" spans="1:15" s="45" customFormat="1" ht="16.5" customHeight="1" x14ac:dyDescent="0.2">
      <c r="A33" s="36"/>
      <c r="B33" s="36"/>
      <c r="C33" s="7">
        <v>4300</v>
      </c>
      <c r="D33" s="9" t="s">
        <v>2</v>
      </c>
      <c r="E33" s="39"/>
      <c r="F33" s="44">
        <v>285000</v>
      </c>
      <c r="G33" s="44">
        <f t="shared" ref="G33:I33" si="20">G34</f>
        <v>-30000</v>
      </c>
      <c r="H33" s="53">
        <f t="shared" ref="H33:H41" si="21">SUM(F33:G33)</f>
        <v>255000</v>
      </c>
      <c r="I33" s="44">
        <f t="shared" si="20"/>
        <v>0</v>
      </c>
      <c r="J33" s="53">
        <f t="shared" ref="J33:J41" si="22">SUM(H33:I33)</f>
        <v>255000</v>
      </c>
      <c r="K33" s="34"/>
      <c r="L33" s="34"/>
      <c r="M33" s="34"/>
      <c r="N33" s="34"/>
      <c r="O33" s="34"/>
    </row>
    <row r="34" spans="1:15" s="22" customFormat="1" ht="16.5" customHeight="1" x14ac:dyDescent="0.2">
      <c r="A34" s="36"/>
      <c r="B34" s="126"/>
      <c r="C34" s="121"/>
      <c r="D34" s="127" t="s">
        <v>38</v>
      </c>
      <c r="E34" s="39" t="s">
        <v>54</v>
      </c>
      <c r="F34" s="48">
        <v>130000</v>
      </c>
      <c r="G34" s="48">
        <v>-30000</v>
      </c>
      <c r="H34" s="54">
        <f t="shared" si="21"/>
        <v>100000</v>
      </c>
      <c r="I34" s="48"/>
      <c r="J34" s="54">
        <f t="shared" si="22"/>
        <v>100000</v>
      </c>
      <c r="K34" s="34"/>
      <c r="L34" s="34"/>
      <c r="M34" s="34"/>
      <c r="N34" s="34"/>
      <c r="O34" s="34"/>
    </row>
    <row r="35" spans="1:15" s="45" customFormat="1" ht="18" customHeight="1" x14ac:dyDescent="0.2">
      <c r="A35" s="17">
        <v>757</v>
      </c>
      <c r="B35" s="15"/>
      <c r="C35" s="25"/>
      <c r="D35" s="18" t="s">
        <v>56</v>
      </c>
      <c r="E35" s="73"/>
      <c r="F35" s="42">
        <v>2604301</v>
      </c>
      <c r="G35" s="42">
        <f t="shared" ref="F35:I37" si="23">G36</f>
        <v>9000</v>
      </c>
      <c r="H35" s="55">
        <f t="shared" ref="H35:H38" si="24">SUM(F35:G35)</f>
        <v>2613301</v>
      </c>
      <c r="I35" s="42">
        <f t="shared" si="23"/>
        <v>0</v>
      </c>
      <c r="J35" s="55">
        <f t="shared" ref="J35:J38" si="25">SUM(H35:I35)</f>
        <v>2613301</v>
      </c>
      <c r="K35" s="34"/>
      <c r="L35" s="34"/>
      <c r="M35" s="34"/>
      <c r="N35" s="34"/>
      <c r="O35" s="34"/>
    </row>
    <row r="36" spans="1:15" s="45" customFormat="1" ht="29.25" customHeight="1" x14ac:dyDescent="0.2">
      <c r="A36" s="35"/>
      <c r="B36" s="37">
        <v>75704</v>
      </c>
      <c r="C36" s="24"/>
      <c r="D36" s="8" t="s">
        <v>57</v>
      </c>
      <c r="E36" s="46"/>
      <c r="F36" s="43">
        <f>F37</f>
        <v>1247539</v>
      </c>
      <c r="G36" s="43">
        <f>G37</f>
        <v>9000</v>
      </c>
      <c r="H36" s="52">
        <f t="shared" si="24"/>
        <v>1256539</v>
      </c>
      <c r="I36" s="43">
        <f>I37</f>
        <v>0</v>
      </c>
      <c r="J36" s="52">
        <f t="shared" si="25"/>
        <v>1256539</v>
      </c>
      <c r="K36" s="34"/>
      <c r="L36" s="34"/>
      <c r="M36" s="34"/>
      <c r="N36" s="34"/>
      <c r="O36" s="34"/>
    </row>
    <row r="37" spans="1:15" s="45" customFormat="1" ht="16.5" customHeight="1" x14ac:dyDescent="0.2">
      <c r="A37" s="36"/>
      <c r="B37" s="36"/>
      <c r="C37" s="7">
        <v>8030</v>
      </c>
      <c r="D37" s="109" t="s">
        <v>58</v>
      </c>
      <c r="E37" s="41"/>
      <c r="F37" s="44">
        <f t="shared" si="23"/>
        <v>1247539</v>
      </c>
      <c r="G37" s="44">
        <f t="shared" si="23"/>
        <v>9000</v>
      </c>
      <c r="H37" s="53">
        <f t="shared" si="24"/>
        <v>1256539</v>
      </c>
      <c r="I37" s="44">
        <f t="shared" si="23"/>
        <v>0</v>
      </c>
      <c r="J37" s="53">
        <f t="shared" si="25"/>
        <v>1256539</v>
      </c>
      <c r="K37" s="34"/>
      <c r="L37" s="34"/>
      <c r="M37" s="34"/>
      <c r="N37" s="34"/>
      <c r="O37" s="34"/>
    </row>
    <row r="38" spans="1:15" s="22" customFormat="1" ht="16.5" customHeight="1" x14ac:dyDescent="0.2">
      <c r="A38" s="21"/>
      <c r="B38" s="21"/>
      <c r="C38" s="40"/>
      <c r="D38" s="38" t="s">
        <v>7</v>
      </c>
      <c r="E38" s="39" t="s">
        <v>14</v>
      </c>
      <c r="F38" s="48">
        <v>1247539</v>
      </c>
      <c r="G38" s="48">
        <v>9000</v>
      </c>
      <c r="H38" s="54">
        <f t="shared" si="24"/>
        <v>1256539</v>
      </c>
      <c r="I38" s="48"/>
      <c r="J38" s="54">
        <f t="shared" si="25"/>
        <v>1256539</v>
      </c>
      <c r="K38" s="34"/>
      <c r="L38" s="34"/>
      <c r="M38" s="34"/>
      <c r="N38" s="34"/>
      <c r="O38" s="34"/>
    </row>
    <row r="39" spans="1:15" s="45" customFormat="1" ht="18" customHeight="1" x14ac:dyDescent="0.2">
      <c r="A39" s="17">
        <v>758</v>
      </c>
      <c r="B39" s="15"/>
      <c r="C39" s="25"/>
      <c r="D39" s="18" t="s">
        <v>24</v>
      </c>
      <c r="E39" s="73"/>
      <c r="F39" s="42">
        <v>1910916</v>
      </c>
      <c r="G39" s="42">
        <f t="shared" ref="G39:I39" si="26">G40</f>
        <v>0</v>
      </c>
      <c r="H39" s="55">
        <f t="shared" si="21"/>
        <v>1910916</v>
      </c>
      <c r="I39" s="42">
        <f t="shared" si="26"/>
        <v>-16800</v>
      </c>
      <c r="J39" s="55">
        <f t="shared" si="22"/>
        <v>1894116</v>
      </c>
      <c r="K39" s="34"/>
      <c r="L39" s="34"/>
      <c r="M39" s="34"/>
      <c r="N39" s="34"/>
      <c r="O39" s="34"/>
    </row>
    <row r="40" spans="1:15" s="45" customFormat="1" ht="15.75" customHeight="1" x14ac:dyDescent="0.2">
      <c r="A40" s="35"/>
      <c r="B40" s="37">
        <v>75818</v>
      </c>
      <c r="C40" s="24"/>
      <c r="D40" s="8" t="s">
        <v>59</v>
      </c>
      <c r="E40" s="89"/>
      <c r="F40" s="43">
        <f>F41</f>
        <v>1889127</v>
      </c>
      <c r="G40" s="43">
        <f>G41</f>
        <v>0</v>
      </c>
      <c r="H40" s="52">
        <f t="shared" si="21"/>
        <v>1889127</v>
      </c>
      <c r="I40" s="43">
        <f>I41</f>
        <v>-16800</v>
      </c>
      <c r="J40" s="52">
        <f t="shared" si="22"/>
        <v>1872327</v>
      </c>
      <c r="K40" s="34"/>
      <c r="L40" s="34"/>
      <c r="M40" s="34"/>
      <c r="N40" s="34"/>
      <c r="O40" s="34"/>
    </row>
    <row r="41" spans="1:15" s="45" customFormat="1" ht="16.5" customHeight="1" x14ac:dyDescent="0.2">
      <c r="A41" s="36"/>
      <c r="B41" s="36"/>
      <c r="C41" s="7">
        <v>4810</v>
      </c>
      <c r="D41" s="9" t="s">
        <v>60</v>
      </c>
      <c r="E41" s="39"/>
      <c r="F41" s="44">
        <f>SUM(F42:F45)</f>
        <v>1889127</v>
      </c>
      <c r="G41" s="44">
        <f>SUM(G42:G45)</f>
        <v>0</v>
      </c>
      <c r="H41" s="53">
        <f t="shared" si="21"/>
        <v>1889127</v>
      </c>
      <c r="I41" s="44">
        <f>SUM(I42:I45)</f>
        <v>-16800</v>
      </c>
      <c r="J41" s="53">
        <f t="shared" si="22"/>
        <v>1872327</v>
      </c>
      <c r="K41" s="34"/>
      <c r="L41" s="34"/>
      <c r="M41" s="34"/>
      <c r="N41" s="34"/>
      <c r="O41" s="34"/>
    </row>
    <row r="42" spans="1:15" s="22" customFormat="1" ht="16.5" customHeight="1" x14ac:dyDescent="0.2">
      <c r="A42" s="36"/>
      <c r="B42" s="36"/>
      <c r="C42" s="7"/>
      <c r="D42" s="9" t="s">
        <v>38</v>
      </c>
      <c r="E42" s="39"/>
      <c r="F42" s="48"/>
      <c r="G42" s="48"/>
      <c r="H42" s="54"/>
      <c r="I42" s="48"/>
      <c r="J42" s="54"/>
      <c r="K42" s="34"/>
      <c r="L42" s="34"/>
      <c r="M42" s="34"/>
      <c r="N42" s="34"/>
      <c r="O42" s="34"/>
    </row>
    <row r="43" spans="1:15" s="22" customFormat="1" ht="16.5" hidden="1" customHeight="1" x14ac:dyDescent="0.2">
      <c r="A43" s="128"/>
      <c r="B43" s="128"/>
      <c r="C43" s="129"/>
      <c r="D43" s="130" t="s">
        <v>61</v>
      </c>
      <c r="E43" s="39" t="s">
        <v>62</v>
      </c>
      <c r="F43" s="48">
        <v>441396</v>
      </c>
      <c r="G43" s="48"/>
      <c r="H43" s="54">
        <f t="shared" ref="H43:H45" si="27">SUM(F43:G43)</f>
        <v>441396</v>
      </c>
      <c r="I43" s="48"/>
      <c r="J43" s="54">
        <f t="shared" ref="J43:J45" si="28">SUM(H43:I43)</f>
        <v>441396</v>
      </c>
      <c r="K43" s="34"/>
      <c r="L43" s="34"/>
      <c r="M43" s="34"/>
      <c r="N43" s="34"/>
      <c r="O43" s="34"/>
    </row>
    <row r="44" spans="1:15" s="22" customFormat="1" ht="27" customHeight="1" x14ac:dyDescent="0.2">
      <c r="A44" s="128"/>
      <c r="B44" s="128"/>
      <c r="C44" s="129"/>
      <c r="D44" s="130" t="s">
        <v>63</v>
      </c>
      <c r="E44" s="39" t="s">
        <v>64</v>
      </c>
      <c r="F44" s="48">
        <v>1063231</v>
      </c>
      <c r="G44" s="48"/>
      <c r="H44" s="54">
        <f t="shared" si="27"/>
        <v>1063231</v>
      </c>
      <c r="I44" s="48">
        <v>-16800</v>
      </c>
      <c r="J44" s="54">
        <f t="shared" si="28"/>
        <v>1046431</v>
      </c>
      <c r="K44" s="34"/>
      <c r="L44" s="34"/>
      <c r="M44" s="34"/>
      <c r="N44" s="34"/>
      <c r="O44" s="34"/>
    </row>
    <row r="45" spans="1:15" s="22" customFormat="1" ht="22.5" hidden="1" x14ac:dyDescent="0.2">
      <c r="A45" s="128"/>
      <c r="B45" s="131"/>
      <c r="C45" s="132"/>
      <c r="D45" s="133" t="s">
        <v>65</v>
      </c>
      <c r="E45" s="134" t="s">
        <v>66</v>
      </c>
      <c r="F45" s="48">
        <v>384500</v>
      </c>
      <c r="G45" s="48"/>
      <c r="H45" s="54">
        <f t="shared" si="27"/>
        <v>384500</v>
      </c>
      <c r="I45" s="48"/>
      <c r="J45" s="54">
        <f t="shared" si="28"/>
        <v>384500</v>
      </c>
      <c r="K45" s="34"/>
      <c r="L45" s="34"/>
      <c r="M45" s="34"/>
      <c r="N45" s="34"/>
      <c r="O45" s="34"/>
    </row>
    <row r="46" spans="1:15" s="22" customFormat="1" ht="17.25" customHeight="1" x14ac:dyDescent="0.2">
      <c r="A46" s="17">
        <v>852</v>
      </c>
      <c r="B46" s="15"/>
      <c r="C46" s="25"/>
      <c r="D46" s="18" t="s">
        <v>67</v>
      </c>
      <c r="E46" s="73"/>
      <c r="F46" s="42">
        <v>200601.17</v>
      </c>
      <c r="G46" s="42">
        <f>G47</f>
        <v>0</v>
      </c>
      <c r="H46" s="55">
        <f t="shared" ref="H46:H49" si="29">SUM(F46:G46)</f>
        <v>200601.17</v>
      </c>
      <c r="I46" s="42">
        <f>I47</f>
        <v>451.52</v>
      </c>
      <c r="J46" s="55">
        <f t="shared" ref="J46:J49" si="30">SUM(H46:I46)</f>
        <v>201052.69</v>
      </c>
      <c r="K46" s="34"/>
      <c r="L46" s="34"/>
      <c r="M46" s="34"/>
      <c r="N46" s="34"/>
      <c r="O46" s="34"/>
    </row>
    <row r="47" spans="1:15" s="22" customFormat="1" ht="16.5" customHeight="1" x14ac:dyDescent="0.2">
      <c r="A47" s="21"/>
      <c r="B47" s="37">
        <v>85216</v>
      </c>
      <c r="C47" s="24"/>
      <c r="D47" s="8" t="s">
        <v>68</v>
      </c>
      <c r="E47" s="90"/>
      <c r="F47" s="43">
        <f>F48</f>
        <v>3703.73</v>
      </c>
      <c r="G47" s="43">
        <f t="shared" ref="G47:I48" si="31">G48</f>
        <v>0</v>
      </c>
      <c r="H47" s="52">
        <f t="shared" si="29"/>
        <v>3703.73</v>
      </c>
      <c r="I47" s="43">
        <f t="shared" si="31"/>
        <v>451.52</v>
      </c>
      <c r="J47" s="52">
        <f t="shared" si="30"/>
        <v>4155.25</v>
      </c>
      <c r="K47" s="34"/>
      <c r="L47" s="34"/>
      <c r="M47" s="34"/>
      <c r="N47" s="34"/>
      <c r="O47" s="34"/>
    </row>
    <row r="48" spans="1:15" s="22" customFormat="1" ht="54.75" customHeight="1" x14ac:dyDescent="0.2">
      <c r="A48" s="21"/>
      <c r="B48" s="35"/>
      <c r="C48" s="87">
        <v>2910</v>
      </c>
      <c r="D48" s="88" t="s">
        <v>69</v>
      </c>
      <c r="E48" s="39"/>
      <c r="F48" s="44">
        <f>F49</f>
        <v>3703.73</v>
      </c>
      <c r="G48" s="44">
        <f t="shared" si="31"/>
        <v>0</v>
      </c>
      <c r="H48" s="53">
        <f t="shared" si="29"/>
        <v>3703.73</v>
      </c>
      <c r="I48" s="44">
        <f t="shared" si="31"/>
        <v>451.52</v>
      </c>
      <c r="J48" s="53">
        <f t="shared" si="30"/>
        <v>4155.25</v>
      </c>
      <c r="K48" s="34"/>
      <c r="L48" s="34"/>
      <c r="M48" s="34"/>
      <c r="N48" s="34"/>
      <c r="O48" s="34"/>
    </row>
    <row r="49" spans="1:15" s="22" customFormat="1" ht="16.5" customHeight="1" x14ac:dyDescent="0.2">
      <c r="A49" s="21"/>
      <c r="B49" s="35"/>
      <c r="C49" s="40"/>
      <c r="D49" s="38" t="s">
        <v>7</v>
      </c>
      <c r="E49" s="39" t="s">
        <v>14</v>
      </c>
      <c r="F49" s="48">
        <v>3703.73</v>
      </c>
      <c r="G49" s="48"/>
      <c r="H49" s="54">
        <f t="shared" si="29"/>
        <v>3703.73</v>
      </c>
      <c r="I49" s="48">
        <v>451.52</v>
      </c>
      <c r="J49" s="54">
        <f t="shared" si="30"/>
        <v>4155.25</v>
      </c>
      <c r="K49" s="34"/>
      <c r="L49" s="34"/>
      <c r="M49" s="34"/>
      <c r="N49" s="34"/>
      <c r="O49" s="34"/>
    </row>
    <row r="50" spans="1:15" s="22" customFormat="1" ht="17.25" customHeight="1" x14ac:dyDescent="0.2">
      <c r="A50" s="17">
        <v>854</v>
      </c>
      <c r="B50" s="15"/>
      <c r="C50" s="25"/>
      <c r="D50" s="18" t="s">
        <v>74</v>
      </c>
      <c r="E50" s="73"/>
      <c r="F50" s="42">
        <v>133600</v>
      </c>
      <c r="G50" s="42">
        <f>G51</f>
        <v>0</v>
      </c>
      <c r="H50" s="55">
        <f t="shared" ref="H50:H64" si="32">SUM(F50:G50)</f>
        <v>133600</v>
      </c>
      <c r="I50" s="42">
        <f>I51</f>
        <v>4045</v>
      </c>
      <c r="J50" s="55">
        <f t="shared" ref="J50:J64" si="33">SUM(H50:I50)</f>
        <v>137645</v>
      </c>
      <c r="K50" s="34"/>
      <c r="L50" s="34"/>
      <c r="M50" s="34"/>
      <c r="N50" s="34"/>
      <c r="O50" s="34"/>
    </row>
    <row r="51" spans="1:15" s="22" customFormat="1" ht="17.25" customHeight="1" x14ac:dyDescent="0.2">
      <c r="A51" s="36"/>
      <c r="B51" s="37">
        <v>85415</v>
      </c>
      <c r="C51" s="24"/>
      <c r="D51" s="8" t="s">
        <v>75</v>
      </c>
      <c r="E51" s="90"/>
      <c r="F51" s="43">
        <f>F52</f>
        <v>0</v>
      </c>
      <c r="G51" s="43">
        <f t="shared" ref="G51:I52" si="34">G52</f>
        <v>0</v>
      </c>
      <c r="H51" s="52">
        <f t="shared" si="32"/>
        <v>0</v>
      </c>
      <c r="I51" s="43">
        <f t="shared" si="34"/>
        <v>4045</v>
      </c>
      <c r="J51" s="52">
        <f t="shared" si="33"/>
        <v>4045</v>
      </c>
      <c r="K51" s="34"/>
      <c r="L51" s="34"/>
      <c r="M51" s="34"/>
      <c r="N51" s="34"/>
      <c r="O51" s="34"/>
    </row>
    <row r="52" spans="1:15" s="22" customFormat="1" ht="17.25" customHeight="1" x14ac:dyDescent="0.2">
      <c r="A52" s="36"/>
      <c r="B52" s="36"/>
      <c r="C52" s="7">
        <v>3260</v>
      </c>
      <c r="D52" s="9" t="s">
        <v>76</v>
      </c>
      <c r="E52" s="39"/>
      <c r="F52" s="44">
        <f>F53</f>
        <v>0</v>
      </c>
      <c r="G52" s="44">
        <f t="shared" si="34"/>
        <v>0</v>
      </c>
      <c r="H52" s="53">
        <f t="shared" si="32"/>
        <v>0</v>
      </c>
      <c r="I52" s="44">
        <f t="shared" si="34"/>
        <v>4045</v>
      </c>
      <c r="J52" s="53">
        <f t="shared" si="33"/>
        <v>4045</v>
      </c>
      <c r="K52" s="34"/>
      <c r="L52" s="34"/>
      <c r="M52" s="34"/>
      <c r="N52" s="34"/>
      <c r="O52" s="34"/>
    </row>
    <row r="53" spans="1:15" s="22" customFormat="1" ht="16.5" customHeight="1" x14ac:dyDescent="0.2">
      <c r="A53" s="21"/>
      <c r="B53" s="21"/>
      <c r="C53" s="40"/>
      <c r="D53" s="38" t="s">
        <v>7</v>
      </c>
      <c r="E53" s="39" t="s">
        <v>33</v>
      </c>
      <c r="F53" s="48">
        <v>0</v>
      </c>
      <c r="G53" s="48"/>
      <c r="H53" s="54">
        <f t="shared" si="32"/>
        <v>0</v>
      </c>
      <c r="I53" s="48">
        <v>4045</v>
      </c>
      <c r="J53" s="54">
        <f t="shared" si="33"/>
        <v>4045</v>
      </c>
      <c r="K53" s="34"/>
      <c r="L53" s="34"/>
      <c r="M53" s="34"/>
      <c r="N53" s="34"/>
      <c r="O53" s="34"/>
    </row>
    <row r="54" spans="1:15" s="22" customFormat="1" ht="18.75" customHeight="1" x14ac:dyDescent="0.2">
      <c r="A54" s="17">
        <v>855</v>
      </c>
      <c r="B54" s="15"/>
      <c r="C54" s="25"/>
      <c r="D54" s="18" t="s">
        <v>70</v>
      </c>
      <c r="E54" s="73"/>
      <c r="F54" s="42">
        <v>82028.02</v>
      </c>
      <c r="G54" s="42">
        <f>G55+G60</f>
        <v>0</v>
      </c>
      <c r="H54" s="55">
        <f t="shared" si="32"/>
        <v>82028.02</v>
      </c>
      <c r="I54" s="42">
        <f>I55+I60</f>
        <v>8451.369999999999</v>
      </c>
      <c r="J54" s="55">
        <f t="shared" si="33"/>
        <v>90479.39</v>
      </c>
      <c r="K54" s="34"/>
      <c r="L54" s="34"/>
      <c r="M54" s="34"/>
      <c r="N54" s="34"/>
      <c r="O54" s="34"/>
    </row>
    <row r="55" spans="1:15" s="22" customFormat="1" ht="16.5" customHeight="1" x14ac:dyDescent="0.2">
      <c r="A55" s="35"/>
      <c r="B55" s="37">
        <v>85501</v>
      </c>
      <c r="C55" s="135"/>
      <c r="D55" s="136" t="s">
        <v>71</v>
      </c>
      <c r="E55" s="89"/>
      <c r="F55" s="43">
        <f>F56+F58</f>
        <v>23693.510000000002</v>
      </c>
      <c r="G55" s="43">
        <f>G56+G58</f>
        <v>0</v>
      </c>
      <c r="H55" s="52">
        <f t="shared" si="32"/>
        <v>23693.510000000002</v>
      </c>
      <c r="I55" s="43">
        <f>I56+I58</f>
        <v>1276.6300000000001</v>
      </c>
      <c r="J55" s="52">
        <f t="shared" si="33"/>
        <v>24970.140000000003</v>
      </c>
      <c r="K55" s="34"/>
      <c r="L55" s="34"/>
      <c r="M55" s="34"/>
      <c r="N55" s="34"/>
      <c r="O55" s="34"/>
    </row>
    <row r="56" spans="1:15" s="22" customFormat="1" ht="54.75" customHeight="1" x14ac:dyDescent="0.2">
      <c r="A56" s="36"/>
      <c r="B56" s="35"/>
      <c r="C56" s="87">
        <v>2910</v>
      </c>
      <c r="D56" s="88" t="s">
        <v>69</v>
      </c>
      <c r="E56" s="39"/>
      <c r="F56" s="44">
        <f>F57</f>
        <v>20986.68</v>
      </c>
      <c r="G56" s="44">
        <f t="shared" ref="G56:I63" si="35">G57</f>
        <v>0</v>
      </c>
      <c r="H56" s="53">
        <f t="shared" si="32"/>
        <v>20986.68</v>
      </c>
      <c r="I56" s="44">
        <f t="shared" si="35"/>
        <v>1142.3900000000001</v>
      </c>
      <c r="J56" s="53">
        <f t="shared" si="33"/>
        <v>22129.07</v>
      </c>
      <c r="K56" s="34"/>
      <c r="L56" s="34"/>
      <c r="M56" s="34"/>
      <c r="N56" s="34"/>
      <c r="O56" s="34"/>
    </row>
    <row r="57" spans="1:15" s="22" customFormat="1" ht="16.5" customHeight="1" x14ac:dyDescent="0.2">
      <c r="A57" s="36"/>
      <c r="B57" s="35"/>
      <c r="C57" s="40"/>
      <c r="D57" s="38" t="s">
        <v>7</v>
      </c>
      <c r="E57" s="39" t="s">
        <v>14</v>
      </c>
      <c r="F57" s="48">
        <v>20986.68</v>
      </c>
      <c r="G57" s="48"/>
      <c r="H57" s="54">
        <f t="shared" si="32"/>
        <v>20986.68</v>
      </c>
      <c r="I57" s="48">
        <v>1142.3900000000001</v>
      </c>
      <c r="J57" s="54">
        <f t="shared" si="33"/>
        <v>22129.07</v>
      </c>
      <c r="K57" s="34"/>
      <c r="L57" s="34"/>
      <c r="M57" s="34"/>
      <c r="N57" s="34"/>
      <c r="O57" s="34"/>
    </row>
    <row r="58" spans="1:15" s="22" customFormat="1" ht="16.5" customHeight="1" x14ac:dyDescent="0.2">
      <c r="A58" s="36"/>
      <c r="B58" s="36"/>
      <c r="C58" s="7">
        <v>4580</v>
      </c>
      <c r="D58" s="9" t="s">
        <v>72</v>
      </c>
      <c r="E58" s="41"/>
      <c r="F58" s="44">
        <f>F59</f>
        <v>2706.83</v>
      </c>
      <c r="G58" s="44">
        <f t="shared" si="35"/>
        <v>0</v>
      </c>
      <c r="H58" s="53">
        <f t="shared" si="32"/>
        <v>2706.83</v>
      </c>
      <c r="I58" s="44">
        <f t="shared" si="35"/>
        <v>134.24</v>
      </c>
      <c r="J58" s="53">
        <f t="shared" si="33"/>
        <v>2841.0699999999997</v>
      </c>
      <c r="K58" s="34"/>
      <c r="L58" s="34"/>
      <c r="M58" s="34"/>
      <c r="N58" s="34"/>
      <c r="O58" s="34"/>
    </row>
    <row r="59" spans="1:15" s="22" customFormat="1" ht="16.5" customHeight="1" x14ac:dyDescent="0.2">
      <c r="A59" s="137"/>
      <c r="B59" s="137"/>
      <c r="C59" s="138"/>
      <c r="D59" s="38" t="s">
        <v>7</v>
      </c>
      <c r="E59" s="39" t="s">
        <v>14</v>
      </c>
      <c r="F59" s="48">
        <v>2706.83</v>
      </c>
      <c r="G59" s="48"/>
      <c r="H59" s="54">
        <f t="shared" si="32"/>
        <v>2706.83</v>
      </c>
      <c r="I59" s="48">
        <v>134.24</v>
      </c>
      <c r="J59" s="54">
        <f t="shared" si="33"/>
        <v>2841.0699999999997</v>
      </c>
      <c r="K59" s="34"/>
      <c r="L59" s="34"/>
      <c r="M59" s="34"/>
      <c r="N59" s="34"/>
      <c r="O59" s="34"/>
    </row>
    <row r="60" spans="1:15" s="22" customFormat="1" ht="40.5" customHeight="1" x14ac:dyDescent="0.2">
      <c r="A60" s="35"/>
      <c r="B60" s="37">
        <v>85502</v>
      </c>
      <c r="C60" s="135"/>
      <c r="D60" s="136" t="s">
        <v>73</v>
      </c>
      <c r="E60" s="89"/>
      <c r="F60" s="43">
        <f>F61+F63</f>
        <v>57669.64</v>
      </c>
      <c r="G60" s="43">
        <f>G61+G63</f>
        <v>0</v>
      </c>
      <c r="H60" s="52">
        <f t="shared" si="32"/>
        <v>57669.64</v>
      </c>
      <c r="I60" s="43">
        <f>I61+I63</f>
        <v>7174.74</v>
      </c>
      <c r="J60" s="52">
        <f t="shared" si="33"/>
        <v>64844.38</v>
      </c>
      <c r="K60" s="34"/>
      <c r="L60" s="34"/>
      <c r="M60" s="34"/>
      <c r="N60" s="34"/>
      <c r="O60" s="34"/>
    </row>
    <row r="61" spans="1:15" s="22" customFormat="1" ht="54.75" customHeight="1" x14ac:dyDescent="0.2">
      <c r="A61" s="36"/>
      <c r="B61" s="35"/>
      <c r="C61" s="87">
        <v>2910</v>
      </c>
      <c r="D61" s="88" t="s">
        <v>69</v>
      </c>
      <c r="E61" s="39"/>
      <c r="F61" s="44">
        <f>F62</f>
        <v>53174.71</v>
      </c>
      <c r="G61" s="44">
        <f t="shared" si="35"/>
        <v>0</v>
      </c>
      <c r="H61" s="53">
        <f t="shared" si="32"/>
        <v>53174.71</v>
      </c>
      <c r="I61" s="44">
        <f t="shared" si="35"/>
        <v>6598.8</v>
      </c>
      <c r="J61" s="53">
        <f t="shared" si="33"/>
        <v>59773.51</v>
      </c>
      <c r="K61" s="34"/>
      <c r="L61" s="34"/>
      <c r="M61" s="34"/>
      <c r="N61" s="34"/>
      <c r="O61" s="34"/>
    </row>
    <row r="62" spans="1:15" s="22" customFormat="1" ht="16.5" customHeight="1" x14ac:dyDescent="0.2">
      <c r="A62" s="36"/>
      <c r="B62" s="35"/>
      <c r="C62" s="40"/>
      <c r="D62" s="38" t="s">
        <v>7</v>
      </c>
      <c r="E62" s="39" t="s">
        <v>14</v>
      </c>
      <c r="F62" s="48">
        <v>53174.71</v>
      </c>
      <c r="G62" s="48"/>
      <c r="H62" s="54">
        <f t="shared" si="32"/>
        <v>53174.71</v>
      </c>
      <c r="I62" s="48">
        <v>6598.8</v>
      </c>
      <c r="J62" s="54">
        <f t="shared" si="33"/>
        <v>59773.51</v>
      </c>
      <c r="K62" s="34"/>
      <c r="L62" s="34"/>
      <c r="M62" s="34"/>
      <c r="N62" s="34"/>
      <c r="O62" s="34"/>
    </row>
    <row r="63" spans="1:15" s="22" customFormat="1" ht="16.5" customHeight="1" x14ac:dyDescent="0.2">
      <c r="A63" s="36"/>
      <c r="B63" s="36"/>
      <c r="C63" s="7">
        <v>4580</v>
      </c>
      <c r="D63" s="9" t="s">
        <v>72</v>
      </c>
      <c r="E63" s="41"/>
      <c r="F63" s="44">
        <f>F64</f>
        <v>4494.93</v>
      </c>
      <c r="G63" s="44">
        <f t="shared" si="35"/>
        <v>0</v>
      </c>
      <c r="H63" s="53">
        <f t="shared" si="32"/>
        <v>4494.93</v>
      </c>
      <c r="I63" s="44">
        <f t="shared" si="35"/>
        <v>575.94000000000005</v>
      </c>
      <c r="J63" s="53">
        <f t="shared" si="33"/>
        <v>5070.8700000000008</v>
      </c>
      <c r="K63" s="34"/>
      <c r="L63" s="34"/>
      <c r="M63" s="34"/>
      <c r="N63" s="34"/>
      <c r="O63" s="34"/>
    </row>
    <row r="64" spans="1:15" s="22" customFormat="1" ht="16.5" customHeight="1" x14ac:dyDescent="0.2">
      <c r="A64" s="139"/>
      <c r="B64" s="139"/>
      <c r="C64" s="140"/>
      <c r="D64" s="127" t="s">
        <v>7</v>
      </c>
      <c r="E64" s="134" t="s">
        <v>14</v>
      </c>
      <c r="F64" s="141">
        <v>4494.93</v>
      </c>
      <c r="G64" s="141"/>
      <c r="H64" s="142">
        <f t="shared" si="32"/>
        <v>4494.93</v>
      </c>
      <c r="I64" s="141">
        <v>575.94000000000005</v>
      </c>
      <c r="J64" s="142">
        <f t="shared" si="33"/>
        <v>5070.8700000000008</v>
      </c>
      <c r="K64" s="34"/>
      <c r="L64" s="34"/>
      <c r="M64" s="34"/>
      <c r="N64" s="34"/>
      <c r="O64" s="34"/>
    </row>
    <row r="65" spans="1:15" s="97" customFormat="1" ht="18" customHeight="1" x14ac:dyDescent="0.2">
      <c r="A65" s="17">
        <v>900</v>
      </c>
      <c r="B65" s="15"/>
      <c r="C65" s="25"/>
      <c r="D65" s="117" t="s">
        <v>29</v>
      </c>
      <c r="E65" s="73"/>
      <c r="F65" s="42">
        <v>16239378</v>
      </c>
      <c r="G65" s="42">
        <f>G66+G69</f>
        <v>0</v>
      </c>
      <c r="H65" s="55">
        <f t="shared" ref="H65:H67" si="36">SUM(F65:G65)</f>
        <v>16239378</v>
      </c>
      <c r="I65" s="42">
        <f>I66+I69</f>
        <v>0</v>
      </c>
      <c r="J65" s="55">
        <f t="shared" ref="J65:J67" si="37">SUM(H65:I65)</f>
        <v>16239378</v>
      </c>
      <c r="K65" s="79"/>
      <c r="L65" s="79"/>
      <c r="M65" s="79"/>
      <c r="N65" s="79"/>
      <c r="O65" s="79"/>
    </row>
    <row r="66" spans="1:15" s="97" customFormat="1" ht="16.5" customHeight="1" x14ac:dyDescent="0.2">
      <c r="A66" s="35"/>
      <c r="B66" s="37">
        <v>90005</v>
      </c>
      <c r="C66" s="24"/>
      <c r="D66" s="110" t="s">
        <v>36</v>
      </c>
      <c r="E66" s="90"/>
      <c r="F66" s="43">
        <v>418900</v>
      </c>
      <c r="G66" s="43">
        <f t="shared" ref="G66:I66" si="38">G67</f>
        <v>-118900</v>
      </c>
      <c r="H66" s="52">
        <f t="shared" si="36"/>
        <v>300000</v>
      </c>
      <c r="I66" s="43">
        <f t="shared" si="38"/>
        <v>0</v>
      </c>
      <c r="J66" s="52">
        <f t="shared" si="37"/>
        <v>300000</v>
      </c>
      <c r="K66" s="79"/>
      <c r="L66" s="79"/>
      <c r="M66" s="79"/>
      <c r="N66" s="79"/>
      <c r="O66" s="79"/>
    </row>
    <row r="67" spans="1:15" s="97" customFormat="1" ht="16.5" customHeight="1" x14ac:dyDescent="0.2">
      <c r="A67" s="35"/>
      <c r="B67" s="35"/>
      <c r="C67" s="7">
        <v>4300</v>
      </c>
      <c r="D67" s="9" t="s">
        <v>2</v>
      </c>
      <c r="E67" s="39"/>
      <c r="F67" s="44">
        <f>F68</f>
        <v>118900</v>
      </c>
      <c r="G67" s="44">
        <f>G68</f>
        <v>-118900</v>
      </c>
      <c r="H67" s="53">
        <f t="shared" si="36"/>
        <v>0</v>
      </c>
      <c r="I67" s="44">
        <f>I68</f>
        <v>0</v>
      </c>
      <c r="J67" s="53">
        <f t="shared" si="37"/>
        <v>0</v>
      </c>
      <c r="K67" s="79"/>
      <c r="L67" s="79"/>
      <c r="M67" s="79"/>
      <c r="N67" s="79"/>
      <c r="O67" s="79"/>
    </row>
    <row r="68" spans="1:15" s="97" customFormat="1" ht="48.75" customHeight="1" x14ac:dyDescent="0.2">
      <c r="A68" s="98"/>
      <c r="B68" s="99"/>
      <c r="C68" s="100"/>
      <c r="D68" s="38" t="s">
        <v>7</v>
      </c>
      <c r="E68" s="105" t="s">
        <v>77</v>
      </c>
      <c r="F68" s="48">
        <v>118900</v>
      </c>
      <c r="G68" s="48">
        <v>-118900</v>
      </c>
      <c r="H68" s="54">
        <f t="shared" ref="H68:H70" si="39">SUM(F68:G68)</f>
        <v>0</v>
      </c>
      <c r="I68" s="102"/>
      <c r="J68" s="54">
        <f t="shared" ref="J68:J70" si="40">SUM(H68:I68)</f>
        <v>0</v>
      </c>
      <c r="K68" s="79"/>
      <c r="L68" s="79"/>
      <c r="M68" s="79"/>
      <c r="N68" s="79"/>
      <c r="O68" s="79"/>
    </row>
    <row r="69" spans="1:15" s="97" customFormat="1" ht="16.5" customHeight="1" x14ac:dyDescent="0.2">
      <c r="A69" s="35"/>
      <c r="B69" s="37">
        <v>90095</v>
      </c>
      <c r="C69" s="24"/>
      <c r="D69" s="8" t="s">
        <v>13</v>
      </c>
      <c r="E69" s="90"/>
      <c r="F69" s="43">
        <v>1881170</v>
      </c>
      <c r="G69" s="43">
        <f t="shared" ref="G69:I69" si="41">G70</f>
        <v>118900</v>
      </c>
      <c r="H69" s="52">
        <f t="shared" si="39"/>
        <v>2000070</v>
      </c>
      <c r="I69" s="43">
        <f t="shared" si="41"/>
        <v>0</v>
      </c>
      <c r="J69" s="52">
        <f t="shared" si="40"/>
        <v>2000070</v>
      </c>
      <c r="K69" s="79"/>
      <c r="L69" s="79"/>
      <c r="M69" s="79"/>
      <c r="N69" s="79"/>
      <c r="O69" s="79"/>
    </row>
    <row r="70" spans="1:15" s="97" customFormat="1" ht="16.5" customHeight="1" x14ac:dyDescent="0.2">
      <c r="A70" s="35"/>
      <c r="B70" s="35"/>
      <c r="C70" s="7">
        <v>4300</v>
      </c>
      <c r="D70" s="9" t="s">
        <v>2</v>
      </c>
      <c r="E70" s="39"/>
      <c r="F70" s="44">
        <v>360000</v>
      </c>
      <c r="G70" s="44">
        <f>G71</f>
        <v>118900</v>
      </c>
      <c r="H70" s="53">
        <f t="shared" si="39"/>
        <v>478900</v>
      </c>
      <c r="I70" s="44">
        <f>I71</f>
        <v>0</v>
      </c>
      <c r="J70" s="53">
        <f t="shared" si="40"/>
        <v>478900</v>
      </c>
      <c r="K70" s="79"/>
      <c r="L70" s="79"/>
      <c r="M70" s="79"/>
      <c r="N70" s="79"/>
      <c r="O70" s="79"/>
    </row>
    <row r="71" spans="1:15" s="97" customFormat="1" ht="44.25" customHeight="1" x14ac:dyDescent="0.2">
      <c r="A71" s="98"/>
      <c r="B71" s="99"/>
      <c r="C71" s="100"/>
      <c r="D71" s="38" t="s">
        <v>38</v>
      </c>
      <c r="E71" s="105" t="s">
        <v>77</v>
      </c>
      <c r="F71" s="48">
        <v>0</v>
      </c>
      <c r="G71" s="48">
        <v>118900</v>
      </c>
      <c r="H71" s="54">
        <f t="shared" ref="H71" si="42">SUM(F71:G71)</f>
        <v>118900</v>
      </c>
      <c r="I71" s="102"/>
      <c r="J71" s="54">
        <f t="shared" ref="J71" si="43">SUM(H71:I71)</f>
        <v>118900</v>
      </c>
      <c r="K71" s="79"/>
      <c r="L71" s="79"/>
      <c r="M71" s="79"/>
      <c r="N71" s="79"/>
      <c r="O71" s="79"/>
    </row>
    <row r="72" spans="1:15" s="45" customFormat="1" ht="16.5" customHeight="1" x14ac:dyDescent="0.2">
      <c r="A72" s="64"/>
      <c r="B72" s="64"/>
      <c r="C72" s="65"/>
      <c r="D72" s="82" t="s">
        <v>11</v>
      </c>
      <c r="E72" s="69"/>
      <c r="F72" s="66">
        <v>61653496.659999996</v>
      </c>
      <c r="G72" s="66">
        <f>G7+G21+G28+G35+G39+G46+G50+G54+G65</f>
        <v>89256.53</v>
      </c>
      <c r="H72" s="66">
        <f>SUM(F72:G72)</f>
        <v>61742753.189999998</v>
      </c>
      <c r="I72" s="66">
        <f>I7+I21+I28+I35+I39+I46+I50+I54+I65</f>
        <v>-3852.1100000000006</v>
      </c>
      <c r="J72" s="66">
        <f>SUM(H72:I72)</f>
        <v>61738901.079999998</v>
      </c>
      <c r="K72" s="34"/>
      <c r="L72" s="34"/>
      <c r="M72" s="34"/>
      <c r="N72" s="34"/>
      <c r="O72" s="34"/>
    </row>
    <row r="73" spans="1:15" s="45" customFormat="1" ht="11.25" customHeight="1" x14ac:dyDescent="0.2">
      <c r="A73" s="92"/>
      <c r="B73" s="92"/>
      <c r="C73" s="93"/>
      <c r="D73" s="94"/>
      <c r="E73" s="95"/>
      <c r="F73" s="96"/>
      <c r="G73" s="96"/>
      <c r="H73" s="96"/>
      <c r="I73" s="96"/>
      <c r="J73" s="96"/>
      <c r="K73" s="34"/>
      <c r="L73" s="34"/>
      <c r="M73" s="34"/>
      <c r="N73" s="34"/>
      <c r="O73" s="34"/>
    </row>
    <row r="74" spans="1:15" s="45" customFormat="1" ht="20.25" customHeight="1" x14ac:dyDescent="0.2">
      <c r="A74" s="175" t="s">
        <v>39</v>
      </c>
      <c r="B74" s="175"/>
      <c r="C74" s="175"/>
      <c r="D74" s="175"/>
      <c r="E74" s="175"/>
      <c r="F74" s="33"/>
      <c r="G74" s="57"/>
      <c r="H74" s="72"/>
      <c r="I74" s="57"/>
      <c r="J74" s="72"/>
      <c r="K74" s="34"/>
      <c r="L74" s="34"/>
      <c r="M74" s="34"/>
      <c r="N74" s="34"/>
      <c r="O74" s="34"/>
    </row>
    <row r="75" spans="1:15" s="22" customFormat="1" ht="18" customHeight="1" x14ac:dyDescent="0.2">
      <c r="A75" s="17">
        <v>750</v>
      </c>
      <c r="B75" s="15"/>
      <c r="C75" s="25"/>
      <c r="D75" s="18" t="s">
        <v>21</v>
      </c>
      <c r="E75" s="103"/>
      <c r="F75" s="42">
        <v>383331</v>
      </c>
      <c r="G75" s="42">
        <f>G76</f>
        <v>0</v>
      </c>
      <c r="H75" s="55">
        <f t="shared" ref="H75" si="44">SUM(F75:G75)</f>
        <v>383331</v>
      </c>
      <c r="I75" s="42">
        <f>I76+I81</f>
        <v>831</v>
      </c>
      <c r="J75" s="55">
        <f t="shared" ref="J75:J78" si="45">SUM(H75:I75)</f>
        <v>384162</v>
      </c>
      <c r="K75" s="34"/>
      <c r="L75" s="34"/>
      <c r="M75" s="34"/>
      <c r="N75" s="34"/>
      <c r="O75" s="34"/>
    </row>
    <row r="76" spans="1:15" s="45" customFormat="1" ht="16.5" customHeight="1" x14ac:dyDescent="0.2">
      <c r="A76" s="35"/>
      <c r="B76" s="35">
        <v>75011</v>
      </c>
      <c r="C76" s="7"/>
      <c r="D76" s="74" t="s">
        <v>78</v>
      </c>
      <c r="E76" s="63"/>
      <c r="F76" s="43">
        <v>360776</v>
      </c>
      <c r="G76" s="43">
        <f>G77+G79</f>
        <v>0</v>
      </c>
      <c r="H76" s="43">
        <f t="shared" ref="H76:H78" si="46">SUM(F76:G76)</f>
        <v>360776</v>
      </c>
      <c r="I76" s="43">
        <f>I77+I79</f>
        <v>831</v>
      </c>
      <c r="J76" s="52">
        <f t="shared" si="45"/>
        <v>361607</v>
      </c>
      <c r="K76" s="34"/>
      <c r="L76" s="34"/>
      <c r="M76" s="34"/>
      <c r="N76" s="34"/>
      <c r="O76" s="34"/>
    </row>
    <row r="77" spans="1:15" s="22" customFormat="1" ht="16.5" customHeight="1" x14ac:dyDescent="0.2">
      <c r="A77" s="36"/>
      <c r="B77" s="36"/>
      <c r="C77" s="7">
        <v>4010</v>
      </c>
      <c r="D77" s="9" t="s">
        <v>79</v>
      </c>
      <c r="E77" s="39"/>
      <c r="F77" s="44">
        <f>F78</f>
        <v>300240</v>
      </c>
      <c r="G77" s="44">
        <f>G78</f>
        <v>0</v>
      </c>
      <c r="H77" s="44">
        <f t="shared" si="46"/>
        <v>300240</v>
      </c>
      <c r="I77" s="44">
        <f>I78</f>
        <v>709</v>
      </c>
      <c r="J77" s="53">
        <f t="shared" si="45"/>
        <v>300949</v>
      </c>
      <c r="K77" s="34"/>
      <c r="L77" s="34"/>
      <c r="M77" s="34"/>
      <c r="N77" s="34"/>
      <c r="O77" s="34"/>
    </row>
    <row r="78" spans="1:15" s="45" customFormat="1" ht="16.5" customHeight="1" x14ac:dyDescent="0.2">
      <c r="A78" s="21"/>
      <c r="B78" s="21"/>
      <c r="C78" s="40"/>
      <c r="D78" s="38" t="s">
        <v>7</v>
      </c>
      <c r="E78" s="39" t="s">
        <v>14</v>
      </c>
      <c r="F78" s="70">
        <v>300240</v>
      </c>
      <c r="G78" s="70"/>
      <c r="H78" s="70">
        <f t="shared" si="46"/>
        <v>300240</v>
      </c>
      <c r="I78" s="70">
        <v>709</v>
      </c>
      <c r="J78" s="54">
        <f t="shared" si="45"/>
        <v>300949</v>
      </c>
      <c r="K78" s="34"/>
      <c r="L78" s="34"/>
      <c r="M78" s="34"/>
      <c r="N78" s="34"/>
      <c r="O78" s="34"/>
    </row>
    <row r="79" spans="1:15" s="22" customFormat="1" ht="16.5" customHeight="1" x14ac:dyDescent="0.2">
      <c r="A79" s="36"/>
      <c r="B79" s="36"/>
      <c r="C79" s="7">
        <v>4110</v>
      </c>
      <c r="D79" s="9" t="s">
        <v>40</v>
      </c>
      <c r="E79" s="39"/>
      <c r="F79" s="44">
        <f>F80</f>
        <v>52213</v>
      </c>
      <c r="G79" s="44">
        <f>G80</f>
        <v>0</v>
      </c>
      <c r="H79" s="44">
        <f t="shared" ref="H79:H80" si="47">SUM(F79:G79)</f>
        <v>52213</v>
      </c>
      <c r="I79" s="44">
        <f>I80</f>
        <v>122</v>
      </c>
      <c r="J79" s="53">
        <f t="shared" ref="J79:J80" si="48">SUM(H79:I79)</f>
        <v>52335</v>
      </c>
      <c r="K79" s="34"/>
      <c r="L79" s="34"/>
      <c r="M79" s="34"/>
      <c r="N79" s="34"/>
      <c r="O79" s="34"/>
    </row>
    <row r="80" spans="1:15" s="45" customFormat="1" ht="16.5" customHeight="1" x14ac:dyDescent="0.2">
      <c r="A80" s="21"/>
      <c r="B80" s="21"/>
      <c r="C80" s="40"/>
      <c r="D80" s="38" t="s">
        <v>7</v>
      </c>
      <c r="E80" s="39" t="s">
        <v>14</v>
      </c>
      <c r="F80" s="70">
        <v>52213</v>
      </c>
      <c r="G80" s="70"/>
      <c r="H80" s="70">
        <f t="shared" si="47"/>
        <v>52213</v>
      </c>
      <c r="I80" s="70">
        <v>122</v>
      </c>
      <c r="J80" s="54">
        <f t="shared" si="48"/>
        <v>52335</v>
      </c>
      <c r="K80" s="34"/>
      <c r="L80" s="34"/>
      <c r="M80" s="34"/>
      <c r="N80" s="34"/>
      <c r="O80" s="34"/>
    </row>
    <row r="81" spans="1:15" s="45" customFormat="1" ht="16.5" customHeight="1" x14ac:dyDescent="0.2">
      <c r="A81" s="36"/>
      <c r="B81" s="37">
        <v>75056</v>
      </c>
      <c r="C81" s="24"/>
      <c r="D81" s="8" t="s">
        <v>80</v>
      </c>
      <c r="E81" s="143"/>
      <c r="F81" s="43">
        <v>22555</v>
      </c>
      <c r="G81" s="43">
        <f>G82+G84+G86</f>
        <v>0</v>
      </c>
      <c r="H81" s="43">
        <f t="shared" ref="H81:H87" si="49">SUM(F81:G81)</f>
        <v>22555</v>
      </c>
      <c r="I81" s="43">
        <f>I82+I84+I86</f>
        <v>0</v>
      </c>
      <c r="J81" s="43">
        <f t="shared" ref="J81:J87" si="50">SUM(H81:I81)</f>
        <v>22555</v>
      </c>
      <c r="K81" s="34"/>
      <c r="L81" s="34"/>
      <c r="M81" s="34"/>
      <c r="N81" s="34"/>
      <c r="O81" s="34"/>
    </row>
    <row r="82" spans="1:15" s="45" customFormat="1" ht="16.5" customHeight="1" x14ac:dyDescent="0.2">
      <c r="A82" s="36"/>
      <c r="B82" s="36"/>
      <c r="C82" s="7">
        <v>3020</v>
      </c>
      <c r="D82" s="109" t="s">
        <v>22</v>
      </c>
      <c r="E82" s="41"/>
      <c r="F82" s="44">
        <f>F83</f>
        <v>18253.93</v>
      </c>
      <c r="G82" s="44">
        <f>G83</f>
        <v>0</v>
      </c>
      <c r="H82" s="44">
        <f t="shared" si="49"/>
        <v>18253.93</v>
      </c>
      <c r="I82" s="44">
        <f>I83</f>
        <v>3585.07</v>
      </c>
      <c r="J82" s="44">
        <f t="shared" si="50"/>
        <v>21839</v>
      </c>
      <c r="K82" s="34"/>
      <c r="L82" s="34"/>
      <c r="M82" s="34"/>
      <c r="N82" s="34"/>
      <c r="O82" s="34"/>
    </row>
    <row r="83" spans="1:15" s="45" customFormat="1" ht="16.5" customHeight="1" x14ac:dyDescent="0.2">
      <c r="A83" s="21"/>
      <c r="B83" s="21"/>
      <c r="C83" s="40"/>
      <c r="D83" s="38" t="s">
        <v>7</v>
      </c>
      <c r="E83" s="39" t="s">
        <v>51</v>
      </c>
      <c r="F83" s="70">
        <v>18253.93</v>
      </c>
      <c r="G83" s="70"/>
      <c r="H83" s="70">
        <f t="shared" si="49"/>
        <v>18253.93</v>
      </c>
      <c r="I83" s="70">
        <v>3585.07</v>
      </c>
      <c r="J83" s="70">
        <f t="shared" si="50"/>
        <v>21839</v>
      </c>
      <c r="K83" s="34"/>
      <c r="L83" s="34"/>
      <c r="M83" s="34"/>
      <c r="N83" s="34"/>
      <c r="O83" s="34"/>
    </row>
    <row r="84" spans="1:15" s="45" customFormat="1" ht="16.5" customHeight="1" x14ac:dyDescent="0.2">
      <c r="A84" s="36"/>
      <c r="B84" s="36"/>
      <c r="C84" s="7">
        <v>4110</v>
      </c>
      <c r="D84" s="9" t="s">
        <v>40</v>
      </c>
      <c r="E84" s="39"/>
      <c r="F84" s="44">
        <f>F85</f>
        <v>3137.85</v>
      </c>
      <c r="G84" s="44">
        <f>G85</f>
        <v>0</v>
      </c>
      <c r="H84" s="44">
        <f t="shared" si="49"/>
        <v>3137.85</v>
      </c>
      <c r="I84" s="44">
        <f>I85</f>
        <v>-3137.85</v>
      </c>
      <c r="J84" s="44">
        <f t="shared" si="50"/>
        <v>0</v>
      </c>
      <c r="K84" s="34"/>
      <c r="L84" s="34"/>
      <c r="M84" s="34"/>
      <c r="N84" s="34"/>
      <c r="O84" s="34"/>
    </row>
    <row r="85" spans="1:15" s="45" customFormat="1" ht="16.5" customHeight="1" x14ac:dyDescent="0.2">
      <c r="A85" s="21"/>
      <c r="B85" s="21"/>
      <c r="C85" s="40"/>
      <c r="D85" s="38" t="s">
        <v>7</v>
      </c>
      <c r="E85" s="39" t="s">
        <v>51</v>
      </c>
      <c r="F85" s="70">
        <v>3137.85</v>
      </c>
      <c r="G85" s="70"/>
      <c r="H85" s="70">
        <f t="shared" si="49"/>
        <v>3137.85</v>
      </c>
      <c r="I85" s="70">
        <v>-3137.85</v>
      </c>
      <c r="J85" s="70">
        <f t="shared" si="50"/>
        <v>0</v>
      </c>
      <c r="K85" s="34"/>
      <c r="L85" s="34"/>
      <c r="M85" s="34"/>
      <c r="N85" s="34"/>
      <c r="O85" s="34"/>
    </row>
    <row r="86" spans="1:15" s="45" customFormat="1" ht="24" customHeight="1" x14ac:dyDescent="0.2">
      <c r="A86" s="36"/>
      <c r="B86" s="36"/>
      <c r="C86" s="7">
        <v>4120</v>
      </c>
      <c r="D86" s="9" t="s">
        <v>81</v>
      </c>
      <c r="E86" s="39"/>
      <c r="F86" s="44">
        <f>F87</f>
        <v>447.22</v>
      </c>
      <c r="G86" s="44">
        <f>G87</f>
        <v>0</v>
      </c>
      <c r="H86" s="44">
        <f t="shared" si="49"/>
        <v>447.22</v>
      </c>
      <c r="I86" s="44">
        <f>I87</f>
        <v>-447.22</v>
      </c>
      <c r="J86" s="44">
        <f t="shared" si="50"/>
        <v>0</v>
      </c>
      <c r="K86" s="34"/>
      <c r="L86" s="34"/>
      <c r="M86" s="34"/>
      <c r="N86" s="34"/>
      <c r="O86" s="34"/>
    </row>
    <row r="87" spans="1:15" s="45" customFormat="1" ht="16.5" customHeight="1" x14ac:dyDescent="0.2">
      <c r="A87" s="144"/>
      <c r="B87" s="144"/>
      <c r="C87" s="145"/>
      <c r="D87" s="127" t="s">
        <v>7</v>
      </c>
      <c r="E87" s="134" t="s">
        <v>51</v>
      </c>
      <c r="F87" s="146">
        <v>447.22</v>
      </c>
      <c r="G87" s="146"/>
      <c r="H87" s="146">
        <f t="shared" si="49"/>
        <v>447.22</v>
      </c>
      <c r="I87" s="146">
        <v>-447.22</v>
      </c>
      <c r="J87" s="146">
        <f t="shared" si="50"/>
        <v>0</v>
      </c>
      <c r="K87" s="34"/>
      <c r="L87" s="34"/>
      <c r="M87" s="34"/>
      <c r="N87" s="34"/>
      <c r="O87" s="34"/>
    </row>
    <row r="88" spans="1:15" s="22" customFormat="1" ht="18" customHeight="1" x14ac:dyDescent="0.2">
      <c r="A88" s="17">
        <v>801</v>
      </c>
      <c r="B88" s="15"/>
      <c r="C88" s="25"/>
      <c r="D88" s="18" t="s">
        <v>30</v>
      </c>
      <c r="E88" s="103"/>
      <c r="F88" s="42">
        <f t="shared" ref="F88:G90" si="51">F89</f>
        <v>7888</v>
      </c>
      <c r="G88" s="42">
        <f t="shared" si="51"/>
        <v>2526</v>
      </c>
      <c r="H88" s="55">
        <f t="shared" ref="H88:H91" si="52">SUM(F88:G88)</f>
        <v>10414</v>
      </c>
      <c r="I88" s="42">
        <f>I89</f>
        <v>0</v>
      </c>
      <c r="J88" s="55">
        <f t="shared" ref="J88:J91" si="53">SUM(H88:I88)</f>
        <v>10414</v>
      </c>
      <c r="K88" s="34"/>
      <c r="L88" s="34"/>
      <c r="M88" s="34"/>
      <c r="N88" s="34"/>
      <c r="O88" s="34"/>
    </row>
    <row r="89" spans="1:15" s="45" customFormat="1" ht="39.950000000000003" customHeight="1" x14ac:dyDescent="0.2">
      <c r="A89" s="35"/>
      <c r="B89" s="37">
        <v>80153</v>
      </c>
      <c r="C89" s="112"/>
      <c r="D89" s="113" t="s">
        <v>31</v>
      </c>
      <c r="E89" s="89"/>
      <c r="F89" s="43">
        <f t="shared" si="51"/>
        <v>7888</v>
      </c>
      <c r="G89" s="43">
        <f t="shared" si="51"/>
        <v>2526</v>
      </c>
      <c r="H89" s="52">
        <f t="shared" si="52"/>
        <v>10414</v>
      </c>
      <c r="I89" s="43">
        <f>I90</f>
        <v>0</v>
      </c>
      <c r="J89" s="52">
        <f t="shared" si="53"/>
        <v>10414</v>
      </c>
      <c r="K89" s="34"/>
      <c r="L89" s="34"/>
      <c r="M89" s="34"/>
      <c r="N89" s="34"/>
      <c r="O89" s="34"/>
    </row>
    <row r="90" spans="1:15" s="22" customFormat="1" ht="39.950000000000003" customHeight="1" x14ac:dyDescent="0.2">
      <c r="A90" s="36"/>
      <c r="B90" s="36"/>
      <c r="C90" s="7">
        <v>2830</v>
      </c>
      <c r="D90" s="9" t="s">
        <v>32</v>
      </c>
      <c r="E90" s="39"/>
      <c r="F90" s="44">
        <f t="shared" si="51"/>
        <v>7888</v>
      </c>
      <c r="G90" s="44">
        <f t="shared" si="51"/>
        <v>2526</v>
      </c>
      <c r="H90" s="53">
        <f t="shared" si="52"/>
        <v>10414</v>
      </c>
      <c r="I90" s="44">
        <f>I91</f>
        <v>0</v>
      </c>
      <c r="J90" s="53">
        <f t="shared" si="53"/>
        <v>10414</v>
      </c>
      <c r="K90" s="34"/>
      <c r="L90" s="34"/>
      <c r="M90" s="34"/>
      <c r="N90" s="34"/>
      <c r="O90" s="34"/>
    </row>
    <row r="91" spans="1:15" s="45" customFormat="1" ht="16.5" customHeight="1" x14ac:dyDescent="0.2">
      <c r="A91" s="21"/>
      <c r="B91" s="21"/>
      <c r="C91" s="40"/>
      <c r="D91" s="38" t="s">
        <v>7</v>
      </c>
      <c r="E91" s="39" t="s">
        <v>33</v>
      </c>
      <c r="F91" s="70">
        <v>7888</v>
      </c>
      <c r="G91" s="70">
        <v>2526</v>
      </c>
      <c r="H91" s="54">
        <f t="shared" si="52"/>
        <v>10414</v>
      </c>
      <c r="I91" s="70"/>
      <c r="J91" s="54">
        <f t="shared" si="53"/>
        <v>10414</v>
      </c>
      <c r="K91" s="34"/>
      <c r="L91" s="34"/>
      <c r="M91" s="34"/>
      <c r="N91" s="34"/>
      <c r="O91" s="34"/>
    </row>
    <row r="92" spans="1:15" s="22" customFormat="1" ht="18" customHeight="1" x14ac:dyDescent="0.2">
      <c r="A92" s="17">
        <v>855</v>
      </c>
      <c r="B92" s="15"/>
      <c r="C92" s="25"/>
      <c r="D92" s="18" t="s">
        <v>70</v>
      </c>
      <c r="E92" s="103"/>
      <c r="F92" s="42">
        <f t="shared" ref="F92:G94" si="54">F93</f>
        <v>740</v>
      </c>
      <c r="G92" s="42">
        <f t="shared" si="54"/>
        <v>0</v>
      </c>
      <c r="H92" s="55">
        <f t="shared" ref="H92:H95" si="55">SUM(F92:G92)</f>
        <v>740</v>
      </c>
      <c r="I92" s="42">
        <f>I93</f>
        <v>576</v>
      </c>
      <c r="J92" s="55">
        <f t="shared" ref="J92:J95" si="56">SUM(H92:I92)</f>
        <v>1316</v>
      </c>
      <c r="K92" s="34"/>
      <c r="L92" s="34"/>
      <c r="M92" s="34"/>
      <c r="N92" s="34"/>
      <c r="O92" s="34"/>
    </row>
    <row r="93" spans="1:15" s="45" customFormat="1" ht="16.5" customHeight="1" x14ac:dyDescent="0.2">
      <c r="A93" s="35"/>
      <c r="B93" s="35">
        <v>85503</v>
      </c>
      <c r="C93" s="7"/>
      <c r="D93" s="74" t="s">
        <v>82</v>
      </c>
      <c r="E93" s="89"/>
      <c r="F93" s="43">
        <f t="shared" si="54"/>
        <v>740</v>
      </c>
      <c r="G93" s="43">
        <f t="shared" si="54"/>
        <v>0</v>
      </c>
      <c r="H93" s="52">
        <f t="shared" si="55"/>
        <v>740</v>
      </c>
      <c r="I93" s="43">
        <f>I94</f>
        <v>576</v>
      </c>
      <c r="J93" s="52">
        <f t="shared" si="56"/>
        <v>1316</v>
      </c>
      <c r="K93" s="34"/>
      <c r="L93" s="34"/>
      <c r="M93" s="34"/>
      <c r="N93" s="34"/>
      <c r="O93" s="34"/>
    </row>
    <row r="94" spans="1:15" s="22" customFormat="1" ht="16.5" customHeight="1" x14ac:dyDescent="0.2">
      <c r="A94" s="36"/>
      <c r="B94" s="36"/>
      <c r="C94" s="7">
        <v>4210</v>
      </c>
      <c r="D94" s="9" t="s">
        <v>15</v>
      </c>
      <c r="E94" s="39"/>
      <c r="F94" s="44">
        <f t="shared" si="54"/>
        <v>740</v>
      </c>
      <c r="G94" s="44">
        <f t="shared" si="54"/>
        <v>0</v>
      </c>
      <c r="H94" s="53">
        <f t="shared" si="55"/>
        <v>740</v>
      </c>
      <c r="I94" s="44">
        <f>I95</f>
        <v>576</v>
      </c>
      <c r="J94" s="53">
        <f t="shared" si="56"/>
        <v>1316</v>
      </c>
      <c r="K94" s="34"/>
      <c r="L94" s="34"/>
      <c r="M94" s="34"/>
      <c r="N94" s="34"/>
      <c r="O94" s="34"/>
    </row>
    <row r="95" spans="1:15" s="45" customFormat="1" ht="16.5" customHeight="1" x14ac:dyDescent="0.2">
      <c r="A95" s="21"/>
      <c r="B95" s="21"/>
      <c r="C95" s="40"/>
      <c r="D95" s="38" t="s">
        <v>7</v>
      </c>
      <c r="E95" s="39" t="s">
        <v>83</v>
      </c>
      <c r="F95" s="70">
        <v>740</v>
      </c>
      <c r="G95" s="70"/>
      <c r="H95" s="54">
        <f t="shared" si="55"/>
        <v>740</v>
      </c>
      <c r="I95" s="70">
        <v>576</v>
      </c>
      <c r="J95" s="54">
        <f t="shared" si="56"/>
        <v>1316</v>
      </c>
      <c r="K95" s="34"/>
      <c r="L95" s="34"/>
      <c r="M95" s="34"/>
      <c r="N95" s="34"/>
      <c r="O95" s="34"/>
    </row>
    <row r="96" spans="1:15" s="31" customFormat="1" ht="15.75" customHeight="1" x14ac:dyDescent="0.2">
      <c r="A96" s="64"/>
      <c r="B96" s="64"/>
      <c r="C96" s="65"/>
      <c r="D96" s="82" t="s">
        <v>11</v>
      </c>
      <c r="E96" s="69"/>
      <c r="F96" s="66">
        <v>553826.56000000006</v>
      </c>
      <c r="G96" s="66">
        <f>G75+G88+G92</f>
        <v>2526</v>
      </c>
      <c r="H96" s="66">
        <f>SUM(F96:G96)</f>
        <v>556352.56000000006</v>
      </c>
      <c r="I96" s="66">
        <f>I75+I88+I92</f>
        <v>1407</v>
      </c>
      <c r="J96" s="66">
        <f>SUM(H96:I96)</f>
        <v>557759.56000000006</v>
      </c>
      <c r="K96"/>
      <c r="L96"/>
      <c r="M96"/>
      <c r="N96"/>
      <c r="O96"/>
    </row>
    <row r="97" spans="1:15" s="45" customFormat="1" ht="9" customHeight="1" x14ac:dyDescent="0.2">
      <c r="A97" s="92"/>
      <c r="B97" s="92"/>
      <c r="C97" s="93"/>
      <c r="D97" s="94"/>
      <c r="E97" s="95"/>
      <c r="F97" s="96"/>
      <c r="G97" s="96"/>
      <c r="H97" s="96"/>
      <c r="I97" s="96"/>
      <c r="J97" s="96"/>
      <c r="K97" s="34"/>
      <c r="L97" s="34"/>
      <c r="M97" s="34"/>
      <c r="N97" s="34"/>
      <c r="O97" s="34"/>
    </row>
    <row r="98" spans="1:15" s="31" customFormat="1" ht="18" customHeight="1" x14ac:dyDescent="0.2">
      <c r="A98" s="173" t="s">
        <v>26</v>
      </c>
      <c r="B98" s="173"/>
      <c r="C98" s="173"/>
      <c r="D98" s="173"/>
      <c r="E98" s="173"/>
      <c r="F98" s="33"/>
      <c r="G98" s="57"/>
      <c r="H98" s="72"/>
      <c r="I98" s="57"/>
      <c r="J98" s="72"/>
      <c r="K98"/>
      <c r="L98"/>
      <c r="M98"/>
      <c r="N98"/>
      <c r="O98"/>
    </row>
    <row r="99" spans="1:15" s="22" customFormat="1" ht="18" customHeight="1" x14ac:dyDescent="0.2">
      <c r="A99" s="17">
        <v>921</v>
      </c>
      <c r="B99" s="15"/>
      <c r="C99" s="25"/>
      <c r="D99" s="117" t="s">
        <v>25</v>
      </c>
      <c r="E99" s="73"/>
      <c r="F99" s="42">
        <v>300000</v>
      </c>
      <c r="G99" s="42">
        <f>G100</f>
        <v>10000</v>
      </c>
      <c r="H99" s="55">
        <f t="shared" ref="H99" si="57">SUM(F99:G99)</f>
        <v>310000</v>
      </c>
      <c r="I99" s="42">
        <f>I100</f>
        <v>0</v>
      </c>
      <c r="J99" s="55">
        <f t="shared" ref="J99:J103" si="58">SUM(H99:I99)</f>
        <v>310000</v>
      </c>
      <c r="K99"/>
      <c r="L99"/>
      <c r="M99"/>
      <c r="N99"/>
      <c r="O99"/>
    </row>
    <row r="100" spans="1:15" s="45" customFormat="1" ht="16.5" customHeight="1" x14ac:dyDescent="0.2">
      <c r="A100" s="35"/>
      <c r="B100" s="37">
        <v>92120</v>
      </c>
      <c r="C100" s="147"/>
      <c r="D100" s="148" t="s">
        <v>84</v>
      </c>
      <c r="E100" s="89"/>
      <c r="F100" s="29">
        <f>F103</f>
        <v>0</v>
      </c>
      <c r="G100" s="43">
        <f>G101+G103</f>
        <v>10000</v>
      </c>
      <c r="H100" s="52">
        <f t="shared" ref="H100:H103" si="59">SUM(F100:G100)</f>
        <v>10000</v>
      </c>
      <c r="I100" s="43">
        <f>I103</f>
        <v>0</v>
      </c>
      <c r="J100" s="52">
        <f t="shared" si="58"/>
        <v>10000</v>
      </c>
      <c r="K100" s="34"/>
      <c r="L100" s="34"/>
      <c r="M100" s="34"/>
      <c r="N100" s="34"/>
      <c r="O100" s="34"/>
    </row>
    <row r="101" spans="1:15" s="22" customFormat="1" ht="16.5" customHeight="1" x14ac:dyDescent="0.2">
      <c r="A101" s="35"/>
      <c r="B101" s="35"/>
      <c r="C101" s="7">
        <v>4010</v>
      </c>
      <c r="D101" s="9" t="s">
        <v>79</v>
      </c>
      <c r="E101" s="39"/>
      <c r="F101" s="44">
        <f>F102</f>
        <v>0</v>
      </c>
      <c r="G101" s="44">
        <f>G102</f>
        <v>8533</v>
      </c>
      <c r="H101" s="53">
        <f t="shared" ref="H101:H102" si="60">SUM(F101:G101)</f>
        <v>8533</v>
      </c>
      <c r="I101" s="44">
        <f>I102</f>
        <v>0</v>
      </c>
      <c r="J101" s="53">
        <f t="shared" ref="J101:J102" si="61">SUM(H101:I101)</f>
        <v>8533</v>
      </c>
      <c r="K101" s="34"/>
      <c r="L101" s="34"/>
      <c r="M101" s="34"/>
      <c r="N101" s="34"/>
      <c r="O101" s="34"/>
    </row>
    <row r="102" spans="1:15" s="45" customFormat="1" ht="16.5" customHeight="1" x14ac:dyDescent="0.2">
      <c r="A102" s="35"/>
      <c r="B102" s="35"/>
      <c r="C102" s="40"/>
      <c r="D102" s="38" t="s">
        <v>7</v>
      </c>
      <c r="E102" s="39" t="s">
        <v>14</v>
      </c>
      <c r="F102" s="48">
        <v>0</v>
      </c>
      <c r="G102" s="70">
        <v>8533</v>
      </c>
      <c r="H102" s="54">
        <f t="shared" si="60"/>
        <v>8533</v>
      </c>
      <c r="I102" s="70"/>
      <c r="J102" s="54">
        <f t="shared" si="61"/>
        <v>8533</v>
      </c>
      <c r="K102" s="34"/>
      <c r="L102" s="34"/>
      <c r="M102" s="34"/>
      <c r="N102" s="34"/>
      <c r="O102" s="34"/>
    </row>
    <row r="103" spans="1:15" s="22" customFormat="1" ht="16.5" customHeight="1" x14ac:dyDescent="0.2">
      <c r="A103" s="35"/>
      <c r="B103" s="35"/>
      <c r="C103" s="7">
        <v>4110</v>
      </c>
      <c r="D103" s="9" t="s">
        <v>40</v>
      </c>
      <c r="E103" s="39"/>
      <c r="F103" s="30">
        <f>F104</f>
        <v>0</v>
      </c>
      <c r="G103" s="44">
        <f>G104</f>
        <v>1467</v>
      </c>
      <c r="H103" s="53">
        <f t="shared" si="59"/>
        <v>1467</v>
      </c>
      <c r="I103" s="44">
        <f>I104</f>
        <v>0</v>
      </c>
      <c r="J103" s="53">
        <f t="shared" si="58"/>
        <v>1467</v>
      </c>
      <c r="K103" s="34"/>
      <c r="L103" s="34"/>
      <c r="M103" s="34"/>
      <c r="N103" s="34"/>
      <c r="O103" s="34"/>
    </row>
    <row r="104" spans="1:15" s="45" customFormat="1" ht="16.5" customHeight="1" x14ac:dyDescent="0.2">
      <c r="A104" s="35"/>
      <c r="B104" s="35"/>
      <c r="C104" s="40"/>
      <c r="D104" s="38" t="s">
        <v>7</v>
      </c>
      <c r="E104" s="39" t="s">
        <v>14</v>
      </c>
      <c r="F104" s="48">
        <v>0</v>
      </c>
      <c r="G104" s="70">
        <v>1467</v>
      </c>
      <c r="H104" s="54">
        <f t="shared" ref="H104" si="62">SUM(F104:G104)</f>
        <v>1467</v>
      </c>
      <c r="I104" s="70"/>
      <c r="J104" s="54">
        <f t="shared" ref="J104" si="63">SUM(H104:I104)</f>
        <v>1467</v>
      </c>
      <c r="K104" s="34"/>
      <c r="L104" s="34"/>
      <c r="M104" s="34"/>
      <c r="N104" s="34"/>
      <c r="O104" s="34"/>
    </row>
    <row r="105" spans="1:15" s="45" customFormat="1" ht="15.75" customHeight="1" x14ac:dyDescent="0.2">
      <c r="A105" s="64"/>
      <c r="B105" s="64"/>
      <c r="C105" s="65"/>
      <c r="D105" s="82" t="s">
        <v>11</v>
      </c>
      <c r="E105" s="69"/>
      <c r="F105" s="66">
        <v>337000</v>
      </c>
      <c r="G105" s="66">
        <f>G99</f>
        <v>10000</v>
      </c>
      <c r="H105" s="66">
        <f>SUM(F105:G105)</f>
        <v>347000</v>
      </c>
      <c r="I105" s="66">
        <f>I99</f>
        <v>0</v>
      </c>
      <c r="J105" s="66">
        <f>SUM(H105:I105)</f>
        <v>347000</v>
      </c>
      <c r="K105" s="34"/>
      <c r="L105" s="34"/>
      <c r="M105" s="34"/>
      <c r="N105" s="34"/>
      <c r="O105" s="34"/>
    </row>
    <row r="106" spans="1:15" s="45" customFormat="1" ht="6.75" customHeight="1" x14ac:dyDescent="0.2">
      <c r="A106" s="75"/>
      <c r="B106" s="76"/>
      <c r="C106" s="76"/>
      <c r="D106" s="83"/>
      <c r="E106" s="76"/>
      <c r="F106" s="76"/>
      <c r="G106" s="77"/>
      <c r="H106" s="78"/>
      <c r="I106" s="77"/>
      <c r="J106" s="78"/>
      <c r="K106" s="34"/>
      <c r="L106" s="34"/>
      <c r="M106" s="34"/>
      <c r="N106" s="34"/>
      <c r="O106" s="34"/>
    </row>
    <row r="107" spans="1:15" s="45" customFormat="1" ht="30.75" customHeight="1" x14ac:dyDescent="0.2">
      <c r="A107" s="174" t="s">
        <v>27</v>
      </c>
      <c r="B107" s="174"/>
      <c r="C107" s="174"/>
      <c r="D107" s="174"/>
      <c r="E107" s="174"/>
      <c r="F107" s="174"/>
      <c r="G107" s="174"/>
      <c r="H107" s="174"/>
      <c r="I107" s="119"/>
      <c r="J107" s="120"/>
      <c r="K107" s="34"/>
      <c r="L107" s="34"/>
      <c r="M107" s="34"/>
      <c r="N107" s="34"/>
      <c r="O107" s="34"/>
    </row>
    <row r="108" spans="1:15" s="45" customFormat="1" ht="18" customHeight="1" x14ac:dyDescent="0.2">
      <c r="A108" s="17">
        <v>710</v>
      </c>
      <c r="B108" s="15"/>
      <c r="C108" s="25"/>
      <c r="D108" s="18" t="s">
        <v>85</v>
      </c>
      <c r="E108" s="90"/>
      <c r="F108" s="42">
        <f>F109</f>
        <v>0</v>
      </c>
      <c r="G108" s="42">
        <f>G109</f>
        <v>5989.81</v>
      </c>
      <c r="H108" s="55">
        <f t="shared" ref="H108:H110" si="64">SUM(F108:G108)</f>
        <v>5989.81</v>
      </c>
      <c r="I108" s="42">
        <f>I109</f>
        <v>0</v>
      </c>
      <c r="J108" s="55">
        <f t="shared" ref="J108:J120" si="65">SUM(H108:I108)</f>
        <v>5989.81</v>
      </c>
      <c r="K108" s="34"/>
      <c r="L108" s="34"/>
      <c r="M108" s="34"/>
      <c r="N108" s="34"/>
      <c r="O108" s="34"/>
    </row>
    <row r="109" spans="1:15" s="45" customFormat="1" ht="16.5" customHeight="1" x14ac:dyDescent="0.2">
      <c r="A109" s="35"/>
      <c r="B109" s="37">
        <v>71095</v>
      </c>
      <c r="C109" s="24"/>
      <c r="D109" s="118" t="s">
        <v>16</v>
      </c>
      <c r="E109" s="90"/>
      <c r="F109" s="43">
        <f>F110</f>
        <v>0</v>
      </c>
      <c r="G109" s="43">
        <f>G110</f>
        <v>5989.81</v>
      </c>
      <c r="H109" s="52">
        <f t="shared" si="64"/>
        <v>5989.81</v>
      </c>
      <c r="I109" s="43">
        <f>I110</f>
        <v>0</v>
      </c>
      <c r="J109" s="52">
        <f t="shared" si="65"/>
        <v>5989.81</v>
      </c>
      <c r="K109" s="34"/>
      <c r="L109" s="34"/>
      <c r="M109" s="34"/>
      <c r="N109" s="34"/>
      <c r="O109" s="34"/>
    </row>
    <row r="110" spans="1:15" s="22" customFormat="1" ht="43.5" customHeight="1" x14ac:dyDescent="0.2">
      <c r="A110" s="149"/>
      <c r="B110" s="149"/>
      <c r="C110" s="150"/>
      <c r="D110" s="151" t="s">
        <v>86</v>
      </c>
      <c r="E110" s="39" t="s">
        <v>20</v>
      </c>
      <c r="F110" s="106">
        <v>0</v>
      </c>
      <c r="G110" s="106">
        <f>SUM(G112:G120)</f>
        <v>5989.81</v>
      </c>
      <c r="H110" s="107">
        <f t="shared" si="64"/>
        <v>5989.81</v>
      </c>
      <c r="I110" s="106">
        <f>SUM(I112:I120)</f>
        <v>0</v>
      </c>
      <c r="J110" s="107">
        <f t="shared" si="65"/>
        <v>5989.81</v>
      </c>
      <c r="K110" s="34"/>
      <c r="L110" s="34"/>
      <c r="M110" s="34"/>
      <c r="N110" s="34"/>
      <c r="O110" s="34"/>
    </row>
    <row r="111" spans="1:15" s="2" customFormat="1" ht="14.1" customHeight="1" x14ac:dyDescent="0.2">
      <c r="A111" s="35"/>
      <c r="B111" s="35"/>
      <c r="C111" s="7"/>
      <c r="D111" s="80" t="s">
        <v>7</v>
      </c>
      <c r="E111" s="63"/>
      <c r="F111" s="44"/>
      <c r="G111" s="44"/>
      <c r="H111" s="44"/>
      <c r="I111" s="44"/>
      <c r="J111" s="44"/>
      <c r="K111" s="34"/>
      <c r="L111" s="34"/>
      <c r="M111" s="34"/>
      <c r="N111" s="34"/>
      <c r="O111" s="34"/>
    </row>
    <row r="112" spans="1:15" s="2" customFormat="1" ht="16.5" customHeight="1" x14ac:dyDescent="0.2">
      <c r="A112" s="35"/>
      <c r="B112" s="35"/>
      <c r="C112" s="7">
        <v>4018</v>
      </c>
      <c r="D112" s="9" t="s">
        <v>79</v>
      </c>
      <c r="E112" s="39"/>
      <c r="F112" s="44">
        <v>0</v>
      </c>
      <c r="G112" s="44">
        <v>2977.38</v>
      </c>
      <c r="H112" s="44">
        <f t="shared" ref="H112:H120" si="66">SUM(F112:G112)</f>
        <v>2977.38</v>
      </c>
      <c r="I112" s="44"/>
      <c r="J112" s="44">
        <f t="shared" si="65"/>
        <v>2977.38</v>
      </c>
      <c r="K112" s="34"/>
      <c r="L112" s="34"/>
      <c r="M112" s="34"/>
      <c r="N112" s="34"/>
      <c r="O112" s="34"/>
    </row>
    <row r="113" spans="1:15" s="2" customFormat="1" ht="16.5" customHeight="1" x14ac:dyDescent="0.2">
      <c r="A113" s="35"/>
      <c r="B113" s="35"/>
      <c r="C113" s="7">
        <v>4019</v>
      </c>
      <c r="D113" s="9" t="s">
        <v>87</v>
      </c>
      <c r="E113" s="39"/>
      <c r="F113" s="44">
        <v>0</v>
      </c>
      <c r="G113" s="44">
        <v>525.41999999999996</v>
      </c>
      <c r="H113" s="44">
        <f t="shared" si="66"/>
        <v>525.41999999999996</v>
      </c>
      <c r="I113" s="44"/>
      <c r="J113" s="44">
        <f t="shared" si="65"/>
        <v>525.41999999999996</v>
      </c>
      <c r="K113" s="34"/>
      <c r="L113" s="34"/>
      <c r="M113" s="34"/>
      <c r="N113" s="34"/>
      <c r="O113" s="34"/>
    </row>
    <row r="114" spans="1:15" s="2" customFormat="1" ht="16.5" customHeight="1" x14ac:dyDescent="0.2">
      <c r="A114" s="35"/>
      <c r="B114" s="35"/>
      <c r="C114" s="7">
        <v>4019</v>
      </c>
      <c r="D114" s="9" t="s">
        <v>88</v>
      </c>
      <c r="E114" s="39"/>
      <c r="F114" s="44">
        <v>0</v>
      </c>
      <c r="G114" s="44">
        <v>1501.2</v>
      </c>
      <c r="H114" s="44">
        <f t="shared" si="66"/>
        <v>1501.2</v>
      </c>
      <c r="I114" s="44"/>
      <c r="J114" s="44">
        <f t="shared" si="65"/>
        <v>1501.2</v>
      </c>
      <c r="K114" s="34"/>
      <c r="L114" s="34"/>
      <c r="M114" s="34"/>
      <c r="N114" s="34"/>
      <c r="O114" s="34"/>
    </row>
    <row r="115" spans="1:15" s="2" customFormat="1" ht="16.5" customHeight="1" x14ac:dyDescent="0.2">
      <c r="A115" s="35"/>
      <c r="B115" s="35"/>
      <c r="C115" s="7">
        <v>4118</v>
      </c>
      <c r="D115" s="9" t="s">
        <v>40</v>
      </c>
      <c r="E115" s="39"/>
      <c r="F115" s="44">
        <v>0</v>
      </c>
      <c r="G115" s="44">
        <v>511.8</v>
      </c>
      <c r="H115" s="44">
        <f t="shared" si="66"/>
        <v>511.8</v>
      </c>
      <c r="I115" s="44"/>
      <c r="J115" s="44">
        <f t="shared" si="65"/>
        <v>511.8</v>
      </c>
      <c r="K115" s="34"/>
      <c r="L115" s="34"/>
      <c r="M115" s="34"/>
      <c r="N115" s="34"/>
      <c r="O115" s="34"/>
    </row>
    <row r="116" spans="1:15" s="2" customFormat="1" ht="16.5" customHeight="1" x14ac:dyDescent="0.2">
      <c r="A116" s="35"/>
      <c r="B116" s="35"/>
      <c r="C116" s="7">
        <v>4119</v>
      </c>
      <c r="D116" s="9" t="s">
        <v>89</v>
      </c>
      <c r="E116" s="39"/>
      <c r="F116" s="44">
        <v>0</v>
      </c>
      <c r="G116" s="44">
        <v>90.32</v>
      </c>
      <c r="H116" s="44">
        <f t="shared" si="66"/>
        <v>90.32</v>
      </c>
      <c r="I116" s="44"/>
      <c r="J116" s="44">
        <f t="shared" si="65"/>
        <v>90.32</v>
      </c>
      <c r="K116" s="34"/>
      <c r="L116" s="34"/>
      <c r="M116" s="34"/>
      <c r="N116" s="34"/>
      <c r="O116" s="34"/>
    </row>
    <row r="117" spans="1:15" s="2" customFormat="1" ht="16.5" customHeight="1" x14ac:dyDescent="0.2">
      <c r="A117" s="35"/>
      <c r="B117" s="35"/>
      <c r="C117" s="7">
        <v>4119</v>
      </c>
      <c r="D117" s="9" t="s">
        <v>90</v>
      </c>
      <c r="E117" s="39"/>
      <c r="F117" s="44">
        <v>0</v>
      </c>
      <c r="G117" s="44">
        <v>258.05</v>
      </c>
      <c r="H117" s="44">
        <f t="shared" si="66"/>
        <v>258.05</v>
      </c>
      <c r="I117" s="44"/>
      <c r="J117" s="44">
        <f t="shared" si="65"/>
        <v>258.05</v>
      </c>
      <c r="K117" s="34"/>
      <c r="L117" s="34"/>
      <c r="M117" s="34"/>
      <c r="N117" s="34"/>
      <c r="O117" s="34"/>
    </row>
    <row r="118" spans="1:15" s="2" customFormat="1" ht="16.5" customHeight="1" x14ac:dyDescent="0.2">
      <c r="A118" s="35"/>
      <c r="B118" s="35"/>
      <c r="C118" s="7">
        <v>4128</v>
      </c>
      <c r="D118" s="9" t="s">
        <v>81</v>
      </c>
      <c r="E118" s="39"/>
      <c r="F118" s="44">
        <v>0</v>
      </c>
      <c r="G118" s="44">
        <v>72.97</v>
      </c>
      <c r="H118" s="44">
        <f t="shared" si="66"/>
        <v>72.97</v>
      </c>
      <c r="I118" s="44"/>
      <c r="J118" s="44">
        <f t="shared" si="65"/>
        <v>72.97</v>
      </c>
      <c r="K118" s="34"/>
      <c r="L118" s="34"/>
      <c r="M118" s="34"/>
      <c r="N118" s="34"/>
      <c r="O118" s="34"/>
    </row>
    <row r="119" spans="1:15" s="2" customFormat="1" ht="16.5" customHeight="1" x14ac:dyDescent="0.2">
      <c r="A119" s="35"/>
      <c r="B119" s="35"/>
      <c r="C119" s="7">
        <v>4129</v>
      </c>
      <c r="D119" s="9" t="s">
        <v>91</v>
      </c>
      <c r="E119" s="39"/>
      <c r="F119" s="44">
        <v>0</v>
      </c>
      <c r="G119" s="44">
        <v>12.88</v>
      </c>
      <c r="H119" s="44">
        <f t="shared" si="66"/>
        <v>12.88</v>
      </c>
      <c r="I119" s="44"/>
      <c r="J119" s="44">
        <f t="shared" si="65"/>
        <v>12.88</v>
      </c>
      <c r="K119" s="34"/>
      <c r="L119" s="34"/>
      <c r="M119" s="34"/>
      <c r="N119" s="34"/>
      <c r="O119" s="34"/>
    </row>
    <row r="120" spans="1:15" s="2" customFormat="1" ht="16.5" customHeight="1" x14ac:dyDescent="0.2">
      <c r="A120" s="35"/>
      <c r="B120" s="35"/>
      <c r="C120" s="7">
        <v>4129</v>
      </c>
      <c r="D120" s="9" t="s">
        <v>92</v>
      </c>
      <c r="E120" s="39"/>
      <c r="F120" s="44">
        <v>0</v>
      </c>
      <c r="G120" s="44">
        <v>39.79</v>
      </c>
      <c r="H120" s="44">
        <f t="shared" si="66"/>
        <v>39.79</v>
      </c>
      <c r="I120" s="44"/>
      <c r="J120" s="44">
        <f t="shared" si="65"/>
        <v>39.79</v>
      </c>
      <c r="K120" s="34"/>
      <c r="L120" s="34"/>
      <c r="M120" s="34"/>
      <c r="N120" s="34"/>
      <c r="O120" s="34"/>
    </row>
    <row r="121" spans="1:15" s="45" customFormat="1" ht="18" customHeight="1" x14ac:dyDescent="0.2">
      <c r="A121" s="17">
        <v>750</v>
      </c>
      <c r="B121" s="15"/>
      <c r="C121" s="104"/>
      <c r="D121" s="18" t="s">
        <v>21</v>
      </c>
      <c r="E121" s="47"/>
      <c r="F121" s="42">
        <v>2294315.85</v>
      </c>
      <c r="G121" s="42">
        <f>G122</f>
        <v>-5989.81</v>
      </c>
      <c r="H121" s="55">
        <f t="shared" ref="H121" si="67">SUM(F121:G121)</f>
        <v>2288326.04</v>
      </c>
      <c r="I121" s="42">
        <f>I122</f>
        <v>0</v>
      </c>
      <c r="J121" s="55">
        <f t="shared" ref="J121" si="68">SUM(H121:I121)</f>
        <v>2288326.04</v>
      </c>
      <c r="K121" s="34"/>
      <c r="L121" s="34"/>
      <c r="M121" s="34"/>
      <c r="N121" s="34"/>
      <c r="O121" s="34"/>
    </row>
    <row r="122" spans="1:15" s="45" customFormat="1" ht="16.5" customHeight="1" x14ac:dyDescent="0.2">
      <c r="A122" s="35"/>
      <c r="B122" s="37">
        <v>75023</v>
      </c>
      <c r="C122" s="24"/>
      <c r="D122" s="8" t="s">
        <v>53</v>
      </c>
      <c r="E122" s="46"/>
      <c r="F122" s="43">
        <f>F123</f>
        <v>5989.81</v>
      </c>
      <c r="G122" s="43">
        <f>G123</f>
        <v>-5989.81</v>
      </c>
      <c r="H122" s="52">
        <f t="shared" ref="H122:H123" si="69">SUM(F122:G122)</f>
        <v>0</v>
      </c>
      <c r="I122" s="43">
        <f>I123</f>
        <v>0</v>
      </c>
      <c r="J122" s="52">
        <f t="shared" ref="J122:J123" si="70">SUM(H122:I122)</f>
        <v>0</v>
      </c>
      <c r="K122" s="34"/>
      <c r="L122" s="34"/>
      <c r="M122" s="34"/>
      <c r="N122" s="34"/>
      <c r="O122" s="34"/>
    </row>
    <row r="123" spans="1:15" s="22" customFormat="1" ht="42" customHeight="1" x14ac:dyDescent="0.2">
      <c r="A123" s="149"/>
      <c r="B123" s="149"/>
      <c r="C123" s="150"/>
      <c r="D123" s="151" t="s">
        <v>86</v>
      </c>
      <c r="E123" s="39" t="s">
        <v>20</v>
      </c>
      <c r="F123" s="106">
        <f>SUM(F125:F133)</f>
        <v>5989.81</v>
      </c>
      <c r="G123" s="106">
        <f>SUM(G125:G133)</f>
        <v>-5989.81</v>
      </c>
      <c r="H123" s="107">
        <f t="shared" si="69"/>
        <v>0</v>
      </c>
      <c r="I123" s="106">
        <f>SUM(I125:I133)</f>
        <v>0</v>
      </c>
      <c r="J123" s="107">
        <f t="shared" si="70"/>
        <v>0</v>
      </c>
      <c r="K123" s="34"/>
      <c r="L123" s="34"/>
      <c r="M123" s="34"/>
      <c r="N123" s="34"/>
      <c r="O123" s="34"/>
    </row>
    <row r="124" spans="1:15" s="2" customFormat="1" ht="14.1" customHeight="1" x14ac:dyDescent="0.2">
      <c r="A124" s="35"/>
      <c r="B124" s="35"/>
      <c r="C124" s="7"/>
      <c r="D124" s="80" t="s">
        <v>7</v>
      </c>
      <c r="E124" s="63"/>
      <c r="F124" s="44"/>
      <c r="G124" s="44"/>
      <c r="H124" s="44"/>
      <c r="I124" s="44"/>
      <c r="J124" s="44"/>
      <c r="K124" s="34"/>
      <c r="L124" s="34"/>
      <c r="M124" s="34"/>
      <c r="N124" s="34"/>
      <c r="O124" s="34"/>
    </row>
    <row r="125" spans="1:15" s="2" customFormat="1" ht="17.100000000000001" customHeight="1" x14ac:dyDescent="0.2">
      <c r="A125" s="35"/>
      <c r="B125" s="35"/>
      <c r="C125" s="7">
        <v>4018</v>
      </c>
      <c r="D125" s="9" t="s">
        <v>79</v>
      </c>
      <c r="E125" s="39"/>
      <c r="F125" s="44">
        <v>2977.38</v>
      </c>
      <c r="G125" s="44">
        <v>-2977.38</v>
      </c>
      <c r="H125" s="44">
        <f t="shared" ref="H125:H134" si="71">SUM(F125:G125)</f>
        <v>0</v>
      </c>
      <c r="I125" s="44"/>
      <c r="J125" s="44">
        <f t="shared" ref="J125:J134" si="72">SUM(H125:I125)</f>
        <v>0</v>
      </c>
      <c r="K125" s="34"/>
      <c r="L125" s="34"/>
      <c r="M125" s="34"/>
      <c r="N125" s="34"/>
      <c r="O125" s="34"/>
    </row>
    <row r="126" spans="1:15" s="2" customFormat="1" ht="17.100000000000001" customHeight="1" x14ac:dyDescent="0.2">
      <c r="A126" s="35"/>
      <c r="B126" s="35"/>
      <c r="C126" s="7">
        <v>4019</v>
      </c>
      <c r="D126" s="9" t="s">
        <v>87</v>
      </c>
      <c r="E126" s="39"/>
      <c r="F126" s="44">
        <v>525.41999999999996</v>
      </c>
      <c r="G126" s="44">
        <v>-525.41999999999996</v>
      </c>
      <c r="H126" s="44">
        <f t="shared" si="71"/>
        <v>0</v>
      </c>
      <c r="I126" s="44"/>
      <c r="J126" s="44">
        <f t="shared" si="72"/>
        <v>0</v>
      </c>
      <c r="K126" s="34"/>
      <c r="L126" s="34"/>
      <c r="M126" s="34"/>
      <c r="N126" s="34"/>
      <c r="O126" s="34"/>
    </row>
    <row r="127" spans="1:15" s="2" customFormat="1" ht="17.100000000000001" customHeight="1" x14ac:dyDescent="0.2">
      <c r="A127" s="35"/>
      <c r="B127" s="35"/>
      <c r="C127" s="7">
        <v>4019</v>
      </c>
      <c r="D127" s="9" t="s">
        <v>88</v>
      </c>
      <c r="E127" s="39"/>
      <c r="F127" s="44">
        <v>1501.2</v>
      </c>
      <c r="G127" s="44">
        <v>-1501.2</v>
      </c>
      <c r="H127" s="44">
        <f t="shared" si="71"/>
        <v>0</v>
      </c>
      <c r="I127" s="44"/>
      <c r="J127" s="44">
        <f t="shared" si="72"/>
        <v>0</v>
      </c>
      <c r="K127" s="34"/>
      <c r="L127" s="34"/>
      <c r="M127" s="34"/>
      <c r="N127" s="34"/>
      <c r="O127" s="34"/>
    </row>
    <row r="128" spans="1:15" s="2" customFormat="1" ht="17.100000000000001" customHeight="1" x14ac:dyDescent="0.2">
      <c r="A128" s="35"/>
      <c r="B128" s="35"/>
      <c r="C128" s="7">
        <v>4118</v>
      </c>
      <c r="D128" s="9" t="s">
        <v>40</v>
      </c>
      <c r="E128" s="39"/>
      <c r="F128" s="44">
        <v>511.8</v>
      </c>
      <c r="G128" s="44">
        <v>-511.8</v>
      </c>
      <c r="H128" s="44">
        <f t="shared" si="71"/>
        <v>0</v>
      </c>
      <c r="I128" s="44"/>
      <c r="J128" s="44">
        <f t="shared" si="72"/>
        <v>0</v>
      </c>
      <c r="K128" s="34"/>
      <c r="L128" s="34"/>
      <c r="M128" s="34"/>
      <c r="N128" s="34"/>
      <c r="O128" s="34"/>
    </row>
    <row r="129" spans="1:15" s="2" customFormat="1" ht="17.100000000000001" customHeight="1" x14ac:dyDescent="0.2">
      <c r="A129" s="35"/>
      <c r="B129" s="35"/>
      <c r="C129" s="7">
        <v>4119</v>
      </c>
      <c r="D129" s="9" t="s">
        <v>89</v>
      </c>
      <c r="E129" s="39"/>
      <c r="F129" s="44">
        <v>90.32</v>
      </c>
      <c r="G129" s="44">
        <v>-90.32</v>
      </c>
      <c r="H129" s="44">
        <f t="shared" si="71"/>
        <v>0</v>
      </c>
      <c r="I129" s="44"/>
      <c r="J129" s="44">
        <f t="shared" si="72"/>
        <v>0</v>
      </c>
      <c r="K129" s="34"/>
      <c r="L129" s="34"/>
      <c r="M129" s="34"/>
      <c r="N129" s="34"/>
      <c r="O129" s="34"/>
    </row>
    <row r="130" spans="1:15" s="2" customFormat="1" ht="17.100000000000001" customHeight="1" x14ac:dyDescent="0.2">
      <c r="A130" s="35"/>
      <c r="B130" s="35"/>
      <c r="C130" s="7">
        <v>4119</v>
      </c>
      <c r="D130" s="9" t="s">
        <v>90</v>
      </c>
      <c r="E130" s="39"/>
      <c r="F130" s="44">
        <v>258.05</v>
      </c>
      <c r="G130" s="44">
        <v>-258.05</v>
      </c>
      <c r="H130" s="44">
        <f t="shared" si="71"/>
        <v>0</v>
      </c>
      <c r="I130" s="44"/>
      <c r="J130" s="44">
        <f t="shared" si="72"/>
        <v>0</v>
      </c>
      <c r="K130" s="34"/>
      <c r="L130" s="34"/>
      <c r="M130" s="34"/>
      <c r="N130" s="34"/>
      <c r="O130" s="34"/>
    </row>
    <row r="131" spans="1:15" s="2" customFormat="1" ht="17.100000000000001" customHeight="1" x14ac:dyDescent="0.2">
      <c r="A131" s="35"/>
      <c r="B131" s="35"/>
      <c r="C131" s="7">
        <v>4128</v>
      </c>
      <c r="D131" s="9" t="s">
        <v>81</v>
      </c>
      <c r="E131" s="39"/>
      <c r="F131" s="44">
        <v>72.97</v>
      </c>
      <c r="G131" s="44">
        <v>-72.97</v>
      </c>
      <c r="H131" s="44">
        <f t="shared" si="71"/>
        <v>0</v>
      </c>
      <c r="I131" s="44"/>
      <c r="J131" s="44">
        <f t="shared" si="72"/>
        <v>0</v>
      </c>
      <c r="K131" s="34"/>
      <c r="L131" s="34"/>
      <c r="M131" s="34"/>
      <c r="N131" s="34"/>
      <c r="O131" s="34"/>
    </row>
    <row r="132" spans="1:15" s="2" customFormat="1" ht="17.100000000000001" customHeight="1" x14ac:dyDescent="0.2">
      <c r="A132" s="35"/>
      <c r="B132" s="35"/>
      <c r="C132" s="7">
        <v>4129</v>
      </c>
      <c r="D132" s="9" t="s">
        <v>91</v>
      </c>
      <c r="E132" s="39"/>
      <c r="F132" s="44">
        <v>12.88</v>
      </c>
      <c r="G132" s="44">
        <v>-12.88</v>
      </c>
      <c r="H132" s="44">
        <f t="shared" si="71"/>
        <v>0</v>
      </c>
      <c r="I132" s="44"/>
      <c r="J132" s="44">
        <f t="shared" si="72"/>
        <v>0</v>
      </c>
      <c r="K132" s="34"/>
      <c r="L132" s="34"/>
      <c r="M132" s="34"/>
      <c r="N132" s="34"/>
      <c r="O132" s="34"/>
    </row>
    <row r="133" spans="1:15" s="2" customFormat="1" ht="17.100000000000001" customHeight="1" x14ac:dyDescent="0.2">
      <c r="A133" s="35"/>
      <c r="B133" s="91"/>
      <c r="C133" s="121">
        <v>4129</v>
      </c>
      <c r="D133" s="122" t="s">
        <v>92</v>
      </c>
      <c r="E133" s="134"/>
      <c r="F133" s="123">
        <v>39.79</v>
      </c>
      <c r="G133" s="123">
        <v>-39.79</v>
      </c>
      <c r="H133" s="123">
        <f t="shared" si="71"/>
        <v>0</v>
      </c>
      <c r="I133" s="123"/>
      <c r="J133" s="123">
        <f t="shared" si="72"/>
        <v>0</v>
      </c>
      <c r="K133" s="34"/>
      <c r="L133" s="34"/>
      <c r="M133" s="34"/>
      <c r="N133" s="34"/>
      <c r="O133" s="34"/>
    </row>
    <row r="134" spans="1:15" s="45" customFormat="1" ht="16.5" customHeight="1" x14ac:dyDescent="0.2">
      <c r="A134" s="35"/>
      <c r="B134" s="37">
        <v>75095</v>
      </c>
      <c r="C134" s="24"/>
      <c r="D134" s="8" t="s">
        <v>16</v>
      </c>
      <c r="E134" s="46"/>
      <c r="F134" s="43">
        <v>2288326.04</v>
      </c>
      <c r="G134" s="43">
        <f>G135</f>
        <v>0</v>
      </c>
      <c r="H134" s="52">
        <f t="shared" si="71"/>
        <v>2288326.04</v>
      </c>
      <c r="I134" s="43">
        <f>I135</f>
        <v>0</v>
      </c>
      <c r="J134" s="52">
        <f t="shared" si="72"/>
        <v>2288326.04</v>
      </c>
      <c r="K134" s="34"/>
      <c r="L134" s="34"/>
      <c r="M134" s="34"/>
      <c r="N134" s="34"/>
      <c r="O134" s="34"/>
    </row>
    <row r="135" spans="1:15" s="22" customFormat="1" ht="27.75" customHeight="1" x14ac:dyDescent="0.2">
      <c r="A135" s="35"/>
      <c r="B135" s="35"/>
      <c r="C135" s="7"/>
      <c r="D135" s="108" t="s">
        <v>93</v>
      </c>
      <c r="E135" s="39" t="s">
        <v>17</v>
      </c>
      <c r="F135" s="106">
        <v>2115356.3199999998</v>
      </c>
      <c r="G135" s="106">
        <f>SUM(G136:G140)</f>
        <v>0</v>
      </c>
      <c r="H135" s="106">
        <f>SUM(F135:G135)</f>
        <v>2115356.3199999998</v>
      </c>
      <c r="I135" s="106">
        <f>SUM(I136:I140)</f>
        <v>0</v>
      </c>
      <c r="J135" s="106">
        <f>SUM(H135:I135)</f>
        <v>2115356.3199999998</v>
      </c>
      <c r="K135" s="34"/>
      <c r="L135" s="34"/>
      <c r="M135" s="34"/>
      <c r="N135" s="34"/>
      <c r="O135" s="34"/>
    </row>
    <row r="136" spans="1:15" s="2" customFormat="1" ht="14.1" customHeight="1" x14ac:dyDescent="0.2">
      <c r="A136" s="35"/>
      <c r="B136" s="35"/>
      <c r="C136" s="7"/>
      <c r="D136" s="152" t="s">
        <v>38</v>
      </c>
      <c r="E136" s="39"/>
      <c r="F136" s="44"/>
      <c r="G136" s="44"/>
      <c r="H136" s="44"/>
      <c r="I136" s="44"/>
      <c r="J136" s="44"/>
      <c r="K136" s="34"/>
      <c r="L136" s="34"/>
      <c r="M136" s="34"/>
      <c r="N136" s="34"/>
      <c r="O136" s="34"/>
    </row>
    <row r="137" spans="1:15" s="2" customFormat="1" ht="16.5" customHeight="1" x14ac:dyDescent="0.2">
      <c r="A137" s="35"/>
      <c r="B137" s="35"/>
      <c r="C137" s="7">
        <v>6057</v>
      </c>
      <c r="D137" s="9" t="s">
        <v>19</v>
      </c>
      <c r="E137" s="39"/>
      <c r="F137" s="44">
        <v>465600</v>
      </c>
      <c r="G137" s="44">
        <v>82000</v>
      </c>
      <c r="H137" s="44">
        <f t="shared" ref="H137:H140" si="73">SUM(F137:G137)</f>
        <v>547600</v>
      </c>
      <c r="I137" s="44"/>
      <c r="J137" s="44">
        <f t="shared" ref="J137:J140" si="74">SUM(H137:I137)</f>
        <v>547600</v>
      </c>
      <c r="K137" s="34"/>
      <c r="L137" s="34"/>
      <c r="M137" s="34"/>
      <c r="N137" s="34"/>
      <c r="O137" s="34"/>
    </row>
    <row r="138" spans="1:15" s="2" customFormat="1" ht="16.5" customHeight="1" x14ac:dyDescent="0.2">
      <c r="A138" s="35"/>
      <c r="B138" s="35"/>
      <c r="C138" s="7">
        <v>6059</v>
      </c>
      <c r="D138" s="9" t="s">
        <v>35</v>
      </c>
      <c r="E138" s="39"/>
      <c r="F138" s="44">
        <v>116400</v>
      </c>
      <c r="G138" s="44">
        <v>20500</v>
      </c>
      <c r="H138" s="44">
        <f t="shared" si="73"/>
        <v>136900</v>
      </c>
      <c r="I138" s="44"/>
      <c r="J138" s="44">
        <f t="shared" si="74"/>
        <v>136900</v>
      </c>
      <c r="K138" s="34"/>
      <c r="L138" s="34"/>
      <c r="M138" s="34"/>
      <c r="N138" s="34"/>
      <c r="O138" s="34"/>
    </row>
    <row r="139" spans="1:15" s="2" customFormat="1" ht="16.5" customHeight="1" x14ac:dyDescent="0.2">
      <c r="A139" s="35"/>
      <c r="B139" s="35"/>
      <c r="C139" s="7">
        <v>6067</v>
      </c>
      <c r="D139" s="9" t="s">
        <v>28</v>
      </c>
      <c r="E139" s="39"/>
      <c r="F139" s="44">
        <v>402080</v>
      </c>
      <c r="G139" s="44">
        <v>-82000</v>
      </c>
      <c r="H139" s="44">
        <f t="shared" si="73"/>
        <v>320080</v>
      </c>
      <c r="I139" s="44"/>
      <c r="J139" s="44">
        <f t="shared" si="74"/>
        <v>320080</v>
      </c>
      <c r="K139" s="34"/>
      <c r="L139" s="34"/>
      <c r="M139" s="34"/>
      <c r="N139" s="34"/>
      <c r="O139" s="34"/>
    </row>
    <row r="140" spans="1:15" s="2" customFormat="1" ht="16.5" customHeight="1" x14ac:dyDescent="0.2">
      <c r="A140" s="35"/>
      <c r="B140" s="35"/>
      <c r="C140" s="7">
        <v>6069</v>
      </c>
      <c r="D140" s="9" t="s">
        <v>94</v>
      </c>
      <c r="E140" s="39"/>
      <c r="F140" s="44">
        <v>100520</v>
      </c>
      <c r="G140" s="44">
        <v>-20500</v>
      </c>
      <c r="H140" s="44">
        <f t="shared" si="73"/>
        <v>80020</v>
      </c>
      <c r="I140" s="44"/>
      <c r="J140" s="44">
        <f t="shared" si="74"/>
        <v>80020</v>
      </c>
      <c r="K140" s="34"/>
      <c r="L140" s="34"/>
      <c r="M140" s="34"/>
      <c r="N140" s="34"/>
      <c r="O140" s="34"/>
    </row>
    <row r="141" spans="1:15" s="45" customFormat="1" ht="18" customHeight="1" x14ac:dyDescent="0.2">
      <c r="A141" s="17">
        <v>900</v>
      </c>
      <c r="B141" s="15"/>
      <c r="C141" s="25"/>
      <c r="D141" s="117" t="s">
        <v>29</v>
      </c>
      <c r="E141" s="47"/>
      <c r="F141" s="42">
        <v>5120592.4400000004</v>
      </c>
      <c r="G141" s="42">
        <f>G142</f>
        <v>-96138.44</v>
      </c>
      <c r="H141" s="55">
        <f t="shared" ref="H141:J143" si="75">SUM(F141:G141)</f>
        <v>5024454</v>
      </c>
      <c r="I141" s="42">
        <f>I142</f>
        <v>0</v>
      </c>
      <c r="J141" s="55">
        <f t="shared" ref="J141:J142" si="76">SUM(H141:I141)</f>
        <v>5024454</v>
      </c>
      <c r="K141" s="34"/>
      <c r="L141" s="34"/>
      <c r="M141" s="34"/>
      <c r="N141" s="34"/>
      <c r="O141" s="34"/>
    </row>
    <row r="142" spans="1:15" s="45" customFormat="1" ht="16.5" customHeight="1" x14ac:dyDescent="0.2">
      <c r="A142" s="35"/>
      <c r="B142" s="37">
        <v>90005</v>
      </c>
      <c r="C142" s="24"/>
      <c r="D142" s="110" t="s">
        <v>36</v>
      </c>
      <c r="E142" s="46"/>
      <c r="F142" s="43">
        <f>F143</f>
        <v>1452625.8</v>
      </c>
      <c r="G142" s="43">
        <f>G143</f>
        <v>-96138.44</v>
      </c>
      <c r="H142" s="52">
        <f t="shared" si="75"/>
        <v>1356487.36</v>
      </c>
      <c r="I142" s="43">
        <f>I143</f>
        <v>0</v>
      </c>
      <c r="J142" s="52">
        <f t="shared" si="76"/>
        <v>1356487.36</v>
      </c>
      <c r="K142" s="34"/>
      <c r="L142" s="34"/>
      <c r="M142" s="34"/>
      <c r="N142" s="34"/>
      <c r="O142" s="34"/>
    </row>
    <row r="143" spans="1:15" s="22" customFormat="1" ht="28.5" customHeight="1" x14ac:dyDescent="0.2">
      <c r="A143" s="114"/>
      <c r="B143" s="114"/>
      <c r="C143" s="115"/>
      <c r="D143" s="108" t="s">
        <v>37</v>
      </c>
      <c r="E143" s="105" t="s">
        <v>20</v>
      </c>
      <c r="F143" s="106">
        <v>1452625.8</v>
      </c>
      <c r="G143" s="106">
        <f>SUM(G145:G146)</f>
        <v>-96138.44</v>
      </c>
      <c r="H143" s="107">
        <f t="shared" si="75"/>
        <v>1356487.36</v>
      </c>
      <c r="I143" s="106">
        <f>SUM(I146:I146)</f>
        <v>0</v>
      </c>
      <c r="J143" s="107">
        <f t="shared" si="75"/>
        <v>1356487.36</v>
      </c>
      <c r="K143" s="34"/>
      <c r="L143" s="34"/>
      <c r="M143" s="34"/>
      <c r="N143" s="34"/>
      <c r="O143" s="34"/>
    </row>
    <row r="144" spans="1:15" s="2" customFormat="1" ht="14.25" customHeight="1" x14ac:dyDescent="0.2">
      <c r="A144" s="35"/>
      <c r="B144" s="35"/>
      <c r="C144" s="7"/>
      <c r="D144" s="80" t="s">
        <v>38</v>
      </c>
      <c r="E144" s="41"/>
      <c r="F144" s="44"/>
      <c r="G144" s="44"/>
      <c r="H144" s="53"/>
      <c r="I144" s="44"/>
      <c r="J144" s="53"/>
      <c r="K144" s="34"/>
      <c r="L144" s="34"/>
      <c r="M144" s="34"/>
      <c r="N144" s="34"/>
      <c r="O144" s="34"/>
    </row>
    <row r="145" spans="1:15" s="2" customFormat="1" ht="16.5" customHeight="1" x14ac:dyDescent="0.2">
      <c r="A145" s="35"/>
      <c r="B145" s="35"/>
      <c r="C145" s="87">
        <v>6059</v>
      </c>
      <c r="D145" s="9" t="s">
        <v>34</v>
      </c>
      <c r="E145" s="39"/>
      <c r="F145" s="44">
        <v>0</v>
      </c>
      <c r="G145" s="44">
        <v>112488.75</v>
      </c>
      <c r="H145" s="53">
        <f t="shared" ref="H145" si="77">SUM(F145:G145)</f>
        <v>112488.75</v>
      </c>
      <c r="I145" s="44"/>
      <c r="J145" s="53">
        <f t="shared" ref="J145" si="78">SUM(H145:I145)</f>
        <v>112488.75</v>
      </c>
      <c r="K145" s="34"/>
      <c r="L145" s="34"/>
      <c r="M145" s="34"/>
      <c r="N145" s="34"/>
      <c r="O145" s="34"/>
    </row>
    <row r="146" spans="1:15" s="2" customFormat="1" ht="16.5" customHeight="1" x14ac:dyDescent="0.2">
      <c r="A146" s="35"/>
      <c r="B146" s="35"/>
      <c r="C146" s="87">
        <v>6059</v>
      </c>
      <c r="D146" s="9" t="s">
        <v>35</v>
      </c>
      <c r="E146" s="39"/>
      <c r="F146" s="44">
        <v>346125.8</v>
      </c>
      <c r="G146" s="44">
        <v>-208627.19</v>
      </c>
      <c r="H146" s="53">
        <f t="shared" ref="H146" si="79">SUM(F146:G146)</f>
        <v>137498.60999999999</v>
      </c>
      <c r="I146" s="44"/>
      <c r="J146" s="53">
        <f t="shared" ref="J146" si="80">SUM(H146:I146)</f>
        <v>137498.60999999999</v>
      </c>
      <c r="K146" s="34"/>
      <c r="L146" s="34"/>
      <c r="M146" s="34"/>
      <c r="N146" s="34"/>
      <c r="O146" s="34"/>
    </row>
    <row r="147" spans="1:15" s="32" customFormat="1" ht="16.5" customHeight="1" x14ac:dyDescent="0.2">
      <c r="A147" s="64"/>
      <c r="B147" s="64"/>
      <c r="C147" s="65"/>
      <c r="D147" s="82" t="s">
        <v>11</v>
      </c>
      <c r="E147" s="69"/>
      <c r="F147" s="66">
        <v>29650515.789999999</v>
      </c>
      <c r="G147" s="66">
        <f>G108+G121+G141</f>
        <v>-96138.44</v>
      </c>
      <c r="H147" s="66">
        <f>SUM(F147:G147)</f>
        <v>29554377.349999998</v>
      </c>
      <c r="I147" s="66">
        <f>I108+I121+I141</f>
        <v>0</v>
      </c>
      <c r="J147" s="66">
        <f>SUM(H147:I147)</f>
        <v>29554377.349999998</v>
      </c>
      <c r="K147"/>
      <c r="L147"/>
      <c r="M147"/>
      <c r="N147"/>
      <c r="O147"/>
    </row>
    <row r="148" spans="1:15" ht="9" customHeight="1" x14ac:dyDescent="0.2">
      <c r="A148" s="61"/>
      <c r="B148" s="62"/>
      <c r="C148" s="62"/>
      <c r="D148" s="84"/>
      <c r="E148" s="62"/>
      <c r="F148" s="62"/>
      <c r="G148" s="116"/>
      <c r="H148" s="68"/>
      <c r="I148" s="116"/>
      <c r="J148" s="68"/>
    </row>
    <row r="149" spans="1:15" ht="16.5" customHeight="1" x14ac:dyDescent="0.2">
      <c r="A149" s="170" t="s">
        <v>12</v>
      </c>
      <c r="B149" s="171"/>
      <c r="C149" s="171"/>
      <c r="D149" s="171"/>
      <c r="E149" s="172"/>
      <c r="F149" s="66">
        <v>92194839.010000005</v>
      </c>
      <c r="G149" s="66">
        <f>G72+G96+G105+G147</f>
        <v>5644.0899999999965</v>
      </c>
      <c r="H149" s="66">
        <f>SUM(F149:G149)</f>
        <v>92200483.100000009</v>
      </c>
      <c r="I149" s="66">
        <f>I72+I96+I105+I147</f>
        <v>-2445.1100000000006</v>
      </c>
      <c r="J149" s="66">
        <f>SUM(H149:I149)</f>
        <v>92198037.99000001</v>
      </c>
    </row>
    <row r="150" spans="1:15" x14ac:dyDescent="0.2">
      <c r="A150" s="163"/>
      <c r="B150" s="163"/>
      <c r="C150" s="163"/>
      <c r="D150" s="164"/>
      <c r="E150" s="165"/>
      <c r="F150" s="166"/>
      <c r="G150" s="57"/>
      <c r="H150" s="72"/>
      <c r="I150" s="57"/>
      <c r="J150" s="72"/>
    </row>
    <row r="151" spans="1:15" ht="49.5" customHeight="1" x14ac:dyDescent="0.2">
      <c r="A151" s="168" t="s">
        <v>95</v>
      </c>
      <c r="B151" s="168"/>
      <c r="C151" s="168"/>
      <c r="D151" s="168"/>
      <c r="E151" s="168"/>
      <c r="F151" s="167"/>
      <c r="G151" s="57"/>
      <c r="H151" s="72"/>
      <c r="I151" s="57"/>
      <c r="J151" s="72"/>
    </row>
    <row r="152" spans="1:15" ht="20.25" customHeight="1" x14ac:dyDescent="0.2">
      <c r="A152" s="153"/>
      <c r="B152" s="153"/>
      <c r="C152" s="154"/>
      <c r="D152" s="155" t="s">
        <v>96</v>
      </c>
      <c r="E152" s="156"/>
      <c r="F152" s="157">
        <f>F153</f>
        <v>1675091.72</v>
      </c>
      <c r="G152" s="157">
        <f>G153</f>
        <v>-208627.19</v>
      </c>
      <c r="H152" s="157">
        <f t="shared" ref="H152:H153" si="81">SUM(F152:G152)</f>
        <v>1466464.53</v>
      </c>
      <c r="I152" s="157">
        <f>I153</f>
        <v>0</v>
      </c>
      <c r="J152" s="157">
        <f t="shared" ref="J152:J153" si="82">SUM(H152:I152)</f>
        <v>1466464.53</v>
      </c>
    </row>
    <row r="153" spans="1:15" x14ac:dyDescent="0.2">
      <c r="A153" s="17">
        <v>900</v>
      </c>
      <c r="B153" s="15"/>
      <c r="C153" s="25"/>
      <c r="D153" s="18" t="s">
        <v>97</v>
      </c>
      <c r="E153" s="73"/>
      <c r="F153" s="43">
        <v>1675091.72</v>
      </c>
      <c r="G153" s="42">
        <f>G154+G159</f>
        <v>-208627.19</v>
      </c>
      <c r="H153" s="42">
        <f t="shared" si="81"/>
        <v>1466464.53</v>
      </c>
      <c r="I153" s="42">
        <f>I154+I165+I173+I191+I220+I228</f>
        <v>0</v>
      </c>
      <c r="J153" s="42">
        <f t="shared" si="82"/>
        <v>1466464.53</v>
      </c>
    </row>
    <row r="154" spans="1:15" s="97" customFormat="1" ht="16.5" customHeight="1" x14ac:dyDescent="0.2">
      <c r="A154" s="35"/>
      <c r="B154" s="37">
        <v>90005</v>
      </c>
      <c r="C154" s="24"/>
      <c r="D154" s="110" t="s">
        <v>36</v>
      </c>
      <c r="E154" s="90"/>
      <c r="F154" s="43">
        <v>871525.8</v>
      </c>
      <c r="G154" s="43">
        <f>G155+G157</f>
        <v>-327527.19</v>
      </c>
      <c r="H154" s="52">
        <f t="shared" ref="H154:H161" si="83">SUM(F154:G154)</f>
        <v>543998.6100000001</v>
      </c>
      <c r="I154" s="43">
        <f t="shared" ref="I154" si="84">I155</f>
        <v>0</v>
      </c>
      <c r="J154" s="52">
        <f t="shared" ref="J154:J161" si="85">SUM(H154:I154)</f>
        <v>543998.6100000001</v>
      </c>
      <c r="K154" s="79"/>
      <c r="L154" s="79"/>
      <c r="M154" s="79"/>
      <c r="N154" s="79"/>
      <c r="O154" s="79"/>
    </row>
    <row r="155" spans="1:15" s="97" customFormat="1" ht="16.5" customHeight="1" x14ac:dyDescent="0.2">
      <c r="A155" s="35"/>
      <c r="B155" s="35"/>
      <c r="C155" s="7">
        <v>4300</v>
      </c>
      <c r="D155" s="9" t="s">
        <v>2</v>
      </c>
      <c r="E155" s="39"/>
      <c r="F155" s="44">
        <f>F156</f>
        <v>118900</v>
      </c>
      <c r="G155" s="44">
        <f>G156</f>
        <v>-118900</v>
      </c>
      <c r="H155" s="53">
        <f t="shared" si="83"/>
        <v>0</v>
      </c>
      <c r="I155" s="44">
        <f>I156</f>
        <v>0</v>
      </c>
      <c r="J155" s="53">
        <f t="shared" si="85"/>
        <v>0</v>
      </c>
      <c r="K155" s="79"/>
      <c r="L155" s="79"/>
      <c r="M155" s="79"/>
      <c r="N155" s="79"/>
      <c r="O155" s="79"/>
    </row>
    <row r="156" spans="1:15" s="97" customFormat="1" ht="40.5" customHeight="1" x14ac:dyDescent="0.2">
      <c r="A156" s="98"/>
      <c r="B156" s="99"/>
      <c r="C156" s="100"/>
      <c r="D156" s="38" t="s">
        <v>7</v>
      </c>
      <c r="E156" s="105" t="s">
        <v>77</v>
      </c>
      <c r="F156" s="48">
        <v>118900</v>
      </c>
      <c r="G156" s="48">
        <v>-118900</v>
      </c>
      <c r="H156" s="54">
        <f t="shared" si="83"/>
        <v>0</v>
      </c>
      <c r="I156" s="102"/>
      <c r="J156" s="54">
        <f t="shared" si="85"/>
        <v>0</v>
      </c>
      <c r="K156" s="79"/>
      <c r="L156" s="79"/>
      <c r="M156" s="79"/>
      <c r="N156" s="79"/>
      <c r="O156" s="79"/>
    </row>
    <row r="157" spans="1:15" s="2" customFormat="1" ht="16.5" customHeight="1" x14ac:dyDescent="0.2">
      <c r="A157" s="35"/>
      <c r="B157" s="35"/>
      <c r="C157" s="87">
        <v>6059</v>
      </c>
      <c r="D157" s="9" t="s">
        <v>35</v>
      </c>
      <c r="E157" s="39"/>
      <c r="F157" s="44">
        <v>346125.8</v>
      </c>
      <c r="G157" s="44">
        <v>-208627.19</v>
      </c>
      <c r="H157" s="53">
        <f t="shared" si="83"/>
        <v>137498.60999999999</v>
      </c>
      <c r="I157" s="44"/>
      <c r="J157" s="53">
        <f t="shared" si="85"/>
        <v>137498.60999999999</v>
      </c>
      <c r="K157" s="34"/>
      <c r="L157" s="34"/>
      <c r="M157" s="34"/>
      <c r="N157" s="34"/>
      <c r="O157" s="34"/>
    </row>
    <row r="158" spans="1:15" s="97" customFormat="1" ht="29.25" customHeight="1" x14ac:dyDescent="0.2">
      <c r="A158" s="114"/>
      <c r="B158" s="114"/>
      <c r="C158" s="115"/>
      <c r="D158" s="101" t="s">
        <v>98</v>
      </c>
      <c r="E158" s="86" t="s">
        <v>20</v>
      </c>
      <c r="F158" s="102">
        <v>346125.8</v>
      </c>
      <c r="G158" s="102">
        <v>-208627.19</v>
      </c>
      <c r="H158" s="158">
        <f t="shared" ref="H158" si="86">SUM(F158:G158)</f>
        <v>137498.60999999999</v>
      </c>
      <c r="I158" s="102"/>
      <c r="J158" s="158">
        <f t="shared" ref="J158" si="87">SUM(H158:I158)</f>
        <v>137498.60999999999</v>
      </c>
      <c r="K158" s="79"/>
      <c r="L158" s="79"/>
      <c r="M158" s="79"/>
      <c r="N158" s="79"/>
      <c r="O158" s="79"/>
    </row>
    <row r="159" spans="1:15" s="97" customFormat="1" ht="16.5" customHeight="1" x14ac:dyDescent="0.2">
      <c r="A159" s="35"/>
      <c r="B159" s="37">
        <v>90095</v>
      </c>
      <c r="C159" s="24"/>
      <c r="D159" s="8" t="s">
        <v>13</v>
      </c>
      <c r="E159" s="90"/>
      <c r="F159" s="43">
        <v>32000</v>
      </c>
      <c r="G159" s="43">
        <f t="shared" ref="G159:I159" si="88">G160</f>
        <v>118900</v>
      </c>
      <c r="H159" s="52">
        <f t="shared" si="83"/>
        <v>150900</v>
      </c>
      <c r="I159" s="43">
        <f t="shared" si="88"/>
        <v>0</v>
      </c>
      <c r="J159" s="52">
        <f t="shared" si="85"/>
        <v>150900</v>
      </c>
      <c r="K159" s="79"/>
      <c r="L159" s="79"/>
      <c r="M159" s="79"/>
      <c r="N159" s="79"/>
      <c r="O159" s="79"/>
    </row>
    <row r="160" spans="1:15" s="97" customFormat="1" ht="16.5" customHeight="1" x14ac:dyDescent="0.2">
      <c r="A160" s="35"/>
      <c r="B160" s="35"/>
      <c r="C160" s="7">
        <v>4300</v>
      </c>
      <c r="D160" s="9" t="s">
        <v>2</v>
      </c>
      <c r="E160" s="39"/>
      <c r="F160" s="44">
        <v>20000</v>
      </c>
      <c r="G160" s="44">
        <f>G161</f>
        <v>118900</v>
      </c>
      <c r="H160" s="53">
        <f t="shared" si="83"/>
        <v>138900</v>
      </c>
      <c r="I160" s="44">
        <f>I161</f>
        <v>0</v>
      </c>
      <c r="J160" s="53">
        <f t="shared" si="85"/>
        <v>138900</v>
      </c>
      <c r="K160" s="79"/>
      <c r="L160" s="79"/>
      <c r="M160" s="79"/>
      <c r="N160" s="79"/>
      <c r="O160" s="79"/>
    </row>
    <row r="161" spans="1:15" s="97" customFormat="1" ht="43.5" customHeight="1" x14ac:dyDescent="0.2">
      <c r="A161" s="159"/>
      <c r="B161" s="111"/>
      <c r="C161" s="160"/>
      <c r="D161" s="127" t="s">
        <v>38</v>
      </c>
      <c r="E161" s="161" t="s">
        <v>77</v>
      </c>
      <c r="F161" s="141">
        <v>0</v>
      </c>
      <c r="G161" s="141">
        <v>118900</v>
      </c>
      <c r="H161" s="142">
        <f t="shared" si="83"/>
        <v>118900</v>
      </c>
      <c r="I161" s="162"/>
      <c r="J161" s="142">
        <f t="shared" si="85"/>
        <v>118900</v>
      </c>
      <c r="K161" s="79"/>
      <c r="L161" s="79"/>
      <c r="M161" s="79"/>
      <c r="N161" s="79"/>
      <c r="O161" s="79"/>
    </row>
  </sheetData>
  <mergeCells count="7">
    <mergeCell ref="A151:E151"/>
    <mergeCell ref="A4:E4"/>
    <mergeCell ref="A149:E149"/>
    <mergeCell ref="A98:E98"/>
    <mergeCell ref="A107:H107"/>
    <mergeCell ref="A74:E74"/>
    <mergeCell ref="A6:E6"/>
  </mergeCells>
  <phoneticPr fontId="2" type="noConversion"/>
  <printOptions horizontalCentered="1" gridLines="1"/>
  <pageMargins left="0.27559055118110237" right="0.23622047244094491" top="0.86614173228346458" bottom="0.78740157480314965" header="0.51181102362204722" footer="0.51181102362204722"/>
  <pageSetup paperSize="9" scale="77" orientation="landscape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2020-09-11T12:43:48Z</cp:lastPrinted>
  <dcterms:created xsi:type="dcterms:W3CDTF">2000-01-03T19:49:14Z</dcterms:created>
  <dcterms:modified xsi:type="dcterms:W3CDTF">2020-09-11T12:43:51Z</dcterms:modified>
</cp:coreProperties>
</file>