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33_20IX2021_ZM_PL_FIN\"/>
    </mc:Choice>
  </mc:AlternateContent>
  <xr:revisionPtr revIDLastSave="0" documentId="13_ncr:1_{CDC6868A-F91C-4FE7-AF11-79BF2B4267B0}" xr6:coauthVersionLast="47" xr6:coauthVersionMax="47" xr10:uidLastSave="{00000000-0000-0000-0000-000000000000}"/>
  <bookViews>
    <workbookView xWindow="10935" yWindow="120" windowWidth="17745" windowHeight="15600" tabRatio="599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DOCH!$A$1:$J$134</definedName>
    <definedName name="_xlnm.Print_Titles" localSheetId="0">DOCH!$5:$5</definedName>
  </definedNames>
  <calcPr calcId="191029"/>
</workbook>
</file>

<file path=xl/calcChain.xml><?xml version="1.0" encoding="utf-8"?>
<calcChain xmlns="http://schemas.openxmlformats.org/spreadsheetml/2006/main">
  <c r="I132" i="1" l="1"/>
  <c r="F124" i="1"/>
  <c r="H127" i="1"/>
  <c r="J127" i="1" s="1"/>
  <c r="I126" i="1"/>
  <c r="I125" i="1" s="1"/>
  <c r="I124" i="1" s="1"/>
  <c r="G126" i="1"/>
  <c r="F126" i="1"/>
  <c r="H126" i="1" s="1"/>
  <c r="G125" i="1"/>
  <c r="G124" i="1" s="1"/>
  <c r="H118" i="1"/>
  <c r="J118" i="1" s="1"/>
  <c r="I117" i="1"/>
  <c r="I116" i="1" s="1"/>
  <c r="G117" i="1"/>
  <c r="G116" i="1" s="1"/>
  <c r="F117" i="1"/>
  <c r="H117" i="1" s="1"/>
  <c r="H110" i="1"/>
  <c r="J110" i="1" s="1"/>
  <c r="I109" i="1"/>
  <c r="I108" i="1" s="1"/>
  <c r="G109" i="1"/>
  <c r="F109" i="1"/>
  <c r="F108" i="1" s="1"/>
  <c r="G108" i="1"/>
  <c r="H123" i="1"/>
  <c r="J123" i="1" s="1"/>
  <c r="I122" i="1"/>
  <c r="G122" i="1"/>
  <c r="F122" i="1"/>
  <c r="H121" i="1"/>
  <c r="J121" i="1" s="1"/>
  <c r="I120" i="1"/>
  <c r="G120" i="1"/>
  <c r="G119" i="1" s="1"/>
  <c r="F120" i="1"/>
  <c r="H113" i="1"/>
  <c r="J113" i="1" s="1"/>
  <c r="I112" i="1"/>
  <c r="G112" i="1"/>
  <c r="F112" i="1"/>
  <c r="H106" i="1"/>
  <c r="J106" i="1" s="1"/>
  <c r="I105" i="1"/>
  <c r="I104" i="1" s="1"/>
  <c r="I103" i="1" s="1"/>
  <c r="G105" i="1"/>
  <c r="G104" i="1" s="1"/>
  <c r="F105" i="1"/>
  <c r="F104" i="1" s="1"/>
  <c r="F103" i="1" s="1"/>
  <c r="H102" i="1"/>
  <c r="J102" i="1" s="1"/>
  <c r="I101" i="1"/>
  <c r="G101" i="1"/>
  <c r="F101" i="1"/>
  <c r="H100" i="1"/>
  <c r="J100" i="1" s="1"/>
  <c r="I99" i="1"/>
  <c r="I98" i="1" s="1"/>
  <c r="I97" i="1" s="1"/>
  <c r="G99" i="1"/>
  <c r="F99" i="1"/>
  <c r="F98" i="1" s="1"/>
  <c r="H74" i="1"/>
  <c r="J74" i="1" s="1"/>
  <c r="I73" i="1"/>
  <c r="I72" i="1" s="1"/>
  <c r="I71" i="1" s="1"/>
  <c r="G73" i="1"/>
  <c r="G72" i="1" s="1"/>
  <c r="G71" i="1" s="1"/>
  <c r="F73" i="1"/>
  <c r="F72" i="1" s="1"/>
  <c r="H78" i="1"/>
  <c r="J78" i="1" s="1"/>
  <c r="I77" i="1"/>
  <c r="I76" i="1" s="1"/>
  <c r="I75" i="1" s="1"/>
  <c r="G77" i="1"/>
  <c r="G76" i="1" s="1"/>
  <c r="G75" i="1" s="1"/>
  <c r="F77" i="1"/>
  <c r="F76" i="1" s="1"/>
  <c r="H89" i="1"/>
  <c r="J89" i="1" s="1"/>
  <c r="I88" i="1"/>
  <c r="I87" i="1" s="1"/>
  <c r="I86" i="1" s="1"/>
  <c r="G88" i="1"/>
  <c r="G87" i="1" s="1"/>
  <c r="F88" i="1"/>
  <c r="F87" i="1" s="1"/>
  <c r="F86" i="1" s="1"/>
  <c r="H93" i="1"/>
  <c r="J93" i="1" s="1"/>
  <c r="I92" i="1"/>
  <c r="I91" i="1" s="1"/>
  <c r="I90" i="1" s="1"/>
  <c r="I94" i="1" s="1"/>
  <c r="G92" i="1"/>
  <c r="G91" i="1" s="1"/>
  <c r="G90" i="1" s="1"/>
  <c r="F92" i="1"/>
  <c r="F81" i="1"/>
  <c r="F80" i="1" s="1"/>
  <c r="J126" i="1" l="1"/>
  <c r="H125" i="1"/>
  <c r="J125" i="1" s="1"/>
  <c r="H124" i="1"/>
  <c r="J124" i="1" s="1"/>
  <c r="J117" i="1"/>
  <c r="F116" i="1"/>
  <c r="H116" i="1" s="1"/>
  <c r="J116" i="1" s="1"/>
  <c r="H108" i="1"/>
  <c r="J108" i="1" s="1"/>
  <c r="H109" i="1"/>
  <c r="J109" i="1" s="1"/>
  <c r="H112" i="1"/>
  <c r="J112" i="1" s="1"/>
  <c r="H120" i="1"/>
  <c r="J120" i="1" s="1"/>
  <c r="H122" i="1"/>
  <c r="J122" i="1" s="1"/>
  <c r="G98" i="1"/>
  <c r="G97" i="1" s="1"/>
  <c r="H105" i="1"/>
  <c r="J105" i="1" s="1"/>
  <c r="H104" i="1"/>
  <c r="J104" i="1" s="1"/>
  <c r="G103" i="1"/>
  <c r="H103" i="1" s="1"/>
  <c r="J103" i="1" s="1"/>
  <c r="H72" i="1"/>
  <c r="J72" i="1" s="1"/>
  <c r="H73" i="1"/>
  <c r="J73" i="1" s="1"/>
  <c r="H101" i="1"/>
  <c r="J101" i="1" s="1"/>
  <c r="H99" i="1"/>
  <c r="J99" i="1" s="1"/>
  <c r="F71" i="1"/>
  <c r="H71" i="1" s="1"/>
  <c r="J71" i="1" s="1"/>
  <c r="H77" i="1"/>
  <c r="J77" i="1" s="1"/>
  <c r="H75" i="1"/>
  <c r="J75" i="1" s="1"/>
  <c r="H76" i="1"/>
  <c r="J76" i="1" s="1"/>
  <c r="H87" i="1"/>
  <c r="J87" i="1" s="1"/>
  <c r="H88" i="1"/>
  <c r="J88" i="1" s="1"/>
  <c r="G86" i="1"/>
  <c r="H86" i="1" s="1"/>
  <c r="J86" i="1" s="1"/>
  <c r="H92" i="1"/>
  <c r="J92" i="1" s="1"/>
  <c r="F91" i="1"/>
  <c r="H91" i="1" s="1"/>
  <c r="J91" i="1" s="1"/>
  <c r="H63" i="1"/>
  <c r="J63" i="1" s="1"/>
  <c r="I62" i="1"/>
  <c r="I61" i="1" s="1"/>
  <c r="G62" i="1"/>
  <c r="G61" i="1" s="1"/>
  <c r="H61" i="1" s="1"/>
  <c r="F62" i="1"/>
  <c r="H60" i="1"/>
  <c r="J60" i="1" s="1"/>
  <c r="I59" i="1"/>
  <c r="G59" i="1"/>
  <c r="F59" i="1"/>
  <c r="H58" i="1"/>
  <c r="J58" i="1" s="1"/>
  <c r="I57" i="1"/>
  <c r="G57" i="1"/>
  <c r="F57" i="1"/>
  <c r="H55" i="1"/>
  <c r="J55" i="1" s="1"/>
  <c r="I54" i="1"/>
  <c r="G54" i="1"/>
  <c r="F54" i="1"/>
  <c r="H53" i="1"/>
  <c r="J53" i="1" s="1"/>
  <c r="I52" i="1"/>
  <c r="G52" i="1"/>
  <c r="F52" i="1"/>
  <c r="H67" i="1"/>
  <c r="J67" i="1" s="1"/>
  <c r="I66" i="1"/>
  <c r="I65" i="1" s="1"/>
  <c r="I64" i="1" s="1"/>
  <c r="G66" i="1"/>
  <c r="G65" i="1" s="1"/>
  <c r="H65" i="1" s="1"/>
  <c r="F66" i="1"/>
  <c r="F48" i="1"/>
  <c r="F47" i="1" s="1"/>
  <c r="H45" i="1"/>
  <c r="J45" i="1" s="1"/>
  <c r="G44" i="1"/>
  <c r="F44" i="1"/>
  <c r="H43" i="1"/>
  <c r="J43" i="1" s="1"/>
  <c r="G42" i="1"/>
  <c r="F42" i="1"/>
  <c r="F40" i="1"/>
  <c r="G40" i="1"/>
  <c r="H35" i="1"/>
  <c r="J35" i="1" s="1"/>
  <c r="H34" i="1"/>
  <c r="J34" i="1" s="1"/>
  <c r="I33" i="1"/>
  <c r="I30" i="1" s="1"/>
  <c r="I29" i="1" s="1"/>
  <c r="G33" i="1"/>
  <c r="F33" i="1"/>
  <c r="H32" i="1"/>
  <c r="J32" i="1" s="1"/>
  <c r="I31" i="1"/>
  <c r="G31" i="1"/>
  <c r="F31" i="1"/>
  <c r="H41" i="1"/>
  <c r="J41" i="1" s="1"/>
  <c r="I37" i="1"/>
  <c r="I36" i="1" s="1"/>
  <c r="G27" i="1"/>
  <c r="H28" i="1"/>
  <c r="J28" i="1" s="1"/>
  <c r="I27" i="1"/>
  <c r="I24" i="1" s="1"/>
  <c r="I23" i="1" s="1"/>
  <c r="F27" i="1"/>
  <c r="H26" i="1"/>
  <c r="J26" i="1" s="1"/>
  <c r="I25" i="1"/>
  <c r="G25" i="1"/>
  <c r="F25" i="1"/>
  <c r="F23" i="1"/>
  <c r="F38" i="1"/>
  <c r="H22" i="1"/>
  <c r="J22" i="1" s="1"/>
  <c r="I21" i="1"/>
  <c r="I20" i="1" s="1"/>
  <c r="G21" i="1"/>
  <c r="G20" i="1" s="1"/>
  <c r="H20" i="1" s="1"/>
  <c r="F21" i="1"/>
  <c r="H19" i="1"/>
  <c r="J19" i="1" s="1"/>
  <c r="H18" i="1"/>
  <c r="J18" i="1" s="1"/>
  <c r="I17" i="1"/>
  <c r="I12" i="1" s="1"/>
  <c r="G17" i="1"/>
  <c r="F17" i="1"/>
  <c r="H16" i="1"/>
  <c r="J16" i="1" s="1"/>
  <c r="I15" i="1"/>
  <c r="G15" i="1"/>
  <c r="F15" i="1"/>
  <c r="H14" i="1"/>
  <c r="J14" i="1" s="1"/>
  <c r="I13" i="1"/>
  <c r="G13" i="1"/>
  <c r="H13" i="1" s="1"/>
  <c r="H39" i="1"/>
  <c r="J39" i="1" s="1"/>
  <c r="I38" i="1"/>
  <c r="G38" i="1"/>
  <c r="H10" i="1"/>
  <c r="J10" i="1" s="1"/>
  <c r="I9" i="1"/>
  <c r="I8" i="1" s="1"/>
  <c r="I7" i="1" s="1"/>
  <c r="G9" i="1"/>
  <c r="G8" i="1" s="1"/>
  <c r="G7" i="1" s="1"/>
  <c r="F9" i="1"/>
  <c r="H97" i="1" l="1"/>
  <c r="J97" i="1" s="1"/>
  <c r="H98" i="1"/>
  <c r="J98" i="1" s="1"/>
  <c r="G94" i="1"/>
  <c r="H94" i="1" s="1"/>
  <c r="J94" i="1" s="1"/>
  <c r="H57" i="1"/>
  <c r="J57" i="1" s="1"/>
  <c r="H54" i="1"/>
  <c r="J54" i="1" s="1"/>
  <c r="H59" i="1"/>
  <c r="J59" i="1" s="1"/>
  <c r="H52" i="1"/>
  <c r="J52" i="1" s="1"/>
  <c r="G56" i="1"/>
  <c r="H56" i="1" s="1"/>
  <c r="J61" i="1"/>
  <c r="I51" i="1"/>
  <c r="I56" i="1"/>
  <c r="F90" i="1"/>
  <c r="H90" i="1" s="1"/>
  <c r="J90" i="1" s="1"/>
  <c r="J65" i="1"/>
  <c r="G64" i="1"/>
  <c r="G51" i="1"/>
  <c r="H62" i="1"/>
  <c r="J62" i="1" s="1"/>
  <c r="H66" i="1"/>
  <c r="J66" i="1" s="1"/>
  <c r="G37" i="1"/>
  <c r="G36" i="1" s="1"/>
  <c r="H44" i="1"/>
  <c r="J44" i="1" s="1"/>
  <c r="H27" i="1"/>
  <c r="J27" i="1" s="1"/>
  <c r="H42" i="1"/>
  <c r="H33" i="1"/>
  <c r="J33" i="1" s="1"/>
  <c r="G30" i="1"/>
  <c r="G29" i="1" s="1"/>
  <c r="H29" i="1" s="1"/>
  <c r="J29" i="1" s="1"/>
  <c r="H21" i="1"/>
  <c r="J21" i="1" s="1"/>
  <c r="H31" i="1"/>
  <c r="J31" i="1" s="1"/>
  <c r="H25" i="1"/>
  <c r="J25" i="1" s="1"/>
  <c r="H40" i="1"/>
  <c r="J40" i="1" s="1"/>
  <c r="H15" i="1"/>
  <c r="J15" i="1" s="1"/>
  <c r="G24" i="1"/>
  <c r="G23" i="1" s="1"/>
  <c r="H23" i="1" s="1"/>
  <c r="J23" i="1" s="1"/>
  <c r="J13" i="1"/>
  <c r="I11" i="1"/>
  <c r="H17" i="1"/>
  <c r="J17" i="1" s="1"/>
  <c r="G12" i="1"/>
  <c r="G11" i="1" s="1"/>
  <c r="H11" i="1" s="1"/>
  <c r="J20" i="1"/>
  <c r="H9" i="1"/>
  <c r="J9" i="1" s="1"/>
  <c r="H38" i="1"/>
  <c r="J38" i="1" s="1"/>
  <c r="H8" i="1"/>
  <c r="J8" i="1" s="1"/>
  <c r="H7" i="1"/>
  <c r="J7" i="1" s="1"/>
  <c r="J56" i="1" l="1"/>
  <c r="I50" i="1"/>
  <c r="G50" i="1"/>
  <c r="H50" i="1" s="1"/>
  <c r="H51" i="1"/>
  <c r="J51" i="1" s="1"/>
  <c r="H30" i="1"/>
  <c r="J30" i="1" s="1"/>
  <c r="J11" i="1"/>
  <c r="H24" i="1"/>
  <c r="J24" i="1" s="1"/>
  <c r="H12" i="1"/>
  <c r="J12" i="1" s="1"/>
  <c r="H36" i="1"/>
  <c r="J36" i="1" s="1"/>
  <c r="H37" i="1"/>
  <c r="J37" i="1" s="1"/>
  <c r="J50" i="1" l="1"/>
  <c r="I114" i="1" l="1"/>
  <c r="I111" i="1" s="1"/>
  <c r="H115" i="1"/>
  <c r="J115" i="1" s="1"/>
  <c r="G114" i="1"/>
  <c r="F114" i="1"/>
  <c r="F111" i="1" s="1"/>
  <c r="I119" i="1"/>
  <c r="H82" i="1"/>
  <c r="J82" i="1" s="1"/>
  <c r="I81" i="1"/>
  <c r="I80" i="1" s="1"/>
  <c r="I79" i="1" s="1"/>
  <c r="I83" i="1" s="1"/>
  <c r="G81" i="1"/>
  <c r="G80" i="1" s="1"/>
  <c r="G79" i="1" s="1"/>
  <c r="G83" i="1" s="1"/>
  <c r="I107" i="1" l="1"/>
  <c r="G111" i="1"/>
  <c r="G107" i="1" s="1"/>
  <c r="H114" i="1"/>
  <c r="J114" i="1" s="1"/>
  <c r="H119" i="1"/>
  <c r="J119" i="1" s="1"/>
  <c r="H81" i="1"/>
  <c r="J81" i="1" s="1"/>
  <c r="H80" i="1"/>
  <c r="J80" i="1" s="1"/>
  <c r="H111" i="1" l="1"/>
  <c r="J111" i="1" s="1"/>
  <c r="H107" i="1"/>
  <c r="J107" i="1" s="1"/>
  <c r="H79" i="1"/>
  <c r="J79" i="1" s="1"/>
  <c r="H83" i="1"/>
  <c r="J83" i="1" s="1"/>
  <c r="H64" i="1" l="1"/>
  <c r="I130" i="1"/>
  <c r="I48" i="1"/>
  <c r="J42" i="1"/>
  <c r="H131" i="1"/>
  <c r="J131" i="1" s="1"/>
  <c r="G130" i="1"/>
  <c r="F130" i="1"/>
  <c r="H49" i="1"/>
  <c r="J49" i="1" s="1"/>
  <c r="G48" i="1"/>
  <c r="G47" i="1" s="1"/>
  <c r="G46" i="1" s="1"/>
  <c r="H46" i="1" l="1"/>
  <c r="G68" i="1"/>
  <c r="J64" i="1"/>
  <c r="H47" i="1"/>
  <c r="I129" i="1"/>
  <c r="I47" i="1"/>
  <c r="H130" i="1"/>
  <c r="J130" i="1" s="1"/>
  <c r="G129" i="1"/>
  <c r="H48" i="1"/>
  <c r="J48" i="1" s="1"/>
  <c r="I128" i="1" l="1"/>
  <c r="G128" i="1"/>
  <c r="G132" i="1" s="1"/>
  <c r="G134" i="1" s="1"/>
  <c r="I46" i="1"/>
  <c r="J46" i="1" s="1"/>
  <c r="J47" i="1"/>
  <c r="H129" i="1"/>
  <c r="J129" i="1" s="1"/>
  <c r="I68" i="1" l="1"/>
  <c r="I134" i="1" s="1"/>
  <c r="H128" i="1"/>
  <c r="J128" i="1" s="1"/>
  <c r="H68" i="1" l="1"/>
  <c r="J68" i="1" s="1"/>
  <c r="H132" i="1"/>
  <c r="J132" i="1" s="1"/>
  <c r="H134" i="1" l="1"/>
  <c r="J134" i="1" s="1"/>
</calcChain>
</file>

<file path=xl/sharedStrings.xml><?xml version="1.0" encoding="utf-8"?>
<sst xmlns="http://schemas.openxmlformats.org/spreadsheetml/2006/main" count="194" uniqueCount="95">
  <si>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</si>
  <si>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</si>
  <si>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</si>
  <si>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</si>
  <si>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</si>
  <si>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</si>
  <si>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</si>
  <si>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</si>
  <si>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</si>
  <si>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</si>
  <si>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</si>
  <si>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</si>
  <si>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RAZEM</t>
  </si>
  <si>
    <t>Wydz. Projektów Infrastrukturalnych</t>
  </si>
  <si>
    <t>I. DOCHODY  WŁASNE :</t>
  </si>
  <si>
    <t>Wydz. Gospodarki Komunalnej</t>
  </si>
  <si>
    <t xml:space="preserve">RAZEM </t>
  </si>
  <si>
    <t>GOSPODARKA  KOMUNALNA I OCHRONA ŚRODOWISKA</t>
  </si>
  <si>
    <t>Pozostała działalność</t>
  </si>
  <si>
    <t>OGÓŁEM  DOCHODY BUDŻETOWE URZĘDU MIEJSKIEGO</t>
  </si>
  <si>
    <t>Wpływy ze zwrotów dotacji oraz płatności wykorzystanych niezgodnie z przeznaczeniem lub wykorzystanych z naruszeniem procedur, o których mowa w art. 184 ustawy, pobranych nienależnie lub w nadmiernej wysokości</t>
  </si>
  <si>
    <t>RODZINA</t>
  </si>
  <si>
    <t>Świadczenie wychowawcze</t>
  </si>
  <si>
    <t>.0920</t>
  </si>
  <si>
    <t>Wpływy z pozostałych odsetek</t>
  </si>
  <si>
    <t>Świadczenia rodzinne, świadczenie z funduszu alimentacyjnego oraz składki na ubezpieczenia emerytalne i rentowe z ubezpieczenia społecznego</t>
  </si>
  <si>
    <t>OCHRONA ZDROWIA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</si>
  <si>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</si>
  <si>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rozliczeń/zwrotów z lat ubiegłych</t>
  </si>
  <si>
    <t>.0970</t>
  </si>
  <si>
    <t xml:space="preserve">Wpływy z różnych dochodów </t>
  </si>
  <si>
    <t>II.   DOCHODY ZWIĄZANE Z REALIZACJĄ ZADAŃ ZLECONYCH:</t>
  </si>
  <si>
    <t>OŚWIATA I WYCHOWANIE</t>
  </si>
  <si>
    <t>Zapewnienie uczniom prawa do bezpłatnego dostępu do podręczników, materiałów edukacyjnych lub materiałów ćwiczeniowych</t>
  </si>
  <si>
    <t>Dotacja celowa otrzymana z budżetu państwa na realizację zadań bieżących z zakresu administracji rządowej oraz innych zadań zleconych gminie (związkom gmin, związkom powiatowo-gminnym) ustawami</t>
  </si>
  <si>
    <t>Wieloosobowe stanowisko ds. Edukacji ET</t>
  </si>
  <si>
    <t>POMOC SPOŁECZNA</t>
  </si>
  <si>
    <t>Dodatki mieszkaniowe</t>
  </si>
  <si>
    <t>Środki na dofinansowanie własnych zadań bieżących gmin, powiatów (związków gmin, związków powiatowo-gminnych, związków powiatów), samorządów województw, pozyskane z innych źródeł</t>
  </si>
  <si>
    <t>Dotacja celowa otrzymana z budżetu państwa na realizację własnych zadań bieżących gmin (związków gmin, związków powiatowo-gminnych)</t>
  </si>
  <si>
    <t>EDUKACYJNA OPIEKA WYCHOWAWCZA</t>
  </si>
  <si>
    <t>Pomoc materialna dla uczniów o charakterze  socjalnym</t>
  </si>
  <si>
    <t>Załącznik Nr 1 do zarządzenia nr 133/2021</t>
  </si>
  <si>
    <t>z dnia 20 września 2021 r.</t>
  </si>
  <si>
    <t>Zmiany wynikające z uchwały Rady Miejskiej Nr XXV/334/2021 z dnia 16.09.2021 r.</t>
  </si>
  <si>
    <t>HANDEL</t>
  </si>
  <si>
    <t>Targowisko Miejskie</t>
  </si>
  <si>
    <t>TRANSPORT I ŁĄCZNOŚĆ</t>
  </si>
  <si>
    <t>Drogi publiczne gminne</t>
  </si>
  <si>
    <r>
      <t>.</t>
    </r>
    <r>
      <rPr>
        <sz val="9"/>
        <rFont val="Verdana"/>
        <family val="2"/>
        <charset val="238"/>
      </rPr>
      <t>0920</t>
    </r>
  </si>
  <si>
    <t>w  tym: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</si>
  <si>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0950</t>
    </r>
  </si>
  <si>
    <t>Wpływy z tytułu kar i odszkodowań wynikających z umów</t>
  </si>
  <si>
    <t>GOSPODARKA MIESZKANIOWA</t>
  </si>
  <si>
    <t>Gospodarka gruntami i nieruchomościami</t>
  </si>
  <si>
    <t>.0770</t>
  </si>
  <si>
    <t xml:space="preserve">Wpłaty z tytułu odpłatnego nabycia prawa własności oraz prawa użytkowania wieczystego nieruchomości </t>
  </si>
  <si>
    <t>Wydz. Gospodarki Nieruchomościami i Planowania Przestrzennego</t>
  </si>
  <si>
    <t>ADMINISTRACJA PUBLICZNA</t>
  </si>
  <si>
    <t>Urzędy gmin (miast i miast na prawach powiatu)</t>
  </si>
  <si>
    <t>Wydz. Organizacyjny</t>
  </si>
  <si>
    <t>DOCHODY OD OSÓB PRAWNYCH, OD OSÓB FIZYCZNYCH I INNYCH JEDNOSTEK NIEPOSIADAJĄCYCH OSOBOWOŚCI PRAWNEJ ORAZ WYDATKI ZWIĄZANE Z ICH POBOREM</t>
  </si>
  <si>
    <t xml:space="preserve">Wpływy z innych opłat  stanowiących dochody jednostek samorządu terytorialnego na podstawie ustaw 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</si>
  <si>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0490</t>
    </r>
  </si>
  <si>
    <t xml:space="preserve">Wpływy z innych lokalnych opłat pobieranych przez jednostki samorządu terytorialnego na podstawie odrębnych ustaw 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</si>
  <si>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0590</t>
    </r>
  </si>
  <si>
    <t>Wpływy z opłat za koncesje i licencje</t>
  </si>
  <si>
    <t>Wydz. Spraw Obywatelskich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</si>
  <si>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0690</t>
    </r>
  </si>
  <si>
    <t xml:space="preserve">Wpływy z różnych opłat </t>
  </si>
  <si>
    <t>Urząd Stanu Cywilnego</t>
  </si>
  <si>
    <t>Wspieranie rodziny</t>
  </si>
  <si>
    <t>Pozostałe działania związane z gospodarką odpadami</t>
  </si>
  <si>
    <r>
      <t>.</t>
    </r>
    <r>
      <rPr>
        <sz val="9"/>
        <rFont val="Verdana"/>
        <family val="2"/>
        <charset val="238"/>
      </rPr>
      <t>0570</t>
    </r>
  </si>
  <si>
    <r>
      <t>Wpływy z tytułu grzywien, mandatów i innych kar pieniężnych od osób fizycznych</t>
    </r>
    <r>
      <rPr>
        <b/>
        <sz val="9"/>
        <rFont val="Verdana"/>
        <family val="2"/>
        <charset val="238"/>
      </rPr>
      <t/>
    </r>
  </si>
  <si>
    <t>Zmiany wynikające z zarządzenia Burmistrza Miasta nr 132/2021 z dnia 20.09.2021 r.</t>
  </si>
  <si>
    <t>III.  DOCHODY ZWIĄZANE Z REALIZACJĄ ZADAŃ POWIERZONYCH :</t>
  </si>
  <si>
    <t>Drogi publiczne powiatowe</t>
  </si>
  <si>
    <t>Dotacja celowa otrzymana z powiatu na zadania bieżące realizowane na podstawie porozumień (umów) między jednostkami samorządu  terytorialnego</t>
  </si>
  <si>
    <t>DZIAŁALNOŚĆ USŁUGOWA</t>
  </si>
  <si>
    <t>Cmentarze</t>
  </si>
  <si>
    <t>Dotacja celowa otrzymana z budżetu państwa na zadania bieżące realizowane przez gminę na podstawie porozumień z organami administracji rządowej</t>
  </si>
  <si>
    <t>IV.  DOCHODY Z TYTUŁU DOTACJI I ŚRODKI NA ZADANIA WŁASNE :</t>
  </si>
  <si>
    <t>Usługi opiekuńcze i specjalistyczne usługi opiekuńcze</t>
  </si>
  <si>
    <t>Karta Dużej Rodziny</t>
  </si>
  <si>
    <t>Stanowisko ds. Społecznych</t>
  </si>
  <si>
    <t>RÓŻNE ROZLICZENIA</t>
  </si>
  <si>
    <t>Wpływy do rozliczenia</t>
  </si>
  <si>
    <t>Dofinansowanie ze środków Rządowego Funduszu Inwestycji Lokalnych</t>
  </si>
  <si>
    <t>Środki na dofinansowanie własnych inwestycji gmin, powiatów (związków gmin, związków powiatowo-gminnych, związków powiatów), samorządów województw, pozyskane z innych źródeł</t>
  </si>
  <si>
    <t>Środki z Funduszu Przeciwdziałania COVID-19 na finansowanie lub dofinansowanie realizacji zadań związanych z przeciwdziałaniem COVID-19</t>
  </si>
  <si>
    <t>Dotacja celowa otrzymana z tytułu pomocy finansowej udzielanej między jednostkami samorządu terytorialnego na dofinansowanie własnych zadań inwestycyjnych i zakupów inwestycyjnych</t>
  </si>
  <si>
    <t>Zasiłki okresowe, celowe i pomoc w naturze oraz składki na ubezpieczenia emerytalne i rentowe</t>
  </si>
  <si>
    <t>Ośrodki pomocy społecznej</t>
  </si>
  <si>
    <t>Dotacja celowa otrzymana z budżetu państwa na realizację zadań bieżących gmin z zakresu edukacyjnej  opieki wychowawczej finansowanych w całości przez budżet państwa w ramach programów rządowych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</si>
</sst>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b/>
      <i/>
      <sz val="9"/>
      <name val="Verdana"/>
      <family val="2"/>
      <charset val="238"/>
    </font>
    <font>
      <sz val="10"/>
      <name val="Arial CE"/>
      <charset val="238"/>
    </font>
    <font>
      <b/>
      <i/>
      <sz val="9"/>
      <color rgb="FF0000FF"/>
      <name val="Verdana"/>
      <family val="2"/>
      <charset val="238"/>
    </font>
    <font>
      <i/>
      <sz val="9"/>
      <color rgb="FF0000FF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4" fillId="2" borderId="0" xfId="0" applyNumberFormat="1" applyFont="1" applyFill="1" applyBorder="1" applyAlignment="1">
      <alignment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0" fontId="10" fillId="0" borderId="3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shrinkToFit="1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3" fillId="4" borderId="0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 applyProtection="1">
      <alignment vertical="center" shrinkToFit="1"/>
      <protection locked="0"/>
    </xf>
    <xf numFmtId="3" fontId="13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shrinkToFit="1"/>
    </xf>
    <xf numFmtId="0" fontId="13" fillId="0" borderId="0" xfId="0" applyFont="1" applyAlignment="1">
      <alignment shrinkToFit="1"/>
    </xf>
    <xf numFmtId="4" fontId="13" fillId="0" borderId="0" xfId="0" applyNumberFormat="1" applyFont="1" applyAlignment="1">
      <alignment shrinkToFit="1"/>
    </xf>
    <xf numFmtId="4" fontId="14" fillId="0" borderId="3" xfId="0" applyNumberFormat="1" applyFont="1" applyFill="1" applyBorder="1" applyAlignment="1" applyProtection="1">
      <alignment vertical="center" shrinkToFit="1"/>
      <protection locked="0"/>
    </xf>
    <xf numFmtId="4" fontId="14" fillId="0" borderId="4" xfId="0" applyNumberFormat="1" applyFont="1" applyFill="1" applyBorder="1" applyAlignment="1" applyProtection="1">
      <alignment vertical="center" shrinkToFit="1"/>
      <protection locked="0"/>
    </xf>
    <xf numFmtId="0" fontId="13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4" fontId="4" fillId="4" borderId="0" xfId="0" applyNumberFormat="1" applyFont="1" applyFill="1" applyBorder="1" applyAlignment="1">
      <alignment shrinkToFit="1"/>
    </xf>
    <xf numFmtId="4" fontId="13" fillId="4" borderId="0" xfId="0" applyNumberFormat="1" applyFont="1" applyFill="1" applyBorder="1" applyAlignment="1">
      <alignment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shrinkToFit="1"/>
    </xf>
    <xf numFmtId="4" fontId="10" fillId="0" borderId="3" xfId="0" applyNumberFormat="1" applyFont="1" applyBorder="1" applyAlignment="1" applyProtection="1">
      <alignment vertical="center" shrinkToFit="1"/>
      <protection locked="0"/>
    </xf>
    <xf numFmtId="4" fontId="10" fillId="0" borderId="4" xfId="0" applyNumberFormat="1" applyFont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 applyProtection="1">
      <alignment vertical="center" shrinkToFit="1"/>
      <protection locked="0"/>
    </xf>
    <xf numFmtId="4" fontId="4" fillId="0" borderId="3" xfId="0" applyNumberFormat="1" applyFont="1" applyBorder="1" applyAlignment="1" applyProtection="1">
      <alignment vertical="center" shrinkToFit="1"/>
      <protection locked="0"/>
    </xf>
    <xf numFmtId="0" fontId="11" fillId="0" borderId="3" xfId="0" applyFont="1" applyBorder="1" applyAlignment="1">
      <alignment horizontal="center" vertical="center" shrinkToFit="1"/>
    </xf>
    <xf numFmtId="4" fontId="14" fillId="0" borderId="3" xfId="0" applyNumberFormat="1" applyFont="1" applyBorder="1" applyAlignment="1" applyProtection="1">
      <alignment vertical="center" shrinkToFit="1"/>
      <protection locked="0"/>
    </xf>
    <xf numFmtId="4" fontId="3" fillId="0" borderId="1" xfId="0" applyNumberFormat="1" applyFont="1" applyBorder="1" applyAlignment="1">
      <alignment vertical="center" shrinkToFit="1"/>
    </xf>
    <xf numFmtId="0" fontId="12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shrinkToFit="1"/>
    </xf>
    <xf numFmtId="4" fontId="3" fillId="0" borderId="3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>
      <alignment vertical="center" shrinkToFit="1"/>
    </xf>
    <xf numFmtId="4" fontId="13" fillId="4" borderId="0" xfId="0" applyNumberFormat="1" applyFont="1" applyFill="1" applyAlignment="1">
      <alignment horizontal="right" vertical="center"/>
    </xf>
    <xf numFmtId="0" fontId="13" fillId="4" borderId="0" xfId="0" applyFont="1" applyFill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8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0" fontId="3" fillId="0" borderId="10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shrinkToFit="1"/>
    </xf>
    <xf numFmtId="0" fontId="12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0" fillId="0" borderId="0" xfId="0" applyBorder="1"/>
    <xf numFmtId="0" fontId="10" fillId="2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justify" vertical="center"/>
    </xf>
    <xf numFmtId="0" fontId="3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16" fillId="4" borderId="8" xfId="0" applyNumberFormat="1" applyFont="1" applyFill="1" applyBorder="1" applyAlignment="1">
      <alignment horizontal="left" vertical="center" wrapText="1"/>
    </xf>
    <xf numFmtId="3" fontId="16" fillId="0" borderId="7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415-8409-7738ED3B85FB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2085856"/>
        <c:axId val="55208664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6-4415-8409-7738ED3B85FB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087816"/>
        <c:axId val="552089384"/>
      </c:lineChart>
      <c:catAx>
        <c:axId val="55208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208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5856"/>
        <c:crosses val="autoZero"/>
        <c:crossBetween val="between"/>
      </c:valAx>
      <c:catAx>
        <c:axId val="552087816"/>
        <c:scaling>
          <c:orientation val="minMax"/>
        </c:scaling>
        <c:delete val="1"/>
        <c:axPos val="b"/>
        <c:majorTickMark val="out"/>
        <c:minorTickMark val="none"/>
        <c:tickLblPos val="nextTo"/>
        <c:crossAx val="552089384"/>
        <c:crosses val="autoZero"/>
        <c:auto val="0"/>
        <c:lblAlgn val="ctr"/>
        <c:lblOffset val="100"/>
        <c:noMultiLvlLbl val="0"/>
      </c:catAx>
      <c:valAx>
        <c:axId val="552089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208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F-40B6-ADAB-D9C221A924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976"/>
        <c:axId val="637681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F-40B6-ADAB-D9C221A924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2152"/>
        <c:axId val="637690776"/>
      </c:lineChart>
      <c:catAx>
        <c:axId val="63768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976"/>
        <c:crosses val="autoZero"/>
        <c:crossBetween val="between"/>
      </c:valAx>
      <c:catAx>
        <c:axId val="63768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0776"/>
        <c:crosses val="autoZero"/>
        <c:auto val="0"/>
        <c:lblAlgn val="ctr"/>
        <c:lblOffset val="100"/>
        <c:noMultiLvlLbl val="0"/>
      </c:catAx>
      <c:valAx>
        <c:axId val="637690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35-491F-B48E-7C32341C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7440"/>
        <c:axId val="637695088"/>
      </c:barChart>
      <c:catAx>
        <c:axId val="63769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88-479D-8368-B38E88C7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8816"/>
        <c:axId val="637688032"/>
      </c:barChart>
      <c:catAx>
        <c:axId val="63768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6-463F-B721-384B099AACF7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1168"/>
        <c:axId val="63769156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A6-463F-B721-384B099AACF7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94696"/>
        <c:axId val="637691952"/>
      </c:lineChart>
      <c:catAx>
        <c:axId val="63769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168"/>
        <c:crosses val="autoZero"/>
        <c:crossBetween val="between"/>
      </c:valAx>
      <c:catAx>
        <c:axId val="63769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1952"/>
        <c:crosses val="autoZero"/>
        <c:auto val="0"/>
        <c:lblAlgn val="ctr"/>
        <c:lblOffset val="100"/>
        <c:noMultiLvlLbl val="0"/>
      </c:catAx>
      <c:valAx>
        <c:axId val="63769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9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9-40A7-BAB4-E82DD6D9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9208"/>
        <c:axId val="637695480"/>
      </c:barChart>
      <c:catAx>
        <c:axId val="63768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D8-4CF4-BBCB-BDC257AB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8616"/>
        <c:axId val="637697048"/>
      </c:barChart>
      <c:catAx>
        <c:axId val="63769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4-4618-8F69-7436E1090BD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008"/>
        <c:axId val="637693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4-4618-8F69-7436E1090BD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6856"/>
        <c:axId val="637687248"/>
      </c:lineChart>
      <c:catAx>
        <c:axId val="63769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008"/>
        <c:crosses val="autoZero"/>
        <c:crossBetween val="between"/>
      </c:valAx>
      <c:catAx>
        <c:axId val="63768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7248"/>
        <c:crosses val="autoZero"/>
        <c:auto val="0"/>
        <c:lblAlgn val="ctr"/>
        <c:lblOffset val="100"/>
        <c:noMultiLvlLbl val="0"/>
      </c:catAx>
      <c:valAx>
        <c:axId val="63768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81-46F3-B05E-9A7A723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6264"/>
        <c:axId val="637692344"/>
      </c:barChart>
      <c:catAx>
        <c:axId val="63769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31-453E-BBB4-F1B3D3FE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5872"/>
        <c:axId val="637688424"/>
      </c:barChart>
      <c:catAx>
        <c:axId val="63769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4-4B63-B822-743D6FD064F0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3912"/>
        <c:axId val="6376943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4-4B63-B822-743D6FD064F0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01752"/>
        <c:axId val="637700576"/>
      </c:lineChart>
      <c:catAx>
        <c:axId val="63769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912"/>
        <c:crosses val="autoZero"/>
        <c:crossBetween val="between"/>
      </c:valAx>
      <c:catAx>
        <c:axId val="6377017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700576"/>
        <c:crosses val="autoZero"/>
        <c:auto val="0"/>
        <c:lblAlgn val="ctr"/>
        <c:lblOffset val="100"/>
        <c:noMultiLvlLbl val="0"/>
      </c:catAx>
      <c:valAx>
        <c:axId val="63770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70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41-4639-B0C6-F7F9DF698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800"/>
        <c:axId val="637685288"/>
      </c:barChart>
      <c:catAx>
        <c:axId val="63767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5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3F-41E0-9FBD-6642FA32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700968"/>
        <c:axId val="637700184"/>
      </c:barChart>
      <c:catAx>
        <c:axId val="63770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700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98-4CD9-957C-324E59C61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792"/>
        <c:axId val="637643736"/>
      </c:barChart>
      <c:catAx>
        <c:axId val="6376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7-4D81-B418-B4564855D3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7264"/>
        <c:axId val="637644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7-4D81-B418-B4564855D3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3344"/>
        <c:axId val="637638640"/>
      </c:lineChart>
      <c:catAx>
        <c:axId val="63764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264"/>
        <c:crosses val="autoZero"/>
        <c:crossBetween val="between"/>
      </c:valAx>
      <c:catAx>
        <c:axId val="63764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38640"/>
        <c:crosses val="autoZero"/>
        <c:auto val="0"/>
        <c:lblAlgn val="ctr"/>
        <c:lblOffset val="100"/>
        <c:noMultiLvlLbl val="0"/>
      </c:catAx>
      <c:valAx>
        <c:axId val="6376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6E-4DAA-9448-FFBF1C61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2952"/>
        <c:axId val="637642168"/>
      </c:barChart>
      <c:catAx>
        <c:axId val="63764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5-4CAF-A987-A39D44A2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776"/>
        <c:axId val="637637464"/>
      </c:barChart>
      <c:catAx>
        <c:axId val="63764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E-4B18-BE37-84D6972CACCF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384"/>
        <c:axId val="6376366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E-4B18-BE37-84D6972CACCF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4520"/>
        <c:axId val="637644912"/>
      </c:lineChart>
      <c:catAx>
        <c:axId val="6376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384"/>
        <c:crosses val="autoZero"/>
        <c:crossBetween val="between"/>
      </c:valAx>
      <c:catAx>
        <c:axId val="63764452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4912"/>
        <c:crosses val="autoZero"/>
        <c:auto val="0"/>
        <c:lblAlgn val="ctr"/>
        <c:lblOffset val="100"/>
        <c:noMultiLvlLbl val="0"/>
      </c:catAx>
      <c:valAx>
        <c:axId val="63764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7C-4F58-8BDD-C7F211E8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072"/>
        <c:axId val="637638248"/>
      </c:barChart>
      <c:catAx>
        <c:axId val="6376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8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42-4A23-81CF-0269747B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856"/>
        <c:axId val="637647656"/>
      </c:barChart>
      <c:catAx>
        <c:axId val="6376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D-41DC-814A-0B061EA1DA6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9424"/>
        <c:axId val="63763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D-41DC-814A-0B061EA1DA6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0208"/>
        <c:axId val="637640600"/>
      </c:lineChart>
      <c:catAx>
        <c:axId val="63763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424"/>
        <c:crosses val="autoZero"/>
        <c:crossBetween val="between"/>
      </c:valAx>
      <c:catAx>
        <c:axId val="63764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0600"/>
        <c:crosses val="autoZero"/>
        <c:auto val="0"/>
        <c:lblAlgn val="ctr"/>
        <c:lblOffset val="100"/>
        <c:noMultiLvlLbl val="0"/>
      </c:catAx>
      <c:valAx>
        <c:axId val="63764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BB-4A13-B617-03479D1B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5696"/>
        <c:axId val="637646088"/>
      </c:barChart>
      <c:catAx>
        <c:axId val="63764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B-4265-A58C-3C599813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584"/>
        <c:axId val="637683720"/>
      </c:barChart>
      <c:catAx>
        <c:axId val="63768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73-4035-84F0-45E0D3B7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9808"/>
        <c:axId val="637652752"/>
      </c:barChart>
      <c:catAx>
        <c:axId val="6376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EBC-B94D-B88B1183169D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792"/>
        <c:axId val="6376511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1-4EBC-B94D-B88B1183169D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61376"/>
        <c:axId val="637649224"/>
      </c:lineChart>
      <c:catAx>
        <c:axId val="63765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792"/>
        <c:crosses val="autoZero"/>
        <c:crossBetween val="between"/>
      </c:valAx>
      <c:catAx>
        <c:axId val="63766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9224"/>
        <c:crosses val="autoZero"/>
        <c:auto val="0"/>
        <c:lblAlgn val="ctr"/>
        <c:lblOffset val="100"/>
        <c:noMultiLvlLbl val="0"/>
      </c:catAx>
      <c:valAx>
        <c:axId val="637649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61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3B-4832-B83D-81296E0A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928"/>
        <c:axId val="637655104"/>
      </c:barChart>
      <c:catAx>
        <c:axId val="63765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2C-4A76-9391-8879FFB7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008"/>
        <c:axId val="637651576"/>
      </c:barChart>
      <c:catAx>
        <c:axId val="63765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9-439E-ABF1-EAE467ED48D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144"/>
        <c:axId val="637652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9-439E-ABF1-EAE467ED48D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53536"/>
        <c:axId val="637654320"/>
      </c:lineChart>
      <c:catAx>
        <c:axId val="63765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144"/>
        <c:crosses val="autoZero"/>
        <c:crossBetween val="between"/>
      </c:valAx>
      <c:catAx>
        <c:axId val="63765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54320"/>
        <c:crosses val="autoZero"/>
        <c:auto val="0"/>
        <c:lblAlgn val="ctr"/>
        <c:lblOffset val="100"/>
        <c:noMultiLvlLbl val="0"/>
      </c:catAx>
      <c:valAx>
        <c:axId val="63765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53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84-4C3D-A7C1-DF93BB8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0592"/>
        <c:axId val="637659024"/>
      </c:barChart>
      <c:catAx>
        <c:axId val="63766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9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0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A6-47A9-9C48-D4D45412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4712"/>
        <c:axId val="637656280"/>
      </c:barChart>
      <c:catAx>
        <c:axId val="63765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9-42DB-81D0-ECB01883ABC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6272"/>
        <c:axId val="637675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9-42DB-81D0-ECB01883ABC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8232"/>
        <c:axId val="637684504"/>
      </c:lineChart>
      <c:catAx>
        <c:axId val="63767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5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6272"/>
        <c:crosses val="autoZero"/>
        <c:crossBetween val="between"/>
      </c:valAx>
      <c:catAx>
        <c:axId val="63767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4504"/>
        <c:crosses val="autoZero"/>
        <c:auto val="0"/>
        <c:lblAlgn val="ctr"/>
        <c:lblOffset val="100"/>
        <c:noMultiLvlLbl val="0"/>
      </c:catAx>
      <c:valAx>
        <c:axId val="637684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16-47AD-B3E9-CC8E747D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1760"/>
        <c:axId val="637683328"/>
      </c:barChart>
      <c:catAx>
        <c:axId val="63768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28-4AE8-B853-10E99D4D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5488"/>
        <c:axId val="637684896"/>
      </c:barChart>
      <c:catAx>
        <c:axId val="63767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4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C-4269-B498-1950796D566C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5680"/>
        <c:axId val="6376860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C-4269-B498-1950796D566C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4312"/>
        <c:axId val="637674704"/>
      </c:lineChart>
      <c:catAx>
        <c:axId val="63768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680"/>
        <c:crosses val="autoZero"/>
        <c:crossBetween val="between"/>
      </c:valAx>
      <c:catAx>
        <c:axId val="63767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74704"/>
        <c:crosses val="autoZero"/>
        <c:auto val="0"/>
        <c:lblAlgn val="ctr"/>
        <c:lblOffset val="100"/>
        <c:noMultiLvlLbl val="0"/>
      </c:catAx>
      <c:valAx>
        <c:axId val="637674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88-4BFB-92C3-C677E4DFB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7448"/>
        <c:axId val="637677840"/>
      </c:barChart>
      <c:catAx>
        <c:axId val="63767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26-47A0-A49A-462B5D33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016"/>
        <c:axId val="637679408"/>
      </c:barChart>
      <c:catAx>
        <c:axId val="63767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02" name="Wykres 339">
          <a:extLst>
            <a:ext uri="{FF2B5EF4-FFF2-40B4-BE49-F238E27FC236}">
              <a16:creationId xmlns:a16="http://schemas.microsoft.com/office/drawing/2014/main" id="{00000000-0008-0000-0000-00006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03" name="Wykres 340">
          <a:extLst>
            <a:ext uri="{FF2B5EF4-FFF2-40B4-BE49-F238E27FC236}">
              <a16:creationId xmlns:a16="http://schemas.microsoft.com/office/drawing/2014/main" id="{00000000-0008-0000-0000-00006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04" name="Wykres 341">
          <a:extLst>
            <a:ext uri="{FF2B5EF4-FFF2-40B4-BE49-F238E27FC236}">
              <a16:creationId xmlns:a16="http://schemas.microsoft.com/office/drawing/2014/main" id="{00000000-0008-0000-0000-00007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05" name="Wykres 342">
          <a:extLst>
            <a:ext uri="{FF2B5EF4-FFF2-40B4-BE49-F238E27FC236}">
              <a16:creationId xmlns:a16="http://schemas.microsoft.com/office/drawing/2014/main" id="{00000000-0008-0000-0000-00007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06" name="Wykres 343">
          <a:extLst>
            <a:ext uri="{FF2B5EF4-FFF2-40B4-BE49-F238E27FC236}">
              <a16:creationId xmlns:a16="http://schemas.microsoft.com/office/drawing/2014/main" id="{00000000-0008-0000-0000-00007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07" name="Wykres 344">
          <a:extLst>
            <a:ext uri="{FF2B5EF4-FFF2-40B4-BE49-F238E27FC236}">
              <a16:creationId xmlns:a16="http://schemas.microsoft.com/office/drawing/2014/main" id="{00000000-0008-0000-0000-00007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08" name="Wykres 345">
          <a:extLst>
            <a:ext uri="{FF2B5EF4-FFF2-40B4-BE49-F238E27FC236}">
              <a16:creationId xmlns:a16="http://schemas.microsoft.com/office/drawing/2014/main" id="{00000000-0008-0000-0000-00007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09" name="Wykres 346">
          <a:extLst>
            <a:ext uri="{FF2B5EF4-FFF2-40B4-BE49-F238E27FC236}">
              <a16:creationId xmlns:a16="http://schemas.microsoft.com/office/drawing/2014/main" id="{00000000-0008-0000-0000-00007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10" name="Wykres 347">
          <a:extLst>
            <a:ext uri="{FF2B5EF4-FFF2-40B4-BE49-F238E27FC236}">
              <a16:creationId xmlns:a16="http://schemas.microsoft.com/office/drawing/2014/main" id="{00000000-0008-0000-0000-00007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11" name="Wykres 348">
          <a:extLst>
            <a:ext uri="{FF2B5EF4-FFF2-40B4-BE49-F238E27FC236}">
              <a16:creationId xmlns:a16="http://schemas.microsoft.com/office/drawing/2014/main" id="{00000000-0008-0000-0000-00007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12" name="Wykres 349">
          <a:extLst>
            <a:ext uri="{FF2B5EF4-FFF2-40B4-BE49-F238E27FC236}">
              <a16:creationId xmlns:a16="http://schemas.microsoft.com/office/drawing/2014/main" id="{00000000-0008-0000-0000-00007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13" name="Wykres 350">
          <a:extLst>
            <a:ext uri="{FF2B5EF4-FFF2-40B4-BE49-F238E27FC236}">
              <a16:creationId xmlns:a16="http://schemas.microsoft.com/office/drawing/2014/main" id="{00000000-0008-0000-0000-00007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14" name="Wykres 351">
          <a:extLst>
            <a:ext uri="{FF2B5EF4-FFF2-40B4-BE49-F238E27FC236}">
              <a16:creationId xmlns:a16="http://schemas.microsoft.com/office/drawing/2014/main" id="{00000000-0008-0000-0000-00007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15" name="Wykres 352">
          <a:extLst>
            <a:ext uri="{FF2B5EF4-FFF2-40B4-BE49-F238E27FC236}">
              <a16:creationId xmlns:a16="http://schemas.microsoft.com/office/drawing/2014/main" id="{00000000-0008-0000-0000-00007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16" name="Wykres 353">
          <a:extLst>
            <a:ext uri="{FF2B5EF4-FFF2-40B4-BE49-F238E27FC236}">
              <a16:creationId xmlns:a16="http://schemas.microsoft.com/office/drawing/2014/main" id="{00000000-0008-0000-0000-00007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17" name="Wykres 354">
          <a:extLst>
            <a:ext uri="{FF2B5EF4-FFF2-40B4-BE49-F238E27FC236}">
              <a16:creationId xmlns:a16="http://schemas.microsoft.com/office/drawing/2014/main" id="{00000000-0008-0000-0000-00007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18" name="Wykres 355">
          <a:extLst>
            <a:ext uri="{FF2B5EF4-FFF2-40B4-BE49-F238E27FC236}">
              <a16:creationId xmlns:a16="http://schemas.microsoft.com/office/drawing/2014/main" id="{00000000-0008-0000-0000-00007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19" name="Wykres 356">
          <a:extLst>
            <a:ext uri="{FF2B5EF4-FFF2-40B4-BE49-F238E27FC236}">
              <a16:creationId xmlns:a16="http://schemas.microsoft.com/office/drawing/2014/main" id="{00000000-0008-0000-0000-00007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20" name="Wykres 357">
          <a:extLst>
            <a:ext uri="{FF2B5EF4-FFF2-40B4-BE49-F238E27FC236}">
              <a16:creationId xmlns:a16="http://schemas.microsoft.com/office/drawing/2014/main" id="{00000000-0008-0000-0000-00008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21" name="Wykres 358">
          <a:extLst>
            <a:ext uri="{FF2B5EF4-FFF2-40B4-BE49-F238E27FC236}">
              <a16:creationId xmlns:a16="http://schemas.microsoft.com/office/drawing/2014/main" id="{00000000-0008-0000-0000-00008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22" name="Wykres 359">
          <a:extLst>
            <a:ext uri="{FF2B5EF4-FFF2-40B4-BE49-F238E27FC236}">
              <a16:creationId xmlns:a16="http://schemas.microsoft.com/office/drawing/2014/main" id="{00000000-0008-0000-0000-00008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23" name="Wykres 360">
          <a:extLst>
            <a:ext uri="{FF2B5EF4-FFF2-40B4-BE49-F238E27FC236}">
              <a16:creationId xmlns:a16="http://schemas.microsoft.com/office/drawing/2014/main" id="{00000000-0008-0000-0000-00008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24" name="Wykres 361">
          <a:extLst>
            <a:ext uri="{FF2B5EF4-FFF2-40B4-BE49-F238E27FC236}">
              <a16:creationId xmlns:a16="http://schemas.microsoft.com/office/drawing/2014/main" id="{00000000-0008-0000-0000-00008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25" name="Wykres 362">
          <a:extLst>
            <a:ext uri="{FF2B5EF4-FFF2-40B4-BE49-F238E27FC236}">
              <a16:creationId xmlns:a16="http://schemas.microsoft.com/office/drawing/2014/main" id="{00000000-0008-0000-0000-00008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26" name="Wykres 363">
          <a:extLst>
            <a:ext uri="{FF2B5EF4-FFF2-40B4-BE49-F238E27FC236}">
              <a16:creationId xmlns:a16="http://schemas.microsoft.com/office/drawing/2014/main" id="{00000000-0008-0000-0000-00008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27" name="Wykres 364">
          <a:extLst>
            <a:ext uri="{FF2B5EF4-FFF2-40B4-BE49-F238E27FC236}">
              <a16:creationId xmlns:a16="http://schemas.microsoft.com/office/drawing/2014/main" id="{00000000-0008-0000-0000-00008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28" name="Wykres 365">
          <a:extLst>
            <a:ext uri="{FF2B5EF4-FFF2-40B4-BE49-F238E27FC236}">
              <a16:creationId xmlns:a16="http://schemas.microsoft.com/office/drawing/2014/main" id="{00000000-0008-0000-0000-00008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29" name="Wykres 366">
          <a:extLst>
            <a:ext uri="{FF2B5EF4-FFF2-40B4-BE49-F238E27FC236}">
              <a16:creationId xmlns:a16="http://schemas.microsoft.com/office/drawing/2014/main" id="{00000000-0008-0000-0000-00008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30" name="Wykres 367">
          <a:extLst>
            <a:ext uri="{FF2B5EF4-FFF2-40B4-BE49-F238E27FC236}">
              <a16:creationId xmlns:a16="http://schemas.microsoft.com/office/drawing/2014/main" id="{00000000-0008-0000-0000-00008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31" name="Wykres 368">
          <a:extLst>
            <a:ext uri="{FF2B5EF4-FFF2-40B4-BE49-F238E27FC236}">
              <a16:creationId xmlns:a16="http://schemas.microsoft.com/office/drawing/2014/main" id="{00000000-0008-0000-0000-00008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32" name="Wykres 369">
          <a:extLst>
            <a:ext uri="{FF2B5EF4-FFF2-40B4-BE49-F238E27FC236}">
              <a16:creationId xmlns:a16="http://schemas.microsoft.com/office/drawing/2014/main" id="{00000000-0008-0000-0000-00008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33" name="Wykres 370">
          <a:extLst>
            <a:ext uri="{FF2B5EF4-FFF2-40B4-BE49-F238E27FC236}">
              <a16:creationId xmlns:a16="http://schemas.microsoft.com/office/drawing/2014/main" id="{00000000-0008-0000-0000-00008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34" name="Wykres 371">
          <a:extLst>
            <a:ext uri="{FF2B5EF4-FFF2-40B4-BE49-F238E27FC236}">
              <a16:creationId xmlns:a16="http://schemas.microsoft.com/office/drawing/2014/main" id="{00000000-0008-0000-0000-00008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35" name="Wykres 372">
          <a:extLst>
            <a:ext uri="{FF2B5EF4-FFF2-40B4-BE49-F238E27FC236}">
              <a16:creationId xmlns:a16="http://schemas.microsoft.com/office/drawing/2014/main" id="{00000000-0008-0000-0000-00008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36" name="Wykres 373">
          <a:extLst>
            <a:ext uri="{FF2B5EF4-FFF2-40B4-BE49-F238E27FC236}">
              <a16:creationId xmlns:a16="http://schemas.microsoft.com/office/drawing/2014/main" id="{00000000-0008-0000-0000-00009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133</xdr:row>
      <xdr:rowOff>0</xdr:rowOff>
    </xdr:from>
    <xdr:to>
      <xdr:col>4</xdr:col>
      <xdr:colOff>0</xdr:colOff>
      <xdr:row>133</xdr:row>
      <xdr:rowOff>0</xdr:rowOff>
    </xdr:to>
    <xdr:graphicFrame macro="">
      <xdr:nvGraphicFramePr>
        <xdr:cNvPr id="52865937" name="Wykres 374">
          <a:extLst>
            <a:ext uri="{FF2B5EF4-FFF2-40B4-BE49-F238E27FC236}">
              <a16:creationId xmlns:a16="http://schemas.microsoft.com/office/drawing/2014/main" id="{00000000-0008-0000-0000-00009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0"/>
  <sheetViews>
    <sheetView tabSelected="1" zoomScaleNormal="100" workbookViewId="0">
      <pane xSplit="4" ySplit="5" topLeftCell="E124" activePane="bottomRight" state="frozen"/>
      <selection pane="topRight" activeCell="E1" sqref="E1"/>
      <selection pane="bottomLeft" activeCell="A7" sqref="A7"/>
      <selection pane="bottomRight" activeCell="A92" sqref="A92:XFD92"/>
    </sheetView>
  </sheetViews>
  <sheetFormatPr defaultRowHeight="12.75" x14ac:dyDescent="0.2"/>
  <cols>
    <col min="1" max="1" width="4.85546875" style="18" customWidth="1"/>
    <col min="2" max="2" width="7.140625" style="15" customWidth="1"/>
    <col min="3" max="3" width="6.42578125" style="43" customWidth="1"/>
    <col min="4" max="4" width="78.5703125" style="14" customWidth="1"/>
    <col min="5" max="5" width="35.7109375" style="8" customWidth="1"/>
    <col min="6" max="6" width="16.28515625" style="32" customWidth="1"/>
    <col min="7" max="7" width="18.7109375" style="67" customWidth="1"/>
    <col min="8" max="8" width="16.28515625" style="32" hidden="1" customWidth="1"/>
    <col min="9" max="9" width="18" style="67" customWidth="1"/>
    <col min="10" max="10" width="16.28515625" style="32" customWidth="1"/>
    <col min="11" max="12" width="18.85546875" customWidth="1"/>
  </cols>
  <sheetData>
    <row r="1" spans="1:19" s="1" customFormat="1" ht="15" customHeight="1" x14ac:dyDescent="0.2">
      <c r="A1" s="18"/>
      <c r="B1" s="15"/>
      <c r="C1" s="15"/>
      <c r="D1" s="10"/>
      <c r="E1" s="36"/>
      <c r="F1" s="30"/>
      <c r="G1" s="63"/>
      <c r="H1" s="30"/>
      <c r="I1" s="63"/>
      <c r="J1" s="30" t="s">
        <v>42</v>
      </c>
      <c r="K1"/>
      <c r="L1"/>
      <c r="M1"/>
      <c r="N1"/>
      <c r="O1"/>
      <c r="P1"/>
      <c r="Q1"/>
      <c r="R1"/>
      <c r="S1"/>
    </row>
    <row r="2" spans="1:19" s="1" customFormat="1" ht="14.25" customHeight="1" x14ac:dyDescent="0.2">
      <c r="A2" s="18"/>
      <c r="B2" s="15"/>
      <c r="C2" s="15"/>
      <c r="D2" s="10"/>
      <c r="E2" s="36"/>
      <c r="F2" s="31"/>
      <c r="G2" s="64"/>
      <c r="H2" s="31"/>
      <c r="I2" s="64"/>
      <c r="J2" s="31" t="s">
        <v>4</v>
      </c>
      <c r="K2"/>
      <c r="L2"/>
      <c r="M2"/>
      <c r="N2"/>
      <c r="O2"/>
      <c r="P2"/>
      <c r="Q2"/>
      <c r="R2"/>
      <c r="S2"/>
    </row>
    <row r="3" spans="1:19" s="1" customFormat="1" ht="15" customHeight="1" x14ac:dyDescent="0.2">
      <c r="A3" s="18"/>
      <c r="B3" s="15"/>
      <c r="C3" s="15"/>
      <c r="D3" s="10"/>
      <c r="E3" s="36"/>
      <c r="F3" s="31"/>
      <c r="G3" s="64"/>
      <c r="H3" s="31"/>
      <c r="I3" s="64"/>
      <c r="J3" s="31" t="s">
        <v>43</v>
      </c>
      <c r="K3"/>
      <c r="L3"/>
      <c r="M3"/>
      <c r="N3"/>
      <c r="O3"/>
      <c r="P3"/>
      <c r="Q3"/>
      <c r="R3"/>
      <c r="S3"/>
    </row>
    <row r="4" spans="1:19" s="72" customFormat="1" ht="22.5" customHeight="1" x14ac:dyDescent="0.2">
      <c r="A4" s="131" t="s">
        <v>9</v>
      </c>
      <c r="B4" s="131"/>
      <c r="C4" s="131"/>
      <c r="D4" s="131"/>
      <c r="E4" s="131"/>
      <c r="F4" s="71"/>
      <c r="G4" s="96"/>
      <c r="H4" s="97"/>
      <c r="I4" s="96"/>
      <c r="J4" s="71"/>
      <c r="K4"/>
      <c r="L4"/>
      <c r="M4"/>
      <c r="N4"/>
      <c r="O4"/>
      <c r="P4"/>
      <c r="Q4"/>
      <c r="R4"/>
      <c r="S4"/>
    </row>
    <row r="5" spans="1:19" s="2" customFormat="1" ht="72" customHeight="1" x14ac:dyDescent="0.25">
      <c r="A5" s="19" t="s">
        <v>0</v>
      </c>
      <c r="B5" s="19" t="s">
        <v>3</v>
      </c>
      <c r="C5" s="39" t="s">
        <v>1</v>
      </c>
      <c r="D5" s="3" t="s">
        <v>2</v>
      </c>
      <c r="E5" s="3" t="s">
        <v>6</v>
      </c>
      <c r="F5" s="35" t="s">
        <v>10</v>
      </c>
      <c r="G5" s="34" t="s">
        <v>44</v>
      </c>
      <c r="H5" s="34" t="s">
        <v>11</v>
      </c>
      <c r="I5" s="34" t="s">
        <v>75</v>
      </c>
      <c r="J5" s="34" t="s">
        <v>11</v>
      </c>
      <c r="K5"/>
      <c r="L5"/>
      <c r="M5"/>
      <c r="N5"/>
      <c r="O5"/>
      <c r="P5"/>
      <c r="Q5"/>
      <c r="R5"/>
      <c r="S5"/>
    </row>
    <row r="6" spans="1:19" s="2" customFormat="1" ht="22.5" customHeight="1" x14ac:dyDescent="0.25">
      <c r="A6" s="135" t="s">
        <v>14</v>
      </c>
      <c r="B6" s="135"/>
      <c r="C6" s="135"/>
      <c r="D6" s="135"/>
      <c r="E6" s="135"/>
      <c r="F6" s="35"/>
      <c r="G6" s="65"/>
      <c r="H6" s="34"/>
      <c r="I6" s="65"/>
      <c r="J6" s="34"/>
      <c r="K6"/>
      <c r="L6"/>
      <c r="M6"/>
      <c r="N6"/>
      <c r="O6"/>
      <c r="P6"/>
      <c r="Q6"/>
      <c r="R6"/>
      <c r="S6"/>
    </row>
    <row r="7" spans="1:19" s="48" customFormat="1" ht="16.5" customHeight="1" x14ac:dyDescent="0.25">
      <c r="A7" s="17">
        <v>500</v>
      </c>
      <c r="B7" s="16"/>
      <c r="C7" s="16"/>
      <c r="D7" s="6" t="s">
        <v>45</v>
      </c>
      <c r="E7" s="83"/>
      <c r="F7" s="49">
        <v>565000</v>
      </c>
      <c r="G7" s="49">
        <f>G8</f>
        <v>8100</v>
      </c>
      <c r="H7" s="49">
        <f t="shared" ref="H7:H10" si="0">SUM(F7:G7)</f>
        <v>573100</v>
      </c>
      <c r="I7" s="49">
        <f>I8</f>
        <v>0</v>
      </c>
      <c r="J7" s="49">
        <f t="shared" ref="J7:J10" si="1">SUM(H7:I7)</f>
        <v>573100</v>
      </c>
      <c r="K7"/>
      <c r="L7"/>
      <c r="M7"/>
      <c r="N7"/>
      <c r="O7"/>
      <c r="P7"/>
      <c r="Q7"/>
      <c r="R7"/>
      <c r="S7"/>
    </row>
    <row r="8" spans="1:19" s="48" customFormat="1" ht="16.5" customHeight="1" x14ac:dyDescent="0.25">
      <c r="A8" s="20"/>
      <c r="B8" s="21">
        <v>50095</v>
      </c>
      <c r="C8" s="44"/>
      <c r="D8" s="4" t="s">
        <v>18</v>
      </c>
      <c r="E8" s="92"/>
      <c r="F8" s="52">
        <v>565000</v>
      </c>
      <c r="G8" s="52">
        <f>G9</f>
        <v>8100</v>
      </c>
      <c r="H8" s="52">
        <f t="shared" si="0"/>
        <v>573100</v>
      </c>
      <c r="I8" s="52">
        <f>I9</f>
        <v>0</v>
      </c>
      <c r="J8" s="52">
        <f t="shared" si="1"/>
        <v>573100</v>
      </c>
      <c r="K8"/>
      <c r="L8"/>
      <c r="M8"/>
      <c r="N8"/>
      <c r="O8"/>
      <c r="P8"/>
      <c r="Q8"/>
      <c r="R8"/>
      <c r="S8"/>
    </row>
    <row r="9" spans="1:19" s="48" customFormat="1" ht="16.5" customHeight="1" x14ac:dyDescent="0.25">
      <c r="A9" s="20"/>
      <c r="B9" s="20"/>
      <c r="C9" s="28" t="s">
        <v>27</v>
      </c>
      <c r="D9" s="5" t="s">
        <v>28</v>
      </c>
      <c r="E9" s="99"/>
      <c r="F9" s="51">
        <f>F10</f>
        <v>7000</v>
      </c>
      <c r="G9" s="51">
        <f t="shared" ref="G9:I9" si="2">G10</f>
        <v>8100</v>
      </c>
      <c r="H9" s="51">
        <f t="shared" si="0"/>
        <v>15100</v>
      </c>
      <c r="I9" s="51">
        <f t="shared" si="2"/>
        <v>0</v>
      </c>
      <c r="J9" s="51">
        <f t="shared" si="1"/>
        <v>15100</v>
      </c>
      <c r="K9"/>
      <c r="L9"/>
      <c r="M9"/>
      <c r="N9"/>
      <c r="O9"/>
      <c r="P9"/>
      <c r="Q9"/>
      <c r="R9"/>
      <c r="S9"/>
    </row>
    <row r="10" spans="1:19" s="48" customFormat="1" ht="16.5" customHeight="1" x14ac:dyDescent="0.25">
      <c r="A10" s="20"/>
      <c r="B10" s="20"/>
      <c r="C10" s="50"/>
      <c r="D10" s="101" t="s">
        <v>8</v>
      </c>
      <c r="E10" s="76" t="s">
        <v>46</v>
      </c>
      <c r="F10" s="46">
        <v>7000</v>
      </c>
      <c r="G10" s="82">
        <v>8100</v>
      </c>
      <c r="H10" s="70">
        <f t="shared" si="0"/>
        <v>15100</v>
      </c>
      <c r="I10" s="82"/>
      <c r="J10" s="70">
        <f t="shared" si="1"/>
        <v>15100</v>
      </c>
      <c r="K10"/>
      <c r="L10"/>
      <c r="M10"/>
      <c r="N10"/>
      <c r="O10"/>
      <c r="P10"/>
      <c r="Q10"/>
      <c r="R10"/>
      <c r="S10"/>
    </row>
    <row r="11" spans="1:19" s="48" customFormat="1" ht="18" customHeight="1" x14ac:dyDescent="0.25">
      <c r="A11" s="17">
        <v>600</v>
      </c>
      <c r="B11" s="16"/>
      <c r="C11" s="16"/>
      <c r="D11" s="6" t="s">
        <v>47</v>
      </c>
      <c r="E11" s="3"/>
      <c r="F11" s="49">
        <v>34720</v>
      </c>
      <c r="G11" s="49">
        <f>G12+G20</f>
        <v>8780.06</v>
      </c>
      <c r="H11" s="49">
        <f t="shared" ref="H11:H35" si="3">SUM(F11:G11)</f>
        <v>43500.06</v>
      </c>
      <c r="I11" s="49">
        <f>I12+I20</f>
        <v>0</v>
      </c>
      <c r="J11" s="49">
        <f t="shared" ref="J11:J35" si="4">SUM(H11:I11)</f>
        <v>43500.06</v>
      </c>
      <c r="K11"/>
      <c r="L11"/>
      <c r="M11"/>
      <c r="N11"/>
      <c r="O11"/>
      <c r="P11"/>
      <c r="Q11"/>
      <c r="R11"/>
      <c r="S11"/>
    </row>
    <row r="12" spans="1:19" s="48" customFormat="1" ht="16.5" customHeight="1" x14ac:dyDescent="0.25">
      <c r="A12" s="20"/>
      <c r="B12" s="21">
        <v>60016</v>
      </c>
      <c r="C12" s="44"/>
      <c r="D12" s="4" t="s">
        <v>48</v>
      </c>
      <c r="E12" s="105"/>
      <c r="F12" s="52">
        <v>24720</v>
      </c>
      <c r="G12" s="52">
        <f>G13+G15+G17</f>
        <v>8642.2099999999991</v>
      </c>
      <c r="H12" s="52">
        <f t="shared" si="3"/>
        <v>33362.21</v>
      </c>
      <c r="I12" s="52">
        <f>I17</f>
        <v>0</v>
      </c>
      <c r="J12" s="52">
        <f t="shared" si="4"/>
        <v>33362.21</v>
      </c>
      <c r="K12"/>
      <c r="L12"/>
      <c r="M12"/>
      <c r="N12"/>
      <c r="O12"/>
      <c r="P12"/>
      <c r="Q12"/>
      <c r="R12"/>
      <c r="S12"/>
    </row>
    <row r="13" spans="1:19" s="48" customFormat="1" ht="16.5" customHeight="1" x14ac:dyDescent="0.25">
      <c r="A13" s="20"/>
      <c r="B13" s="20"/>
      <c r="C13" s="50" t="s">
        <v>49</v>
      </c>
      <c r="D13" s="104" t="s">
        <v>24</v>
      </c>
      <c r="E13" s="106"/>
      <c r="F13" s="51">
        <v>100</v>
      </c>
      <c r="G13" s="51">
        <f t="shared" ref="G13:I15" si="5">G14</f>
        <v>1122.1600000000001</v>
      </c>
      <c r="H13" s="51">
        <f t="shared" si="3"/>
        <v>1222.1600000000001</v>
      </c>
      <c r="I13" s="51">
        <f t="shared" si="5"/>
        <v>0</v>
      </c>
      <c r="J13" s="51">
        <f t="shared" si="4"/>
        <v>1222.1600000000001</v>
      </c>
      <c r="K13"/>
      <c r="L13"/>
      <c r="M13"/>
      <c r="N13"/>
      <c r="O13"/>
      <c r="P13"/>
      <c r="Q13"/>
      <c r="R13"/>
      <c r="S13"/>
    </row>
    <row r="14" spans="1:19" s="48" customFormat="1" ht="16.5" customHeight="1" x14ac:dyDescent="0.25">
      <c r="A14" s="54"/>
      <c r="B14" s="54"/>
      <c r="C14" s="89"/>
      <c r="D14" s="53" t="s">
        <v>50</v>
      </c>
      <c r="E14" s="107" t="s">
        <v>13</v>
      </c>
      <c r="F14" s="46">
        <v>0</v>
      </c>
      <c r="G14" s="81">
        <v>1122.1600000000001</v>
      </c>
      <c r="H14" s="69">
        <f t="shared" si="3"/>
        <v>1122.1600000000001</v>
      </c>
      <c r="I14" s="69"/>
      <c r="J14" s="69">
        <f t="shared" si="4"/>
        <v>1122.1600000000001</v>
      </c>
      <c r="K14"/>
      <c r="L14"/>
      <c r="M14"/>
      <c r="N14"/>
      <c r="O14"/>
      <c r="P14"/>
      <c r="Q14"/>
      <c r="R14"/>
      <c r="S14"/>
    </row>
    <row r="15" spans="1:19" s="48" customFormat="1" ht="16.5" customHeight="1" x14ac:dyDescent="0.25">
      <c r="A15" s="20"/>
      <c r="B15" s="20"/>
      <c r="C15" s="28" t="s">
        <v>27</v>
      </c>
      <c r="D15" s="5" t="s">
        <v>28</v>
      </c>
      <c r="E15" s="106"/>
      <c r="F15" s="51">
        <f>F16</f>
        <v>0</v>
      </c>
      <c r="G15" s="51">
        <f t="shared" si="5"/>
        <v>462.72</v>
      </c>
      <c r="H15" s="51">
        <f t="shared" si="3"/>
        <v>462.72</v>
      </c>
      <c r="I15" s="51">
        <f t="shared" si="5"/>
        <v>0</v>
      </c>
      <c r="J15" s="51">
        <f t="shared" si="4"/>
        <v>462.72</v>
      </c>
      <c r="K15"/>
      <c r="L15"/>
      <c r="M15"/>
      <c r="N15"/>
      <c r="O15"/>
      <c r="P15"/>
      <c r="Q15"/>
      <c r="R15"/>
      <c r="S15"/>
    </row>
    <row r="16" spans="1:19" s="48" customFormat="1" ht="16.5" customHeight="1" x14ac:dyDescent="0.25">
      <c r="A16" s="54"/>
      <c r="B16" s="54"/>
      <c r="C16" s="89"/>
      <c r="D16" s="53" t="s">
        <v>8</v>
      </c>
      <c r="E16" s="107" t="s">
        <v>13</v>
      </c>
      <c r="F16" s="46">
        <v>0</v>
      </c>
      <c r="G16" s="81">
        <v>462.72</v>
      </c>
      <c r="H16" s="69">
        <f t="shared" si="3"/>
        <v>462.72</v>
      </c>
      <c r="I16" s="69"/>
      <c r="J16" s="69">
        <f t="shared" si="4"/>
        <v>462.72</v>
      </c>
      <c r="K16"/>
      <c r="L16"/>
      <c r="M16"/>
      <c r="N16"/>
      <c r="O16"/>
      <c r="P16"/>
      <c r="Q16"/>
      <c r="R16"/>
      <c r="S16"/>
    </row>
    <row r="17" spans="1:19" s="48" customFormat="1" ht="16.5" customHeight="1" x14ac:dyDescent="0.25">
      <c r="A17" s="20"/>
      <c r="B17" s="20"/>
      <c r="C17" s="28" t="s">
        <v>51</v>
      </c>
      <c r="D17" s="5" t="s">
        <v>52</v>
      </c>
      <c r="E17" s="108"/>
      <c r="F17" s="51">
        <f>F19</f>
        <v>0</v>
      </c>
      <c r="G17" s="51">
        <f>SUM(G18:G19)</f>
        <v>7057.33</v>
      </c>
      <c r="H17" s="51">
        <f t="shared" si="3"/>
        <v>7057.33</v>
      </c>
      <c r="I17" s="51">
        <f>I19</f>
        <v>0</v>
      </c>
      <c r="J17" s="51">
        <f t="shared" si="4"/>
        <v>7057.33</v>
      </c>
      <c r="K17"/>
      <c r="L17"/>
      <c r="M17"/>
      <c r="N17"/>
      <c r="O17"/>
      <c r="P17"/>
      <c r="Q17"/>
      <c r="R17"/>
      <c r="S17"/>
    </row>
    <row r="18" spans="1:19" s="48" customFormat="1" ht="16.5" customHeight="1" x14ac:dyDescent="0.25">
      <c r="A18" s="20"/>
      <c r="B18" s="20"/>
      <c r="C18" s="109"/>
      <c r="D18" s="79" t="s">
        <v>8</v>
      </c>
      <c r="E18" s="76" t="s">
        <v>15</v>
      </c>
      <c r="F18" s="46">
        <v>0</v>
      </c>
      <c r="G18" s="81">
        <v>200</v>
      </c>
      <c r="H18" s="69">
        <f t="shared" si="3"/>
        <v>200</v>
      </c>
      <c r="I18" s="69"/>
      <c r="J18" s="69">
        <f t="shared" si="4"/>
        <v>200</v>
      </c>
      <c r="K18"/>
      <c r="L18"/>
      <c r="M18"/>
      <c r="N18"/>
      <c r="O18"/>
      <c r="P18"/>
      <c r="Q18"/>
      <c r="R18"/>
      <c r="S18"/>
    </row>
    <row r="19" spans="1:19" s="48" customFormat="1" ht="16.5" customHeight="1" x14ac:dyDescent="0.25">
      <c r="A19" s="20"/>
      <c r="B19" s="54"/>
      <c r="C19" s="89"/>
      <c r="D19" s="79"/>
      <c r="E19" s="107" t="s">
        <v>13</v>
      </c>
      <c r="F19" s="46">
        <v>0</v>
      </c>
      <c r="G19" s="81">
        <v>6857.33</v>
      </c>
      <c r="H19" s="69">
        <f t="shared" si="3"/>
        <v>6857.33</v>
      </c>
      <c r="I19" s="69"/>
      <c r="J19" s="69">
        <f t="shared" si="4"/>
        <v>6857.33</v>
      </c>
      <c r="K19"/>
      <c r="L19"/>
      <c r="M19"/>
      <c r="N19"/>
      <c r="O19"/>
      <c r="P19"/>
      <c r="Q19"/>
      <c r="R19"/>
      <c r="S19"/>
    </row>
    <row r="20" spans="1:19" s="48" customFormat="1" ht="16.5" customHeight="1" x14ac:dyDescent="0.25">
      <c r="A20" s="20"/>
      <c r="B20" s="21">
        <v>60095</v>
      </c>
      <c r="C20" s="44"/>
      <c r="D20" s="4" t="s">
        <v>18</v>
      </c>
      <c r="E20" s="47"/>
      <c r="F20" s="52">
        <v>10000</v>
      </c>
      <c r="G20" s="52">
        <f>G21</f>
        <v>137.85</v>
      </c>
      <c r="H20" s="52">
        <f t="shared" si="3"/>
        <v>10137.85</v>
      </c>
      <c r="I20" s="52">
        <f>I21</f>
        <v>0</v>
      </c>
      <c r="J20" s="52">
        <f t="shared" si="4"/>
        <v>10137.85</v>
      </c>
      <c r="K20"/>
      <c r="L20"/>
      <c r="M20"/>
      <c r="N20"/>
      <c r="O20"/>
      <c r="P20"/>
      <c r="Q20"/>
      <c r="R20"/>
      <c r="S20"/>
    </row>
    <row r="21" spans="1:19" s="48" customFormat="1" ht="16.5" customHeight="1" x14ac:dyDescent="0.25">
      <c r="A21" s="20"/>
      <c r="B21" s="20"/>
      <c r="C21" s="28" t="s">
        <v>51</v>
      </c>
      <c r="D21" s="110" t="s">
        <v>52</v>
      </c>
      <c r="E21" s="76"/>
      <c r="F21" s="51">
        <f>F22</f>
        <v>0</v>
      </c>
      <c r="G21" s="51">
        <f t="shared" ref="G21:I21" si="6">G22</f>
        <v>137.85</v>
      </c>
      <c r="H21" s="51">
        <f t="shared" si="3"/>
        <v>137.85</v>
      </c>
      <c r="I21" s="51">
        <f t="shared" si="6"/>
        <v>0</v>
      </c>
      <c r="J21" s="51">
        <f t="shared" si="4"/>
        <v>137.85</v>
      </c>
      <c r="K21"/>
      <c r="L21"/>
      <c r="M21"/>
      <c r="N21"/>
      <c r="O21"/>
      <c r="P21"/>
      <c r="Q21"/>
      <c r="R21"/>
      <c r="S21"/>
    </row>
    <row r="22" spans="1:19" s="48" customFormat="1" ht="16.5" customHeight="1" x14ac:dyDescent="0.25">
      <c r="A22" s="20"/>
      <c r="B22" s="80"/>
      <c r="C22" s="75"/>
      <c r="D22" s="79" t="s">
        <v>8</v>
      </c>
      <c r="E22" s="107" t="s">
        <v>13</v>
      </c>
      <c r="F22" s="46">
        <v>0</v>
      </c>
      <c r="G22" s="82">
        <v>137.85</v>
      </c>
      <c r="H22" s="69">
        <f t="shared" si="3"/>
        <v>137.85</v>
      </c>
      <c r="I22" s="69"/>
      <c r="J22" s="69">
        <f t="shared" si="4"/>
        <v>137.85</v>
      </c>
      <c r="K22"/>
      <c r="L22"/>
      <c r="M22"/>
      <c r="N22"/>
      <c r="O22"/>
      <c r="P22"/>
      <c r="Q22"/>
      <c r="R22"/>
      <c r="S22"/>
    </row>
    <row r="23" spans="1:19" s="48" customFormat="1" ht="18" customHeight="1" x14ac:dyDescent="0.25">
      <c r="A23" s="17">
        <v>700</v>
      </c>
      <c r="B23" s="17"/>
      <c r="C23" s="17"/>
      <c r="D23" s="111" t="s">
        <v>53</v>
      </c>
      <c r="E23" s="3"/>
      <c r="F23" s="49">
        <f>F24</f>
        <v>20224123</v>
      </c>
      <c r="G23" s="49">
        <f>G24</f>
        <v>-17722.5</v>
      </c>
      <c r="H23" s="49">
        <f t="shared" si="3"/>
        <v>20206400.5</v>
      </c>
      <c r="I23" s="49">
        <f>I24</f>
        <v>0</v>
      </c>
      <c r="J23" s="49">
        <f t="shared" si="4"/>
        <v>20206400.5</v>
      </c>
      <c r="K23"/>
      <c r="L23"/>
      <c r="M23"/>
      <c r="N23"/>
      <c r="O23"/>
      <c r="P23"/>
      <c r="Q23"/>
      <c r="R23"/>
      <c r="S23"/>
    </row>
    <row r="24" spans="1:19" s="48" customFormat="1" ht="16.5" customHeight="1" x14ac:dyDescent="0.25">
      <c r="A24" s="20"/>
      <c r="B24" s="21">
        <v>70005</v>
      </c>
      <c r="C24" s="44"/>
      <c r="D24" s="4" t="s">
        <v>54</v>
      </c>
      <c r="E24" s="105"/>
      <c r="F24" s="52">
        <v>20224123</v>
      </c>
      <c r="G24" s="52">
        <f>G25+G27</f>
        <v>-17722.5</v>
      </c>
      <c r="H24" s="52">
        <f t="shared" si="3"/>
        <v>20206400.5</v>
      </c>
      <c r="I24" s="52">
        <f>I27</f>
        <v>0</v>
      </c>
      <c r="J24" s="52">
        <f t="shared" si="4"/>
        <v>20206400.5</v>
      </c>
      <c r="K24"/>
      <c r="L24"/>
      <c r="M24"/>
      <c r="N24"/>
      <c r="O24"/>
      <c r="P24"/>
      <c r="Q24"/>
      <c r="R24"/>
      <c r="S24"/>
    </row>
    <row r="25" spans="1:19" s="48" customFormat="1" ht="29.1" customHeight="1" x14ac:dyDescent="0.25">
      <c r="A25" s="20"/>
      <c r="B25" s="20"/>
      <c r="C25" s="28" t="s">
        <v>55</v>
      </c>
      <c r="D25" s="5" t="s">
        <v>56</v>
      </c>
      <c r="E25" s="76"/>
      <c r="F25" s="51">
        <f>F26</f>
        <v>13500000</v>
      </c>
      <c r="G25" s="51">
        <f t="shared" ref="G25:I25" si="7">G26</f>
        <v>-18645</v>
      </c>
      <c r="H25" s="51">
        <f t="shared" si="3"/>
        <v>13481355</v>
      </c>
      <c r="I25" s="51">
        <f t="shared" si="7"/>
        <v>0</v>
      </c>
      <c r="J25" s="51">
        <f t="shared" si="4"/>
        <v>13481355</v>
      </c>
      <c r="K25"/>
      <c r="L25"/>
      <c r="M25"/>
      <c r="N25"/>
      <c r="O25"/>
      <c r="P25"/>
      <c r="Q25"/>
      <c r="R25"/>
      <c r="S25"/>
    </row>
    <row r="26" spans="1:19" s="48" customFormat="1" ht="29.1" customHeight="1" x14ac:dyDescent="0.25">
      <c r="A26" s="20"/>
      <c r="B26" s="20"/>
      <c r="C26" s="109"/>
      <c r="D26" s="79" t="s">
        <v>8</v>
      </c>
      <c r="E26" s="76" t="s">
        <v>57</v>
      </c>
      <c r="F26" s="46">
        <v>13500000</v>
      </c>
      <c r="G26" s="81">
        <v>-18645</v>
      </c>
      <c r="H26" s="69">
        <f t="shared" si="3"/>
        <v>13481355</v>
      </c>
      <c r="I26" s="69"/>
      <c r="J26" s="69">
        <f t="shared" si="4"/>
        <v>13481355</v>
      </c>
      <c r="K26"/>
      <c r="L26"/>
      <c r="M26"/>
      <c r="N26"/>
      <c r="O26"/>
      <c r="P26"/>
      <c r="Q26"/>
      <c r="R26"/>
      <c r="S26"/>
    </row>
    <row r="27" spans="1:19" s="48" customFormat="1" ht="16.5" customHeight="1" x14ac:dyDescent="0.25">
      <c r="A27" s="20"/>
      <c r="B27" s="20"/>
      <c r="C27" s="28" t="s">
        <v>51</v>
      </c>
      <c r="D27" s="5" t="s">
        <v>52</v>
      </c>
      <c r="E27" s="108"/>
      <c r="F27" s="51">
        <f>F28</f>
        <v>0</v>
      </c>
      <c r="G27" s="51">
        <f>SUM(G28:G28)</f>
        <v>922.5</v>
      </c>
      <c r="H27" s="51">
        <f t="shared" si="3"/>
        <v>922.5</v>
      </c>
      <c r="I27" s="51">
        <f>I28</f>
        <v>0</v>
      </c>
      <c r="J27" s="51">
        <f t="shared" si="4"/>
        <v>922.5</v>
      </c>
      <c r="K27"/>
      <c r="L27"/>
      <c r="M27"/>
      <c r="N27"/>
      <c r="O27"/>
      <c r="P27"/>
      <c r="Q27"/>
      <c r="R27"/>
      <c r="S27"/>
    </row>
    <row r="28" spans="1:19" s="48" customFormat="1" ht="16.5" customHeight="1" x14ac:dyDescent="0.25">
      <c r="A28" s="20"/>
      <c r="B28" s="54"/>
      <c r="C28" s="89"/>
      <c r="D28" s="79" t="s">
        <v>8</v>
      </c>
      <c r="E28" s="107" t="s">
        <v>13</v>
      </c>
      <c r="F28" s="46">
        <v>0</v>
      </c>
      <c r="G28" s="81">
        <v>922.5</v>
      </c>
      <c r="H28" s="69">
        <f t="shared" si="3"/>
        <v>922.5</v>
      </c>
      <c r="I28" s="69"/>
      <c r="J28" s="69">
        <f t="shared" si="4"/>
        <v>922.5</v>
      </c>
      <c r="K28"/>
      <c r="L28"/>
      <c r="M28"/>
      <c r="N28"/>
      <c r="O28"/>
      <c r="P28"/>
      <c r="Q28"/>
      <c r="R28"/>
      <c r="S28"/>
    </row>
    <row r="29" spans="1:19" s="48" customFormat="1" ht="18" customHeight="1" x14ac:dyDescent="0.25">
      <c r="A29" s="17">
        <v>750</v>
      </c>
      <c r="B29" s="16"/>
      <c r="C29" s="17"/>
      <c r="D29" s="111" t="s">
        <v>58</v>
      </c>
      <c r="E29" s="3"/>
      <c r="F29" s="49">
        <v>118050</v>
      </c>
      <c r="G29" s="49">
        <f>G30</f>
        <v>-10542.11</v>
      </c>
      <c r="H29" s="49">
        <f t="shared" si="3"/>
        <v>107507.89</v>
      </c>
      <c r="I29" s="49">
        <f>I30</f>
        <v>0</v>
      </c>
      <c r="J29" s="49">
        <f t="shared" si="4"/>
        <v>107507.89</v>
      </c>
      <c r="K29"/>
      <c r="L29"/>
      <c r="M29"/>
      <c r="N29"/>
      <c r="O29"/>
      <c r="P29"/>
      <c r="Q29"/>
      <c r="R29"/>
      <c r="S29"/>
    </row>
    <row r="30" spans="1:19" s="48" customFormat="1" ht="16.5" customHeight="1" x14ac:dyDescent="0.25">
      <c r="A30" s="20"/>
      <c r="B30" s="21">
        <v>75023</v>
      </c>
      <c r="C30" s="44"/>
      <c r="D30" s="112" t="s">
        <v>59</v>
      </c>
      <c r="E30" s="105"/>
      <c r="F30" s="52">
        <v>96000</v>
      </c>
      <c r="G30" s="52">
        <f>G31+G33</f>
        <v>-10542.11</v>
      </c>
      <c r="H30" s="52">
        <f t="shared" si="3"/>
        <v>85457.89</v>
      </c>
      <c r="I30" s="52">
        <f>I33</f>
        <v>0</v>
      </c>
      <c r="J30" s="52">
        <f t="shared" si="4"/>
        <v>85457.89</v>
      </c>
      <c r="K30"/>
      <c r="L30"/>
      <c r="M30"/>
      <c r="N30"/>
      <c r="O30"/>
      <c r="P30"/>
      <c r="Q30"/>
      <c r="R30"/>
      <c r="S30"/>
    </row>
    <row r="31" spans="1:19" s="48" customFormat="1" ht="16.5" customHeight="1" x14ac:dyDescent="0.25">
      <c r="A31" s="20"/>
      <c r="B31" s="20"/>
      <c r="C31" s="50" t="s">
        <v>49</v>
      </c>
      <c r="D31" s="104" t="s">
        <v>24</v>
      </c>
      <c r="E31" s="76"/>
      <c r="F31" s="51">
        <f>F32</f>
        <v>90000</v>
      </c>
      <c r="G31" s="51">
        <f t="shared" ref="G31:I31" si="8">G32</f>
        <v>-11342</v>
      </c>
      <c r="H31" s="51">
        <f t="shared" si="3"/>
        <v>78658</v>
      </c>
      <c r="I31" s="51">
        <f t="shared" si="8"/>
        <v>0</v>
      </c>
      <c r="J31" s="51">
        <f t="shared" si="4"/>
        <v>78658</v>
      </c>
      <c r="K31"/>
      <c r="L31"/>
      <c r="M31"/>
      <c r="N31"/>
      <c r="O31"/>
      <c r="P31"/>
      <c r="Q31"/>
      <c r="R31"/>
      <c r="S31"/>
    </row>
    <row r="32" spans="1:19" s="48" customFormat="1" ht="16.5" customHeight="1" x14ac:dyDescent="0.25">
      <c r="A32" s="54"/>
      <c r="B32" s="54"/>
      <c r="C32" s="89"/>
      <c r="D32" s="79" t="s">
        <v>8</v>
      </c>
      <c r="E32" s="76" t="s">
        <v>5</v>
      </c>
      <c r="F32" s="46">
        <v>90000</v>
      </c>
      <c r="G32" s="81">
        <v>-11342</v>
      </c>
      <c r="H32" s="69">
        <f t="shared" si="3"/>
        <v>78658</v>
      </c>
      <c r="I32" s="69"/>
      <c r="J32" s="69">
        <f t="shared" si="4"/>
        <v>78658</v>
      </c>
      <c r="K32"/>
      <c r="L32"/>
      <c r="M32"/>
      <c r="N32"/>
      <c r="O32"/>
      <c r="P32"/>
      <c r="Q32"/>
      <c r="R32"/>
      <c r="S32"/>
    </row>
    <row r="33" spans="1:19" s="48" customFormat="1" ht="16.5" customHeight="1" x14ac:dyDescent="0.25">
      <c r="A33" s="20"/>
      <c r="B33" s="20"/>
      <c r="C33" s="28" t="s">
        <v>51</v>
      </c>
      <c r="D33" s="5" t="s">
        <v>52</v>
      </c>
      <c r="E33" s="108"/>
      <c r="F33" s="51">
        <f>F35</f>
        <v>0</v>
      </c>
      <c r="G33" s="51">
        <f>SUM(G34:G35)</f>
        <v>799.89</v>
      </c>
      <c r="H33" s="51">
        <f t="shared" si="3"/>
        <v>799.89</v>
      </c>
      <c r="I33" s="51">
        <f>I35</f>
        <v>0</v>
      </c>
      <c r="J33" s="51">
        <f t="shared" si="4"/>
        <v>799.89</v>
      </c>
      <c r="K33"/>
      <c r="L33"/>
      <c r="M33"/>
      <c r="N33"/>
      <c r="O33"/>
      <c r="P33"/>
      <c r="Q33"/>
      <c r="R33"/>
      <c r="S33"/>
    </row>
    <row r="34" spans="1:19" s="48" customFormat="1" ht="16.5" customHeight="1" x14ac:dyDescent="0.25">
      <c r="A34" s="20"/>
      <c r="B34" s="20"/>
      <c r="C34" s="109"/>
      <c r="D34" s="79" t="s">
        <v>8</v>
      </c>
      <c r="E34" s="76" t="s">
        <v>60</v>
      </c>
      <c r="F34" s="46">
        <v>0</v>
      </c>
      <c r="G34" s="81">
        <v>550</v>
      </c>
      <c r="H34" s="69">
        <f t="shared" si="3"/>
        <v>550</v>
      </c>
      <c r="I34" s="69"/>
      <c r="J34" s="69">
        <f t="shared" si="4"/>
        <v>550</v>
      </c>
      <c r="K34"/>
      <c r="L34"/>
      <c r="M34"/>
      <c r="N34"/>
      <c r="O34"/>
      <c r="P34"/>
      <c r="Q34"/>
      <c r="R34"/>
      <c r="S34"/>
    </row>
    <row r="35" spans="1:19" s="48" customFormat="1" ht="16.5" customHeight="1" x14ac:dyDescent="0.25">
      <c r="A35" s="20"/>
      <c r="B35" s="54"/>
      <c r="C35" s="89"/>
      <c r="D35" s="79"/>
      <c r="E35" s="76" t="s">
        <v>5</v>
      </c>
      <c r="F35" s="46">
        <v>0</v>
      </c>
      <c r="G35" s="81">
        <v>249.89</v>
      </c>
      <c r="H35" s="69">
        <f t="shared" si="3"/>
        <v>249.89</v>
      </c>
      <c r="I35" s="69"/>
      <c r="J35" s="69">
        <f t="shared" si="4"/>
        <v>249.89</v>
      </c>
      <c r="K35"/>
      <c r="L35"/>
      <c r="M35"/>
      <c r="N35"/>
      <c r="O35"/>
      <c r="P35"/>
      <c r="Q35"/>
      <c r="R35"/>
      <c r="S35"/>
    </row>
    <row r="36" spans="1:19" s="48" customFormat="1" ht="42.75" customHeight="1" x14ac:dyDescent="0.25">
      <c r="A36" s="17">
        <v>756</v>
      </c>
      <c r="B36" s="16"/>
      <c r="C36" s="16"/>
      <c r="D36" s="6" t="s">
        <v>61</v>
      </c>
      <c r="E36" s="3"/>
      <c r="F36" s="49">
        <v>79310775</v>
      </c>
      <c r="G36" s="49">
        <f>G37</f>
        <v>64964</v>
      </c>
      <c r="H36" s="49">
        <f t="shared" ref="H36:H41" si="9">SUM(F36:G36)</f>
        <v>79375739</v>
      </c>
      <c r="I36" s="49">
        <f>I37</f>
        <v>0</v>
      </c>
      <c r="J36" s="49">
        <f t="shared" ref="J36:J41" si="10">SUM(H36:I36)</f>
        <v>79375739</v>
      </c>
      <c r="K36"/>
      <c r="L36"/>
      <c r="M36"/>
      <c r="N36"/>
      <c r="O36"/>
      <c r="P36"/>
      <c r="Q36"/>
      <c r="R36"/>
      <c r="S36"/>
    </row>
    <row r="37" spans="1:19" s="48" customFormat="1" ht="27.75" customHeight="1" x14ac:dyDescent="0.25">
      <c r="A37" s="20"/>
      <c r="B37" s="21">
        <v>75618</v>
      </c>
      <c r="C37" s="44"/>
      <c r="D37" s="4" t="s">
        <v>62</v>
      </c>
      <c r="E37" s="105"/>
      <c r="F37" s="52">
        <v>2244740</v>
      </c>
      <c r="G37" s="52">
        <f>G38+G40+G42+G44</f>
        <v>64964</v>
      </c>
      <c r="H37" s="52">
        <f t="shared" si="9"/>
        <v>2309704</v>
      </c>
      <c r="I37" s="52">
        <f>I40</f>
        <v>0</v>
      </c>
      <c r="J37" s="52">
        <f t="shared" si="10"/>
        <v>2309704</v>
      </c>
      <c r="K37"/>
      <c r="L37"/>
      <c r="M37"/>
      <c r="N37"/>
      <c r="O37"/>
      <c r="P37"/>
      <c r="Q37"/>
      <c r="R37"/>
      <c r="S37"/>
    </row>
    <row r="38" spans="1:19" s="48" customFormat="1" ht="29.1" customHeight="1" x14ac:dyDescent="0.25">
      <c r="A38" s="20"/>
      <c r="B38" s="20"/>
      <c r="C38" s="28" t="s">
        <v>63</v>
      </c>
      <c r="D38" s="5" t="s">
        <v>64</v>
      </c>
      <c r="E38" s="76"/>
      <c r="F38" s="51">
        <f>F39</f>
        <v>110000</v>
      </c>
      <c r="G38" s="51">
        <f t="shared" ref="G38:I44" si="11">G39</f>
        <v>60000</v>
      </c>
      <c r="H38" s="51">
        <f t="shared" si="9"/>
        <v>170000</v>
      </c>
      <c r="I38" s="51">
        <f t="shared" si="11"/>
        <v>0</v>
      </c>
      <c r="J38" s="51">
        <f t="shared" si="10"/>
        <v>170000</v>
      </c>
      <c r="K38"/>
      <c r="L38"/>
      <c r="M38"/>
      <c r="N38"/>
      <c r="O38"/>
      <c r="P38"/>
      <c r="Q38"/>
      <c r="R38"/>
      <c r="S38"/>
    </row>
    <row r="39" spans="1:19" s="48" customFormat="1" ht="17.25" customHeight="1" x14ac:dyDescent="0.25">
      <c r="A39" s="54"/>
      <c r="B39" s="54"/>
      <c r="C39" s="113"/>
      <c r="D39" s="79" t="s">
        <v>8</v>
      </c>
      <c r="E39" s="76" t="s">
        <v>15</v>
      </c>
      <c r="F39" s="46">
        <v>110000</v>
      </c>
      <c r="G39" s="81">
        <v>60000</v>
      </c>
      <c r="H39" s="69">
        <f t="shared" si="9"/>
        <v>170000</v>
      </c>
      <c r="I39" s="69"/>
      <c r="J39" s="69">
        <f t="shared" si="10"/>
        <v>170000</v>
      </c>
      <c r="K39"/>
      <c r="L39"/>
      <c r="M39"/>
      <c r="N39"/>
      <c r="O39"/>
      <c r="P39"/>
      <c r="Q39"/>
      <c r="R39"/>
      <c r="S39"/>
    </row>
    <row r="40" spans="1:19" s="48" customFormat="1" ht="17.25" customHeight="1" x14ac:dyDescent="0.25">
      <c r="A40" s="20"/>
      <c r="B40" s="20"/>
      <c r="C40" s="28" t="s">
        <v>65</v>
      </c>
      <c r="D40" s="110" t="s">
        <v>66</v>
      </c>
      <c r="E40" s="76"/>
      <c r="F40" s="51">
        <f>F41</f>
        <v>500</v>
      </c>
      <c r="G40" s="51">
        <f t="shared" si="11"/>
        <v>864</v>
      </c>
      <c r="H40" s="51">
        <f t="shared" si="9"/>
        <v>1364</v>
      </c>
      <c r="I40" s="51"/>
      <c r="J40" s="51">
        <f t="shared" si="10"/>
        <v>1364</v>
      </c>
      <c r="K40"/>
      <c r="L40"/>
      <c r="M40"/>
      <c r="N40"/>
      <c r="O40"/>
      <c r="P40"/>
      <c r="Q40"/>
      <c r="R40"/>
      <c r="S40"/>
    </row>
    <row r="41" spans="1:19" s="48" customFormat="1" ht="17.25" customHeight="1" x14ac:dyDescent="0.25">
      <c r="A41" s="20"/>
      <c r="B41" s="20"/>
      <c r="C41" s="50"/>
      <c r="D41" s="79" t="s">
        <v>8</v>
      </c>
      <c r="E41" s="76" t="s">
        <v>67</v>
      </c>
      <c r="F41" s="46">
        <v>500</v>
      </c>
      <c r="G41" s="81">
        <v>864</v>
      </c>
      <c r="H41" s="69">
        <f t="shared" si="9"/>
        <v>1364</v>
      </c>
      <c r="I41" s="69"/>
      <c r="J41" s="69">
        <f t="shared" si="10"/>
        <v>1364</v>
      </c>
      <c r="K41"/>
      <c r="L41"/>
      <c r="M41"/>
      <c r="N41"/>
      <c r="O41"/>
      <c r="P41"/>
      <c r="Q41"/>
      <c r="R41"/>
      <c r="S41"/>
    </row>
    <row r="42" spans="1:19" s="48" customFormat="1" ht="17.25" customHeight="1" x14ac:dyDescent="0.25">
      <c r="A42" s="20"/>
      <c r="B42" s="20"/>
      <c r="C42" s="28" t="s">
        <v>68</v>
      </c>
      <c r="D42" s="110" t="s">
        <v>69</v>
      </c>
      <c r="E42" s="76"/>
      <c r="F42" s="51">
        <f>F43</f>
        <v>0</v>
      </c>
      <c r="G42" s="51">
        <f t="shared" si="11"/>
        <v>4000</v>
      </c>
      <c r="H42" s="51">
        <f t="shared" ref="H42:H43" si="12">SUM(F42:G42)</f>
        <v>4000</v>
      </c>
      <c r="I42" s="51"/>
      <c r="J42" s="51">
        <f t="shared" ref="J42:J43" si="13">SUM(H42:I42)</f>
        <v>4000</v>
      </c>
      <c r="K42"/>
      <c r="L42"/>
      <c r="M42"/>
      <c r="N42"/>
      <c r="O42"/>
      <c r="P42"/>
      <c r="Q42"/>
      <c r="R42"/>
      <c r="S42"/>
    </row>
    <row r="43" spans="1:19" s="48" customFormat="1" ht="17.25" customHeight="1" x14ac:dyDescent="0.25">
      <c r="A43" s="20"/>
      <c r="B43" s="20"/>
      <c r="C43" s="50"/>
      <c r="D43" s="79" t="s">
        <v>8</v>
      </c>
      <c r="E43" s="76" t="s">
        <v>70</v>
      </c>
      <c r="F43" s="46">
        <v>0</v>
      </c>
      <c r="G43" s="46">
        <v>4000</v>
      </c>
      <c r="H43" s="69">
        <f t="shared" si="12"/>
        <v>4000</v>
      </c>
      <c r="I43" s="69"/>
      <c r="J43" s="69">
        <f t="shared" si="13"/>
        <v>4000</v>
      </c>
      <c r="K43"/>
      <c r="L43"/>
      <c r="M43"/>
      <c r="N43"/>
      <c r="O43"/>
      <c r="P43"/>
      <c r="Q43"/>
      <c r="R43"/>
      <c r="S43"/>
    </row>
    <row r="44" spans="1:19" s="48" customFormat="1" ht="17.25" customHeight="1" x14ac:dyDescent="0.25">
      <c r="A44" s="20"/>
      <c r="B44" s="20"/>
      <c r="C44" s="28" t="s">
        <v>23</v>
      </c>
      <c r="D44" s="110" t="s">
        <v>24</v>
      </c>
      <c r="E44" s="76"/>
      <c r="F44" s="51">
        <f>F45</f>
        <v>0</v>
      </c>
      <c r="G44" s="51">
        <f t="shared" si="11"/>
        <v>100</v>
      </c>
      <c r="H44" s="51">
        <f t="shared" ref="H44:H46" si="14">SUM(F44:G44)</f>
        <v>100</v>
      </c>
      <c r="I44" s="51"/>
      <c r="J44" s="51">
        <f t="shared" ref="J44:J46" si="15">SUM(H44:I44)</f>
        <v>100</v>
      </c>
      <c r="K44"/>
      <c r="L44"/>
      <c r="M44"/>
      <c r="N44"/>
      <c r="O44"/>
      <c r="P44"/>
      <c r="Q44"/>
      <c r="R44"/>
      <c r="S44"/>
    </row>
    <row r="45" spans="1:19" s="48" customFormat="1" ht="17.25" customHeight="1" x14ac:dyDescent="0.25">
      <c r="A45" s="20"/>
      <c r="B45" s="20"/>
      <c r="C45" s="50"/>
      <c r="D45" s="79" t="s">
        <v>8</v>
      </c>
      <c r="E45" s="76" t="s">
        <v>15</v>
      </c>
      <c r="F45" s="46">
        <v>0</v>
      </c>
      <c r="G45" s="46">
        <v>100</v>
      </c>
      <c r="H45" s="69">
        <f t="shared" si="14"/>
        <v>100</v>
      </c>
      <c r="I45" s="69"/>
      <c r="J45" s="69">
        <f t="shared" si="15"/>
        <v>100</v>
      </c>
      <c r="K45"/>
      <c r="L45"/>
      <c r="M45"/>
      <c r="N45"/>
      <c r="O45"/>
      <c r="P45"/>
      <c r="Q45"/>
      <c r="R45"/>
      <c r="S45"/>
    </row>
    <row r="46" spans="1:19" s="48" customFormat="1" ht="18" customHeight="1" x14ac:dyDescent="0.25">
      <c r="A46" s="17">
        <v>851</v>
      </c>
      <c r="B46" s="16"/>
      <c r="C46" s="16"/>
      <c r="D46" s="6" t="s">
        <v>26</v>
      </c>
      <c r="E46" s="3"/>
      <c r="F46" s="49">
        <v>11169.01</v>
      </c>
      <c r="G46" s="49">
        <f>G47</f>
        <v>-144</v>
      </c>
      <c r="H46" s="49">
        <f t="shared" si="14"/>
        <v>11025.01</v>
      </c>
      <c r="I46" s="49">
        <f>I47</f>
        <v>0</v>
      </c>
      <c r="J46" s="49">
        <f t="shared" si="15"/>
        <v>11025.01</v>
      </c>
      <c r="K46"/>
      <c r="L46"/>
      <c r="M46"/>
      <c r="N46"/>
      <c r="O46"/>
      <c r="P46"/>
      <c r="Q46"/>
      <c r="R46"/>
      <c r="S46"/>
    </row>
    <row r="47" spans="1:19" s="48" customFormat="1" ht="17.25" customHeight="1" x14ac:dyDescent="0.25">
      <c r="A47" s="20"/>
      <c r="B47" s="21">
        <v>85195</v>
      </c>
      <c r="C47" s="44"/>
      <c r="D47" s="4" t="s">
        <v>18</v>
      </c>
      <c r="E47" s="47"/>
      <c r="F47" s="52">
        <f>F48</f>
        <v>144</v>
      </c>
      <c r="G47" s="52">
        <f>G48</f>
        <v>-144</v>
      </c>
      <c r="H47" s="52">
        <f t="shared" ref="H47:H60" si="16">SUM(F47:G47)</f>
        <v>0</v>
      </c>
      <c r="I47" s="52">
        <f>I48</f>
        <v>0</v>
      </c>
      <c r="J47" s="52">
        <f t="shared" ref="J47:J56" si="17">SUM(H47:I47)</f>
        <v>0</v>
      </c>
      <c r="K47"/>
      <c r="L47"/>
      <c r="M47"/>
      <c r="N47"/>
      <c r="O47"/>
      <c r="P47"/>
      <c r="Q47"/>
      <c r="R47"/>
      <c r="S47"/>
    </row>
    <row r="48" spans="1:19" s="48" customFormat="1" ht="17.25" customHeight="1" x14ac:dyDescent="0.25">
      <c r="A48" s="20"/>
      <c r="B48" s="20"/>
      <c r="C48" s="28" t="s">
        <v>29</v>
      </c>
      <c r="D48" s="5" t="s">
        <v>30</v>
      </c>
      <c r="E48" s="76"/>
      <c r="F48" s="51">
        <f t="shared" ref="F48:I48" si="18">F49</f>
        <v>144</v>
      </c>
      <c r="G48" s="51">
        <f t="shared" si="18"/>
        <v>-144</v>
      </c>
      <c r="H48" s="51">
        <f t="shared" si="16"/>
        <v>0</v>
      </c>
      <c r="I48" s="51">
        <f t="shared" si="18"/>
        <v>0</v>
      </c>
      <c r="J48" s="51">
        <f t="shared" si="17"/>
        <v>0</v>
      </c>
      <c r="K48"/>
      <c r="L48"/>
      <c r="M48"/>
      <c r="N48"/>
      <c r="O48"/>
      <c r="P48"/>
      <c r="Q48"/>
      <c r="R48"/>
      <c r="S48"/>
    </row>
    <row r="49" spans="1:19" s="48" customFormat="1" ht="17.25" customHeight="1" x14ac:dyDescent="0.25">
      <c r="A49" s="20"/>
      <c r="B49" s="80"/>
      <c r="C49" s="75"/>
      <c r="D49" s="79" t="s">
        <v>8</v>
      </c>
      <c r="E49" s="76" t="s">
        <v>5</v>
      </c>
      <c r="F49" s="82">
        <v>144</v>
      </c>
      <c r="G49" s="82">
        <v>-144</v>
      </c>
      <c r="H49" s="69">
        <f t="shared" si="16"/>
        <v>0</v>
      </c>
      <c r="I49" s="69"/>
      <c r="J49" s="69">
        <f t="shared" si="17"/>
        <v>0</v>
      </c>
      <c r="K49"/>
      <c r="L49"/>
      <c r="M49"/>
      <c r="N49"/>
      <c r="O49"/>
      <c r="P49"/>
      <c r="Q49"/>
      <c r="R49"/>
      <c r="S49"/>
    </row>
    <row r="50" spans="1:19" s="48" customFormat="1" ht="18" customHeight="1" x14ac:dyDescent="0.25">
      <c r="A50" s="17">
        <v>855</v>
      </c>
      <c r="B50" s="16"/>
      <c r="C50" s="16"/>
      <c r="D50" s="6" t="s">
        <v>21</v>
      </c>
      <c r="E50" s="85"/>
      <c r="F50" s="86">
        <v>175966.07</v>
      </c>
      <c r="G50" s="91">
        <f>G51+G56+G61</f>
        <v>4395.1600000000008</v>
      </c>
      <c r="H50" s="49">
        <f t="shared" si="16"/>
        <v>180361.23</v>
      </c>
      <c r="I50" s="91">
        <f>I51+I56</f>
        <v>0</v>
      </c>
      <c r="J50" s="86">
        <f t="shared" si="17"/>
        <v>180361.23</v>
      </c>
      <c r="K50"/>
      <c r="L50"/>
      <c r="M50"/>
      <c r="N50"/>
      <c r="O50"/>
      <c r="P50"/>
      <c r="Q50"/>
      <c r="R50"/>
      <c r="S50"/>
    </row>
    <row r="51" spans="1:19" s="48" customFormat="1" ht="17.25" customHeight="1" x14ac:dyDescent="0.25">
      <c r="A51" s="20"/>
      <c r="B51" s="20">
        <v>85501</v>
      </c>
      <c r="C51" s="45"/>
      <c r="D51" s="4" t="s">
        <v>22</v>
      </c>
      <c r="E51" s="92"/>
      <c r="F51" s="93">
        <v>17575.240000000002</v>
      </c>
      <c r="G51" s="93">
        <f>G52+G54</f>
        <v>243.58</v>
      </c>
      <c r="H51" s="52">
        <f t="shared" si="16"/>
        <v>17818.820000000003</v>
      </c>
      <c r="I51" s="93">
        <f>I52+I54</f>
        <v>0</v>
      </c>
      <c r="J51" s="94">
        <f t="shared" si="17"/>
        <v>17818.820000000003</v>
      </c>
      <c r="K51"/>
      <c r="L51"/>
      <c r="M51"/>
      <c r="N51"/>
      <c r="O51"/>
      <c r="P51"/>
      <c r="Q51"/>
      <c r="R51"/>
      <c r="S51"/>
    </row>
    <row r="52" spans="1:19" s="48" customFormat="1" ht="17.25" customHeight="1" x14ac:dyDescent="0.25">
      <c r="A52" s="20"/>
      <c r="B52" s="20"/>
      <c r="C52" s="28" t="s">
        <v>23</v>
      </c>
      <c r="D52" s="5" t="s">
        <v>24</v>
      </c>
      <c r="E52" s="76"/>
      <c r="F52" s="88">
        <f>F53</f>
        <v>1260.46</v>
      </c>
      <c r="G52" s="88">
        <f t="shared" ref="G52:I52" si="19">G53</f>
        <v>87.72</v>
      </c>
      <c r="H52" s="51">
        <f t="shared" si="16"/>
        <v>1348.18</v>
      </c>
      <c r="I52" s="88">
        <f t="shared" si="19"/>
        <v>0</v>
      </c>
      <c r="J52" s="88">
        <f t="shared" si="17"/>
        <v>1348.18</v>
      </c>
      <c r="K52"/>
      <c r="L52"/>
      <c r="M52"/>
      <c r="N52"/>
      <c r="O52"/>
      <c r="P52"/>
      <c r="Q52"/>
      <c r="R52"/>
      <c r="S52"/>
    </row>
    <row r="53" spans="1:19" s="48" customFormat="1" ht="17.25" customHeight="1" x14ac:dyDescent="0.25">
      <c r="A53" s="20"/>
      <c r="B53" s="20"/>
      <c r="C53" s="50"/>
      <c r="D53" s="79" t="s">
        <v>8</v>
      </c>
      <c r="E53" s="76" t="s">
        <v>5</v>
      </c>
      <c r="F53" s="81">
        <v>1260.46</v>
      </c>
      <c r="G53" s="90">
        <v>87.72</v>
      </c>
      <c r="H53" s="69">
        <f t="shared" si="16"/>
        <v>1348.18</v>
      </c>
      <c r="I53" s="81"/>
      <c r="J53" s="81">
        <f t="shared" si="17"/>
        <v>1348.18</v>
      </c>
      <c r="K53"/>
      <c r="L53"/>
      <c r="M53"/>
      <c r="N53"/>
      <c r="O53"/>
      <c r="P53"/>
      <c r="Q53"/>
      <c r="R53"/>
      <c r="S53"/>
    </row>
    <row r="54" spans="1:19" s="48" customFormat="1" ht="42" customHeight="1" x14ac:dyDescent="0.25">
      <c r="A54" s="20"/>
      <c r="B54" s="20"/>
      <c r="C54" s="28">
        <v>2910</v>
      </c>
      <c r="D54" s="5" t="s">
        <v>20</v>
      </c>
      <c r="E54" s="76"/>
      <c r="F54" s="88">
        <f>F55</f>
        <v>16314.78</v>
      </c>
      <c r="G54" s="88">
        <f t="shared" ref="G54:I54" si="20">G55</f>
        <v>155.86000000000001</v>
      </c>
      <c r="H54" s="51">
        <f t="shared" si="16"/>
        <v>16470.64</v>
      </c>
      <c r="I54" s="88">
        <f t="shared" si="20"/>
        <v>0</v>
      </c>
      <c r="J54" s="88">
        <f t="shared" si="17"/>
        <v>16470.64</v>
      </c>
      <c r="K54"/>
      <c r="L54"/>
      <c r="M54"/>
      <c r="N54"/>
      <c r="O54"/>
      <c r="P54"/>
      <c r="Q54"/>
      <c r="R54"/>
      <c r="S54"/>
    </row>
    <row r="55" spans="1:19" s="48" customFormat="1" ht="16.5" customHeight="1" x14ac:dyDescent="0.25">
      <c r="A55" s="20"/>
      <c r="B55" s="20"/>
      <c r="C55" s="50"/>
      <c r="D55" s="79" t="s">
        <v>8</v>
      </c>
      <c r="E55" s="76" t="s">
        <v>5</v>
      </c>
      <c r="F55" s="81">
        <v>16314.78</v>
      </c>
      <c r="G55" s="90">
        <v>155.86000000000001</v>
      </c>
      <c r="H55" s="69">
        <f t="shared" si="16"/>
        <v>16470.64</v>
      </c>
      <c r="I55" s="81"/>
      <c r="J55" s="81">
        <f t="shared" si="17"/>
        <v>16470.64</v>
      </c>
      <c r="K55"/>
      <c r="L55"/>
      <c r="M55"/>
      <c r="N55"/>
      <c r="O55"/>
      <c r="P55"/>
      <c r="Q55"/>
      <c r="R55"/>
      <c r="S55"/>
    </row>
    <row r="56" spans="1:19" s="48" customFormat="1" ht="28.5" customHeight="1" x14ac:dyDescent="0.25">
      <c r="A56" s="20"/>
      <c r="B56" s="21">
        <v>85502</v>
      </c>
      <c r="C56" s="44"/>
      <c r="D56" s="4" t="s">
        <v>25</v>
      </c>
      <c r="E56" s="92"/>
      <c r="F56" s="87">
        <v>156890.82999999999</v>
      </c>
      <c r="G56" s="95">
        <f>G57+G59</f>
        <v>4085.77</v>
      </c>
      <c r="H56" s="52">
        <f t="shared" si="16"/>
        <v>160976.59999999998</v>
      </c>
      <c r="I56" s="95">
        <f>I57+I59</f>
        <v>0</v>
      </c>
      <c r="J56" s="87">
        <f t="shared" si="17"/>
        <v>160976.59999999998</v>
      </c>
      <c r="K56"/>
      <c r="L56"/>
      <c r="M56"/>
      <c r="N56"/>
      <c r="O56"/>
      <c r="P56"/>
      <c r="Q56"/>
      <c r="R56"/>
      <c r="S56"/>
    </row>
    <row r="57" spans="1:19" s="48" customFormat="1" ht="17.25" customHeight="1" x14ac:dyDescent="0.25">
      <c r="A57" s="20"/>
      <c r="B57" s="20"/>
      <c r="C57" s="28" t="s">
        <v>23</v>
      </c>
      <c r="D57" s="5" t="s">
        <v>24</v>
      </c>
      <c r="E57" s="76"/>
      <c r="F57" s="88">
        <f>F58</f>
        <v>5205.79</v>
      </c>
      <c r="G57" s="88">
        <f t="shared" ref="G57:I57" si="21">G58</f>
        <v>777.46</v>
      </c>
      <c r="H57" s="51">
        <f t="shared" si="16"/>
        <v>5983.25</v>
      </c>
      <c r="I57" s="88">
        <f t="shared" si="21"/>
        <v>0</v>
      </c>
      <c r="J57" s="88">
        <f t="shared" ref="J57:J58" si="22">SUM(H57:I57)</f>
        <v>5983.25</v>
      </c>
      <c r="K57"/>
      <c r="L57"/>
      <c r="M57"/>
      <c r="N57"/>
      <c r="O57"/>
      <c r="P57"/>
      <c r="Q57"/>
      <c r="R57"/>
      <c r="S57"/>
    </row>
    <row r="58" spans="1:19" s="48" customFormat="1" ht="17.25" customHeight="1" x14ac:dyDescent="0.25">
      <c r="A58" s="20"/>
      <c r="B58" s="20"/>
      <c r="C58" s="50"/>
      <c r="D58" s="79" t="s">
        <v>8</v>
      </c>
      <c r="E58" s="76" t="s">
        <v>5</v>
      </c>
      <c r="F58" s="81">
        <v>5205.79</v>
      </c>
      <c r="G58" s="90">
        <v>777.46</v>
      </c>
      <c r="H58" s="69">
        <f t="shared" si="16"/>
        <v>5983.25</v>
      </c>
      <c r="I58" s="81"/>
      <c r="J58" s="81">
        <f t="shared" si="22"/>
        <v>5983.25</v>
      </c>
      <c r="K58"/>
      <c r="L58"/>
      <c r="M58"/>
      <c r="N58"/>
      <c r="O58"/>
      <c r="P58"/>
      <c r="Q58"/>
      <c r="R58"/>
      <c r="S58"/>
    </row>
    <row r="59" spans="1:19" s="48" customFormat="1" ht="42" customHeight="1" x14ac:dyDescent="0.25">
      <c r="A59" s="20"/>
      <c r="B59" s="20"/>
      <c r="C59" s="28">
        <v>2910</v>
      </c>
      <c r="D59" s="5" t="s">
        <v>20</v>
      </c>
      <c r="E59" s="76"/>
      <c r="F59" s="88">
        <f>F60</f>
        <v>51685.04</v>
      </c>
      <c r="G59" s="88">
        <f t="shared" ref="G59:I59" si="23">G60</f>
        <v>3308.31</v>
      </c>
      <c r="H59" s="51">
        <f t="shared" si="16"/>
        <v>54993.35</v>
      </c>
      <c r="I59" s="88">
        <f t="shared" si="23"/>
        <v>0</v>
      </c>
      <c r="J59" s="88">
        <f t="shared" ref="J59" si="24">SUM(H59:I59)</f>
        <v>54993.35</v>
      </c>
      <c r="K59"/>
      <c r="L59"/>
      <c r="M59"/>
      <c r="N59"/>
      <c r="O59"/>
      <c r="P59"/>
      <c r="Q59"/>
      <c r="R59"/>
      <c r="S59"/>
    </row>
    <row r="60" spans="1:19" s="48" customFormat="1" ht="17.25" customHeight="1" x14ac:dyDescent="0.25">
      <c r="A60" s="20"/>
      <c r="B60" s="20"/>
      <c r="C60" s="50"/>
      <c r="D60" s="79" t="s">
        <v>8</v>
      </c>
      <c r="E60" s="76" t="s">
        <v>5</v>
      </c>
      <c r="F60" s="81">
        <v>51685.04</v>
      </c>
      <c r="G60" s="90">
        <v>3308.31</v>
      </c>
      <c r="H60" s="69">
        <f t="shared" si="16"/>
        <v>54993.35</v>
      </c>
      <c r="I60" s="81"/>
      <c r="J60" s="81">
        <f t="shared" ref="J60" si="25">SUM(H60:I60)</f>
        <v>54993.35</v>
      </c>
      <c r="K60"/>
      <c r="L60"/>
      <c r="M60"/>
      <c r="N60"/>
      <c r="O60"/>
      <c r="P60"/>
      <c r="Q60"/>
      <c r="R60"/>
      <c r="S60"/>
    </row>
    <row r="61" spans="1:19" s="48" customFormat="1" ht="17.25" customHeight="1" x14ac:dyDescent="0.25">
      <c r="A61" s="20"/>
      <c r="B61" s="21">
        <v>85504</v>
      </c>
      <c r="C61" s="44"/>
      <c r="D61" s="4" t="s">
        <v>71</v>
      </c>
      <c r="E61" s="92"/>
      <c r="F61" s="95">
        <v>1500</v>
      </c>
      <c r="G61" s="52">
        <f>G62</f>
        <v>65.81</v>
      </c>
      <c r="H61" s="52">
        <f t="shared" ref="H61" si="26">SUM(F61:G61)</f>
        <v>1565.81</v>
      </c>
      <c r="I61" s="52">
        <f>I62</f>
        <v>0</v>
      </c>
      <c r="J61" s="52">
        <f t="shared" ref="J61" si="27">SUM(H61:I61)</f>
        <v>1565.81</v>
      </c>
      <c r="K61"/>
      <c r="L61"/>
      <c r="M61"/>
      <c r="N61"/>
      <c r="O61"/>
      <c r="P61"/>
      <c r="Q61"/>
      <c r="R61"/>
      <c r="S61"/>
    </row>
    <row r="62" spans="1:19" s="48" customFormat="1" ht="17.25" customHeight="1" x14ac:dyDescent="0.25">
      <c r="A62" s="20"/>
      <c r="B62" s="20"/>
      <c r="C62" s="28" t="s">
        <v>23</v>
      </c>
      <c r="D62" s="5" t="s">
        <v>24</v>
      </c>
      <c r="E62" s="76"/>
      <c r="F62" s="88">
        <f>F63</f>
        <v>0</v>
      </c>
      <c r="G62" s="88">
        <f t="shared" ref="G62:I62" si="28">G63</f>
        <v>65.81</v>
      </c>
      <c r="H62" s="51">
        <f t="shared" ref="H62:H63" si="29">SUM(F62:G62)</f>
        <v>65.81</v>
      </c>
      <c r="I62" s="88">
        <f t="shared" si="28"/>
        <v>0</v>
      </c>
      <c r="J62" s="88">
        <f t="shared" ref="J62:J63" si="30">SUM(H62:I62)</f>
        <v>65.81</v>
      </c>
      <c r="K62"/>
      <c r="L62"/>
      <c r="M62"/>
      <c r="N62"/>
      <c r="O62"/>
      <c r="P62"/>
      <c r="Q62"/>
      <c r="R62"/>
      <c r="S62"/>
    </row>
    <row r="63" spans="1:19" s="48" customFormat="1" ht="17.25" customHeight="1" x14ac:dyDescent="0.25">
      <c r="A63" s="20"/>
      <c r="B63" s="20"/>
      <c r="C63" s="50"/>
      <c r="D63" s="79" t="s">
        <v>8</v>
      </c>
      <c r="E63" s="76" t="s">
        <v>5</v>
      </c>
      <c r="F63" s="81">
        <v>0</v>
      </c>
      <c r="G63" s="90">
        <v>65.81</v>
      </c>
      <c r="H63" s="69">
        <f t="shared" si="29"/>
        <v>65.81</v>
      </c>
      <c r="I63" s="81"/>
      <c r="J63" s="81">
        <f t="shared" si="30"/>
        <v>65.81</v>
      </c>
      <c r="K63"/>
      <c r="L63"/>
      <c r="M63"/>
      <c r="N63"/>
      <c r="O63"/>
      <c r="P63"/>
      <c r="Q63"/>
      <c r="R63"/>
      <c r="S63"/>
    </row>
    <row r="64" spans="1:19" s="48" customFormat="1" ht="17.25" customHeight="1" x14ac:dyDescent="0.25">
      <c r="A64" s="17">
        <v>900</v>
      </c>
      <c r="B64" s="16"/>
      <c r="C64" s="16"/>
      <c r="D64" s="6" t="s">
        <v>17</v>
      </c>
      <c r="E64" s="85"/>
      <c r="F64" s="86">
        <v>11000162.609999999</v>
      </c>
      <c r="G64" s="91">
        <f>G65</f>
        <v>2000</v>
      </c>
      <c r="H64" s="49">
        <f t="shared" ref="H64" si="31">SUM(F64:G64)</f>
        <v>11002162.609999999</v>
      </c>
      <c r="I64" s="91">
        <f>I65</f>
        <v>0</v>
      </c>
      <c r="J64" s="86">
        <f t="shared" ref="J64" si="32">SUM(H64:I64)</f>
        <v>11002162.609999999</v>
      </c>
      <c r="K64"/>
      <c r="L64"/>
      <c r="M64"/>
      <c r="N64"/>
      <c r="O64"/>
      <c r="P64"/>
      <c r="Q64"/>
      <c r="R64"/>
      <c r="S64"/>
    </row>
    <row r="65" spans="1:19" s="48" customFormat="1" ht="17.25" customHeight="1" x14ac:dyDescent="0.25">
      <c r="A65" s="20"/>
      <c r="B65" s="115">
        <v>90026</v>
      </c>
      <c r="C65" s="44"/>
      <c r="D65" s="116" t="s">
        <v>72</v>
      </c>
      <c r="E65" s="92"/>
      <c r="F65" s="95">
        <v>10550</v>
      </c>
      <c r="G65" s="52">
        <f>G66</f>
        <v>2000</v>
      </c>
      <c r="H65" s="52">
        <f t="shared" ref="H65" si="33">SUM(F65:G65)</f>
        <v>12550</v>
      </c>
      <c r="I65" s="52">
        <f>I66</f>
        <v>0</v>
      </c>
      <c r="J65" s="52">
        <f t="shared" ref="J65" si="34">SUM(H65:I65)</f>
        <v>12550</v>
      </c>
      <c r="K65"/>
      <c r="L65"/>
      <c r="M65"/>
      <c r="N65"/>
      <c r="O65"/>
      <c r="P65"/>
      <c r="Q65"/>
      <c r="R65"/>
      <c r="S65"/>
    </row>
    <row r="66" spans="1:19" s="48" customFormat="1" ht="17.25" customHeight="1" x14ac:dyDescent="0.25">
      <c r="A66" s="20"/>
      <c r="B66" s="117"/>
      <c r="C66" s="50" t="s">
        <v>73</v>
      </c>
      <c r="D66" s="110" t="s">
        <v>74</v>
      </c>
      <c r="E66" s="76"/>
      <c r="F66" s="88">
        <f>F67</f>
        <v>50</v>
      </c>
      <c r="G66" s="88">
        <f t="shared" ref="G66:I66" si="35">G67</f>
        <v>2000</v>
      </c>
      <c r="H66" s="51">
        <f t="shared" ref="H66:H67" si="36">SUM(F66:G66)</f>
        <v>2050</v>
      </c>
      <c r="I66" s="88">
        <f t="shared" si="35"/>
        <v>0</v>
      </c>
      <c r="J66" s="88">
        <f t="shared" ref="J66:J67" si="37">SUM(H66:I66)</f>
        <v>2050</v>
      </c>
      <c r="K66"/>
      <c r="L66"/>
      <c r="M66"/>
      <c r="N66"/>
      <c r="O66"/>
      <c r="P66"/>
      <c r="Q66"/>
      <c r="R66"/>
      <c r="S66"/>
    </row>
    <row r="67" spans="1:19" s="48" customFormat="1" ht="17.25" customHeight="1" x14ac:dyDescent="0.25">
      <c r="A67" s="20"/>
      <c r="B67" s="20"/>
      <c r="C67" s="50"/>
      <c r="D67" s="79" t="s">
        <v>8</v>
      </c>
      <c r="E67" s="76" t="s">
        <v>15</v>
      </c>
      <c r="F67" s="81">
        <v>50</v>
      </c>
      <c r="G67" s="90">
        <v>2000</v>
      </c>
      <c r="H67" s="69">
        <f t="shared" si="36"/>
        <v>2050</v>
      </c>
      <c r="I67" s="81"/>
      <c r="J67" s="81">
        <f t="shared" si="37"/>
        <v>2050</v>
      </c>
      <c r="K67"/>
      <c r="L67"/>
      <c r="M67"/>
      <c r="N67"/>
      <c r="O67"/>
      <c r="P67"/>
      <c r="Q67"/>
      <c r="R67"/>
      <c r="S67"/>
    </row>
    <row r="68" spans="1:19" s="48" customFormat="1" ht="16.5" customHeight="1" x14ac:dyDescent="0.25">
      <c r="A68" s="128" t="s">
        <v>12</v>
      </c>
      <c r="B68" s="132"/>
      <c r="C68" s="132"/>
      <c r="D68" s="133"/>
      <c r="E68" s="38"/>
      <c r="F68" s="56">
        <v>112269801.11</v>
      </c>
      <c r="G68" s="37">
        <f>G7+G11+G23+G29+G36+G46+G50+G64</f>
        <v>59830.61</v>
      </c>
      <c r="H68" s="56">
        <f t="shared" ref="H68" si="38">SUM(F68:G68)</f>
        <v>112329631.72</v>
      </c>
      <c r="I68" s="37">
        <f>I46+I64</f>
        <v>0</v>
      </c>
      <c r="J68" s="56">
        <f t="shared" ref="J68" si="39">SUM(H68:I68)</f>
        <v>112329631.72</v>
      </c>
      <c r="K68"/>
      <c r="L68"/>
      <c r="M68"/>
      <c r="N68"/>
      <c r="O68"/>
      <c r="P68"/>
      <c r="Q68"/>
      <c r="R68"/>
      <c r="S68"/>
    </row>
    <row r="69" spans="1:19" s="48" customFormat="1" ht="14.25" customHeight="1" x14ac:dyDescent="0.25">
      <c r="A69" s="58"/>
      <c r="B69" s="58"/>
      <c r="C69" s="58"/>
      <c r="D69" s="59"/>
      <c r="E69" s="59"/>
      <c r="F69" s="60"/>
      <c r="G69" s="61"/>
      <c r="H69" s="61"/>
      <c r="I69" s="61"/>
      <c r="J69" s="61"/>
      <c r="K69"/>
      <c r="L69"/>
      <c r="M69"/>
      <c r="N69"/>
      <c r="O69"/>
      <c r="P69"/>
      <c r="Q69"/>
      <c r="R69"/>
      <c r="S69"/>
    </row>
    <row r="70" spans="1:19" s="57" customFormat="1" ht="18" customHeight="1" x14ac:dyDescent="0.2">
      <c r="A70" s="134" t="s">
        <v>31</v>
      </c>
      <c r="B70" s="134"/>
      <c r="C70" s="134"/>
      <c r="D70" s="134"/>
      <c r="E70" s="134"/>
      <c r="F70" s="134"/>
      <c r="G70" s="74"/>
      <c r="H70" s="73"/>
      <c r="I70" s="74"/>
      <c r="J70" s="73"/>
      <c r="K70"/>
      <c r="L70"/>
      <c r="M70"/>
      <c r="N70"/>
      <c r="O70"/>
      <c r="P70"/>
      <c r="Q70"/>
      <c r="R70"/>
      <c r="S70"/>
    </row>
    <row r="71" spans="1:19" s="48" customFormat="1" ht="18" customHeight="1" x14ac:dyDescent="0.25">
      <c r="A71" s="17">
        <v>801</v>
      </c>
      <c r="B71" s="16"/>
      <c r="C71" s="16"/>
      <c r="D71" s="6" t="s">
        <v>32</v>
      </c>
      <c r="E71" s="83"/>
      <c r="F71" s="49">
        <f>F72</f>
        <v>265209.67</v>
      </c>
      <c r="G71" s="49">
        <f>G72</f>
        <v>82292.56</v>
      </c>
      <c r="H71" s="49">
        <f t="shared" ref="H71:H74" si="40">SUM(F71:G71)</f>
        <v>347502.23</v>
      </c>
      <c r="I71" s="49">
        <f>I72</f>
        <v>0</v>
      </c>
      <c r="J71" s="49">
        <f t="shared" ref="J71:J74" si="41">SUM(H71:I71)</f>
        <v>347502.23</v>
      </c>
      <c r="K71"/>
      <c r="L71"/>
      <c r="M71"/>
      <c r="N71"/>
      <c r="O71"/>
      <c r="P71"/>
      <c r="Q71"/>
      <c r="R71"/>
      <c r="S71"/>
    </row>
    <row r="72" spans="1:19" s="48" customFormat="1" ht="28.5" customHeight="1" x14ac:dyDescent="0.25">
      <c r="A72" s="20"/>
      <c r="B72" s="21">
        <v>80153</v>
      </c>
      <c r="C72" s="45"/>
      <c r="D72" s="100" t="s">
        <v>33</v>
      </c>
      <c r="E72" s="92"/>
      <c r="F72" s="52">
        <f>F73</f>
        <v>265209.67</v>
      </c>
      <c r="G72" s="52">
        <f>G73</f>
        <v>82292.56</v>
      </c>
      <c r="H72" s="52">
        <f t="shared" si="40"/>
        <v>347502.23</v>
      </c>
      <c r="I72" s="52">
        <f>I73</f>
        <v>0</v>
      </c>
      <c r="J72" s="52">
        <f t="shared" si="41"/>
        <v>347502.23</v>
      </c>
      <c r="K72"/>
      <c r="L72"/>
      <c r="M72"/>
      <c r="N72"/>
      <c r="O72"/>
      <c r="P72"/>
      <c r="Q72"/>
      <c r="R72"/>
      <c r="S72"/>
    </row>
    <row r="73" spans="1:19" s="48" customFormat="1" ht="42" customHeight="1" x14ac:dyDescent="0.25">
      <c r="A73" s="20"/>
      <c r="B73" s="20"/>
      <c r="C73" s="28">
        <v>2010</v>
      </c>
      <c r="D73" s="5" t="s">
        <v>34</v>
      </c>
      <c r="E73" s="76"/>
      <c r="F73" s="51">
        <f t="shared" ref="F73:I73" si="42">F74</f>
        <v>265209.67</v>
      </c>
      <c r="G73" s="51">
        <f t="shared" si="42"/>
        <v>82292.56</v>
      </c>
      <c r="H73" s="51">
        <f t="shared" si="40"/>
        <v>347502.23</v>
      </c>
      <c r="I73" s="51">
        <f t="shared" si="42"/>
        <v>0</v>
      </c>
      <c r="J73" s="51">
        <f t="shared" si="41"/>
        <v>347502.23</v>
      </c>
      <c r="K73"/>
      <c r="L73"/>
      <c r="M73"/>
      <c r="N73"/>
      <c r="O73"/>
      <c r="P73"/>
      <c r="Q73"/>
      <c r="R73"/>
      <c r="S73"/>
    </row>
    <row r="74" spans="1:19" s="48" customFormat="1" ht="16.5" customHeight="1" x14ac:dyDescent="0.25">
      <c r="A74" s="80"/>
      <c r="B74" s="80"/>
      <c r="C74" s="75"/>
      <c r="D74" s="101" t="s">
        <v>8</v>
      </c>
      <c r="E74" s="136" t="s">
        <v>35</v>
      </c>
      <c r="F74" s="82">
        <v>265209.67</v>
      </c>
      <c r="G74" s="82">
        <v>82292.56</v>
      </c>
      <c r="H74" s="70">
        <f t="shared" si="40"/>
        <v>347502.23</v>
      </c>
      <c r="I74" s="82"/>
      <c r="J74" s="70">
        <f t="shared" si="41"/>
        <v>347502.23</v>
      </c>
      <c r="K74"/>
      <c r="L74"/>
      <c r="M74"/>
      <c r="N74"/>
      <c r="O74"/>
      <c r="P74"/>
      <c r="Q74"/>
      <c r="R74"/>
      <c r="S74"/>
    </row>
    <row r="75" spans="1:19" s="48" customFormat="1" ht="18" customHeight="1" x14ac:dyDescent="0.25">
      <c r="A75" s="17">
        <v>852</v>
      </c>
      <c r="B75" s="16"/>
      <c r="C75" s="119"/>
      <c r="D75" s="6" t="s">
        <v>36</v>
      </c>
      <c r="E75" s="83"/>
      <c r="F75" s="49">
        <v>194740</v>
      </c>
      <c r="G75" s="49">
        <f>G76</f>
        <v>0</v>
      </c>
      <c r="H75" s="49">
        <f t="shared" ref="H75:H78" si="43">SUM(F75:G75)</f>
        <v>194740</v>
      </c>
      <c r="I75" s="49">
        <f>I76</f>
        <v>3413</v>
      </c>
      <c r="J75" s="49">
        <f t="shared" ref="J75:J78" si="44">SUM(H75:I75)</f>
        <v>198153</v>
      </c>
      <c r="K75"/>
      <c r="L75"/>
      <c r="M75"/>
      <c r="N75"/>
      <c r="O75"/>
      <c r="P75"/>
      <c r="Q75"/>
      <c r="R75"/>
      <c r="S75"/>
    </row>
    <row r="76" spans="1:19" s="48" customFormat="1" ht="16.5" customHeight="1" x14ac:dyDescent="0.25">
      <c r="A76" s="20"/>
      <c r="B76" s="21">
        <v>85228</v>
      </c>
      <c r="C76" s="44"/>
      <c r="D76" s="4" t="s">
        <v>83</v>
      </c>
      <c r="E76" s="92"/>
      <c r="F76" s="52">
        <f>F77</f>
        <v>178190</v>
      </c>
      <c r="G76" s="52">
        <f>G77</f>
        <v>0</v>
      </c>
      <c r="H76" s="52">
        <f t="shared" si="43"/>
        <v>178190</v>
      </c>
      <c r="I76" s="52">
        <f>I77</f>
        <v>3413</v>
      </c>
      <c r="J76" s="52">
        <f t="shared" si="44"/>
        <v>181603</v>
      </c>
      <c r="K76"/>
      <c r="L76"/>
      <c r="M76"/>
      <c r="N76"/>
      <c r="O76"/>
      <c r="P76"/>
      <c r="Q76"/>
      <c r="R76"/>
      <c r="S76"/>
    </row>
    <row r="77" spans="1:19" s="48" customFormat="1" ht="42" customHeight="1" x14ac:dyDescent="0.25">
      <c r="A77" s="102"/>
      <c r="B77" s="103"/>
      <c r="C77" s="28">
        <v>2010</v>
      </c>
      <c r="D77" s="5" t="s">
        <v>34</v>
      </c>
      <c r="E77" s="76"/>
      <c r="F77" s="51">
        <f t="shared" ref="F77:I77" si="45">F78</f>
        <v>178190</v>
      </c>
      <c r="G77" s="51">
        <f t="shared" si="45"/>
        <v>0</v>
      </c>
      <c r="H77" s="51">
        <f t="shared" si="43"/>
        <v>178190</v>
      </c>
      <c r="I77" s="51">
        <f t="shared" si="45"/>
        <v>3413</v>
      </c>
      <c r="J77" s="51">
        <f t="shared" si="44"/>
        <v>181603</v>
      </c>
      <c r="K77"/>
      <c r="L77"/>
      <c r="M77"/>
      <c r="N77"/>
      <c r="O77"/>
      <c r="P77"/>
      <c r="Q77"/>
      <c r="R77"/>
      <c r="S77"/>
    </row>
    <row r="78" spans="1:19" s="48" customFormat="1" ht="16.5" customHeight="1" x14ac:dyDescent="0.25">
      <c r="A78" s="20"/>
      <c r="B78" s="80"/>
      <c r="C78" s="75"/>
      <c r="D78" s="79" t="s">
        <v>8</v>
      </c>
      <c r="E78" s="120" t="s">
        <v>5</v>
      </c>
      <c r="F78" s="82">
        <v>178190</v>
      </c>
      <c r="G78" s="82"/>
      <c r="H78" s="70">
        <f t="shared" si="43"/>
        <v>178190</v>
      </c>
      <c r="I78" s="82">
        <v>3413</v>
      </c>
      <c r="J78" s="70">
        <f t="shared" si="44"/>
        <v>181603</v>
      </c>
      <c r="K78"/>
      <c r="L78"/>
      <c r="M78"/>
      <c r="N78"/>
      <c r="O78"/>
      <c r="P78"/>
      <c r="Q78"/>
      <c r="R78"/>
      <c r="S78"/>
    </row>
    <row r="79" spans="1:19" s="48" customFormat="1" ht="18" customHeight="1" x14ac:dyDescent="0.25">
      <c r="A79" s="17">
        <v>855</v>
      </c>
      <c r="B79" s="16"/>
      <c r="C79" s="16"/>
      <c r="D79" s="6" t="s">
        <v>21</v>
      </c>
      <c r="E79" s="83"/>
      <c r="F79" s="49">
        <v>41143411</v>
      </c>
      <c r="G79" s="49">
        <f>G80</f>
        <v>0</v>
      </c>
      <c r="H79" s="49">
        <f t="shared" ref="H79:H83" si="46">SUM(F79:G79)</f>
        <v>41143411</v>
      </c>
      <c r="I79" s="49">
        <f>I80</f>
        <v>277</v>
      </c>
      <c r="J79" s="49">
        <f t="shared" ref="J79:J83" si="47">SUM(H79:I79)</f>
        <v>41143688</v>
      </c>
      <c r="K79"/>
      <c r="L79"/>
      <c r="M79"/>
      <c r="N79"/>
      <c r="O79"/>
      <c r="P79"/>
      <c r="Q79"/>
      <c r="R79"/>
      <c r="S79"/>
    </row>
    <row r="80" spans="1:19" s="48" customFormat="1" ht="16.5" customHeight="1" x14ac:dyDescent="0.25">
      <c r="A80" s="20"/>
      <c r="B80" s="21">
        <v>85503</v>
      </c>
      <c r="C80" s="44"/>
      <c r="D80" s="4" t="s">
        <v>84</v>
      </c>
      <c r="E80" s="92"/>
      <c r="F80" s="52">
        <f>F81</f>
        <v>398</v>
      </c>
      <c r="G80" s="52">
        <f>G81</f>
        <v>0</v>
      </c>
      <c r="H80" s="52">
        <f t="shared" si="46"/>
        <v>398</v>
      </c>
      <c r="I80" s="52">
        <f>I81</f>
        <v>277</v>
      </c>
      <c r="J80" s="52">
        <f t="shared" si="47"/>
        <v>675</v>
      </c>
      <c r="K80"/>
      <c r="L80"/>
      <c r="M80"/>
      <c r="N80"/>
      <c r="O80"/>
      <c r="P80"/>
      <c r="Q80"/>
      <c r="R80"/>
      <c r="S80"/>
    </row>
    <row r="81" spans="1:19" s="48" customFormat="1" ht="42" customHeight="1" x14ac:dyDescent="0.25">
      <c r="A81" s="102"/>
      <c r="B81" s="103"/>
      <c r="C81" s="28">
        <v>2010</v>
      </c>
      <c r="D81" s="5" t="s">
        <v>34</v>
      </c>
      <c r="E81" s="76"/>
      <c r="F81" s="51">
        <f t="shared" ref="F81:I81" si="48">F82</f>
        <v>398</v>
      </c>
      <c r="G81" s="51">
        <f t="shared" si="48"/>
        <v>0</v>
      </c>
      <c r="H81" s="51">
        <f t="shared" si="46"/>
        <v>398</v>
      </c>
      <c r="I81" s="51">
        <f t="shared" si="48"/>
        <v>277</v>
      </c>
      <c r="J81" s="51">
        <f t="shared" si="47"/>
        <v>675</v>
      </c>
      <c r="K81"/>
      <c r="L81"/>
      <c r="M81"/>
      <c r="N81"/>
      <c r="O81"/>
      <c r="P81"/>
      <c r="Q81"/>
      <c r="R81"/>
      <c r="S81"/>
    </row>
    <row r="82" spans="1:19" s="48" customFormat="1" ht="15" customHeight="1" x14ac:dyDescent="0.25">
      <c r="A82" s="20"/>
      <c r="B82" s="20"/>
      <c r="C82" s="50"/>
      <c r="D82" s="79" t="s">
        <v>8</v>
      </c>
      <c r="E82" s="98" t="s">
        <v>85</v>
      </c>
      <c r="F82" s="82">
        <v>398</v>
      </c>
      <c r="G82" s="82"/>
      <c r="H82" s="70">
        <f t="shared" si="46"/>
        <v>398</v>
      </c>
      <c r="I82" s="82">
        <v>277</v>
      </c>
      <c r="J82" s="70">
        <f t="shared" si="47"/>
        <v>675</v>
      </c>
      <c r="K82"/>
      <c r="L82"/>
      <c r="M82"/>
      <c r="N82"/>
      <c r="O82"/>
      <c r="P82"/>
      <c r="Q82"/>
      <c r="R82"/>
      <c r="S82"/>
    </row>
    <row r="83" spans="1:19" s="48" customFormat="1" ht="17.25" customHeight="1" x14ac:dyDescent="0.25">
      <c r="A83" s="128" t="s">
        <v>16</v>
      </c>
      <c r="B83" s="129"/>
      <c r="C83" s="129"/>
      <c r="D83" s="130"/>
      <c r="E83" s="38"/>
      <c r="F83" s="56">
        <v>42046698.479999997</v>
      </c>
      <c r="G83" s="56">
        <f>G71+G75+G79</f>
        <v>82292.56</v>
      </c>
      <c r="H83" s="56">
        <f t="shared" si="46"/>
        <v>42128991.039999999</v>
      </c>
      <c r="I83" s="56">
        <f>I71+I75+I79</f>
        <v>3690</v>
      </c>
      <c r="J83" s="56">
        <f t="shared" si="47"/>
        <v>42132681.039999999</v>
      </c>
      <c r="K83"/>
      <c r="L83"/>
      <c r="M83"/>
      <c r="N83"/>
      <c r="O83"/>
      <c r="P83"/>
      <c r="Q83"/>
      <c r="R83"/>
      <c r="S83"/>
    </row>
    <row r="84" spans="1:19" s="48" customFormat="1" ht="10.5" customHeight="1" x14ac:dyDescent="0.25">
      <c r="A84" s="58"/>
      <c r="B84" s="58"/>
      <c r="C84" s="58"/>
      <c r="D84" s="59"/>
      <c r="E84" s="59"/>
      <c r="F84" s="60"/>
      <c r="G84" s="61"/>
      <c r="H84" s="61"/>
      <c r="I84" s="61"/>
      <c r="J84" s="61"/>
      <c r="K84"/>
      <c r="L84"/>
      <c r="M84"/>
      <c r="N84"/>
      <c r="O84"/>
      <c r="P84"/>
      <c r="Q84"/>
      <c r="R84"/>
      <c r="S84"/>
    </row>
    <row r="85" spans="1:19" s="57" customFormat="1" ht="18" customHeight="1" x14ac:dyDescent="0.2">
      <c r="A85" s="134" t="s">
        <v>76</v>
      </c>
      <c r="B85" s="134"/>
      <c r="C85" s="134"/>
      <c r="D85" s="134"/>
      <c r="E85" s="134"/>
      <c r="F85" s="134"/>
      <c r="G85" s="74"/>
      <c r="H85" s="73"/>
      <c r="I85" s="74"/>
      <c r="J85" s="73"/>
      <c r="K85"/>
      <c r="L85"/>
      <c r="M85"/>
      <c r="N85"/>
      <c r="O85"/>
      <c r="P85"/>
      <c r="Q85"/>
      <c r="R85"/>
      <c r="S85"/>
    </row>
    <row r="86" spans="1:19" s="48" customFormat="1" ht="18" customHeight="1" x14ac:dyDescent="0.25">
      <c r="A86" s="17">
        <v>600</v>
      </c>
      <c r="B86" s="16"/>
      <c r="C86" s="16"/>
      <c r="D86" s="6" t="s">
        <v>47</v>
      </c>
      <c r="E86" s="85"/>
      <c r="F86" s="49">
        <f>F87</f>
        <v>33000</v>
      </c>
      <c r="G86" s="49">
        <f>G87</f>
        <v>10000</v>
      </c>
      <c r="H86" s="49">
        <f t="shared" ref="H86:H89" si="49">SUM(F86:G86)</f>
        <v>43000</v>
      </c>
      <c r="I86" s="49">
        <f>I87</f>
        <v>0</v>
      </c>
      <c r="J86" s="49">
        <f t="shared" ref="J86:J89" si="50">SUM(H86:I86)</f>
        <v>43000</v>
      </c>
      <c r="K86"/>
      <c r="L86"/>
      <c r="M86"/>
      <c r="N86"/>
      <c r="O86"/>
      <c r="P86"/>
      <c r="Q86"/>
      <c r="R86"/>
      <c r="S86"/>
    </row>
    <row r="87" spans="1:19" s="48" customFormat="1" ht="16.5" customHeight="1" x14ac:dyDescent="0.25">
      <c r="A87" s="20"/>
      <c r="B87" s="20">
        <v>60014</v>
      </c>
      <c r="C87" s="45"/>
      <c r="D87" s="100" t="s">
        <v>77</v>
      </c>
      <c r="E87" s="118"/>
      <c r="F87" s="52">
        <f>F88</f>
        <v>33000</v>
      </c>
      <c r="G87" s="52">
        <f>G88</f>
        <v>10000</v>
      </c>
      <c r="H87" s="52">
        <f t="shared" si="49"/>
        <v>43000</v>
      </c>
      <c r="I87" s="52">
        <f>I88</f>
        <v>0</v>
      </c>
      <c r="J87" s="52">
        <f t="shared" si="50"/>
        <v>43000</v>
      </c>
      <c r="K87"/>
      <c r="L87"/>
      <c r="M87"/>
      <c r="N87"/>
      <c r="O87"/>
      <c r="P87"/>
      <c r="Q87"/>
      <c r="R87"/>
      <c r="S87"/>
    </row>
    <row r="88" spans="1:19" s="48" customFormat="1" ht="30.75" customHeight="1" x14ac:dyDescent="0.25">
      <c r="A88" s="20"/>
      <c r="B88" s="20"/>
      <c r="C88" s="28">
        <v>2320</v>
      </c>
      <c r="D88" s="5" t="s">
        <v>78</v>
      </c>
      <c r="E88" s="76"/>
      <c r="F88" s="51">
        <f t="shared" ref="F88:I88" si="51">F89</f>
        <v>33000</v>
      </c>
      <c r="G88" s="51">
        <f t="shared" si="51"/>
        <v>10000</v>
      </c>
      <c r="H88" s="51">
        <f t="shared" si="49"/>
        <v>43000</v>
      </c>
      <c r="I88" s="51">
        <f t="shared" si="51"/>
        <v>0</v>
      </c>
      <c r="J88" s="51">
        <f t="shared" si="50"/>
        <v>43000</v>
      </c>
      <c r="K88"/>
      <c r="L88"/>
      <c r="M88"/>
      <c r="N88"/>
      <c r="O88"/>
      <c r="P88"/>
      <c r="Q88"/>
      <c r="R88"/>
      <c r="S88"/>
    </row>
    <row r="89" spans="1:19" s="48" customFormat="1" ht="16.5" customHeight="1" x14ac:dyDescent="0.25">
      <c r="A89" s="20"/>
      <c r="B89" s="20"/>
      <c r="C89" s="50"/>
      <c r="D89" s="79" t="s">
        <v>8</v>
      </c>
      <c r="E89" s="76" t="s">
        <v>15</v>
      </c>
      <c r="F89" s="82">
        <v>33000</v>
      </c>
      <c r="G89" s="82">
        <v>10000</v>
      </c>
      <c r="H89" s="70">
        <f t="shared" si="49"/>
        <v>43000</v>
      </c>
      <c r="I89" s="82"/>
      <c r="J89" s="70">
        <f t="shared" si="50"/>
        <v>43000</v>
      </c>
      <c r="K89"/>
      <c r="L89"/>
      <c r="M89"/>
      <c r="N89"/>
      <c r="O89"/>
      <c r="P89"/>
      <c r="Q89"/>
      <c r="R89"/>
      <c r="S89"/>
    </row>
    <row r="90" spans="1:19" s="48" customFormat="1" ht="18" customHeight="1" x14ac:dyDescent="0.25">
      <c r="A90" s="17">
        <v>710</v>
      </c>
      <c r="B90" s="16"/>
      <c r="C90" s="17"/>
      <c r="D90" s="111" t="s">
        <v>79</v>
      </c>
      <c r="E90" s="92"/>
      <c r="F90" s="49">
        <f>F91</f>
        <v>20000</v>
      </c>
      <c r="G90" s="49">
        <f>G91</f>
        <v>20000</v>
      </c>
      <c r="H90" s="49">
        <f t="shared" ref="H90:H94" si="52">SUM(F90:G90)</f>
        <v>40000</v>
      </c>
      <c r="I90" s="49">
        <f>I91</f>
        <v>0</v>
      </c>
      <c r="J90" s="49">
        <f t="shared" ref="J90:J94" si="53">SUM(H90:I90)</f>
        <v>40000</v>
      </c>
      <c r="K90"/>
      <c r="L90"/>
      <c r="M90"/>
      <c r="N90"/>
      <c r="O90"/>
      <c r="P90"/>
      <c r="Q90"/>
      <c r="R90"/>
      <c r="S90"/>
    </row>
    <row r="91" spans="1:19" s="48" customFormat="1" ht="16.5" customHeight="1" x14ac:dyDescent="0.25">
      <c r="A91" s="20"/>
      <c r="B91" s="21">
        <v>71035</v>
      </c>
      <c r="C91" s="44"/>
      <c r="D91" s="4" t="s">
        <v>80</v>
      </c>
      <c r="E91" s="92"/>
      <c r="F91" s="52">
        <f>F92</f>
        <v>20000</v>
      </c>
      <c r="G91" s="52">
        <f>G92</f>
        <v>20000</v>
      </c>
      <c r="H91" s="52">
        <f t="shared" si="52"/>
        <v>40000</v>
      </c>
      <c r="I91" s="52">
        <f>I92</f>
        <v>0</v>
      </c>
      <c r="J91" s="52">
        <f t="shared" si="53"/>
        <v>40000</v>
      </c>
      <c r="K91"/>
      <c r="L91"/>
      <c r="M91"/>
      <c r="N91"/>
      <c r="O91"/>
      <c r="P91"/>
      <c r="Q91"/>
      <c r="R91"/>
      <c r="S91"/>
    </row>
    <row r="92" spans="1:19" s="48" customFormat="1" ht="30" customHeight="1" x14ac:dyDescent="0.25">
      <c r="A92" s="20"/>
      <c r="B92" s="20"/>
      <c r="C92" s="28">
        <v>2020</v>
      </c>
      <c r="D92" s="5" t="s">
        <v>81</v>
      </c>
      <c r="E92" s="76"/>
      <c r="F92" s="51">
        <f t="shared" ref="F92:I92" si="54">F93</f>
        <v>20000</v>
      </c>
      <c r="G92" s="51">
        <f t="shared" si="54"/>
        <v>20000</v>
      </c>
      <c r="H92" s="51">
        <f t="shared" si="52"/>
        <v>40000</v>
      </c>
      <c r="I92" s="51">
        <f t="shared" si="54"/>
        <v>0</v>
      </c>
      <c r="J92" s="51">
        <f t="shared" si="53"/>
        <v>40000</v>
      </c>
      <c r="K92"/>
      <c r="L92"/>
      <c r="M92"/>
      <c r="N92"/>
      <c r="O92"/>
      <c r="P92"/>
      <c r="Q92"/>
      <c r="R92"/>
      <c r="S92"/>
    </row>
    <row r="93" spans="1:19" s="48" customFormat="1" ht="16.5" customHeight="1" x14ac:dyDescent="0.25">
      <c r="A93" s="80"/>
      <c r="B93" s="80"/>
      <c r="C93" s="75"/>
      <c r="D93" s="79" t="s">
        <v>8</v>
      </c>
      <c r="E93" s="76" t="s">
        <v>15</v>
      </c>
      <c r="F93" s="82">
        <v>20000</v>
      </c>
      <c r="G93" s="82">
        <v>20000</v>
      </c>
      <c r="H93" s="70">
        <f t="shared" si="52"/>
        <v>40000</v>
      </c>
      <c r="I93" s="82"/>
      <c r="J93" s="70">
        <f t="shared" si="53"/>
        <v>40000</v>
      </c>
      <c r="K93"/>
      <c r="L93"/>
      <c r="M93"/>
      <c r="N93"/>
      <c r="O93"/>
      <c r="P93"/>
      <c r="Q93"/>
      <c r="R93"/>
      <c r="S93"/>
    </row>
    <row r="94" spans="1:19" s="48" customFormat="1" ht="17.25" customHeight="1" x14ac:dyDescent="0.25">
      <c r="A94" s="128" t="s">
        <v>16</v>
      </c>
      <c r="B94" s="129"/>
      <c r="C94" s="129"/>
      <c r="D94" s="130"/>
      <c r="E94" s="38"/>
      <c r="F94" s="56">
        <v>107248.82</v>
      </c>
      <c r="G94" s="56">
        <f>G86+G90</f>
        <v>30000</v>
      </c>
      <c r="H94" s="56">
        <f t="shared" si="52"/>
        <v>137248.82</v>
      </c>
      <c r="I94" s="56">
        <f>I90</f>
        <v>0</v>
      </c>
      <c r="J94" s="56">
        <f t="shared" si="53"/>
        <v>137248.82</v>
      </c>
      <c r="K94"/>
      <c r="L94"/>
      <c r="M94"/>
      <c r="N94"/>
      <c r="O94"/>
      <c r="P94"/>
      <c r="Q94"/>
      <c r="R94"/>
      <c r="S94"/>
    </row>
    <row r="95" spans="1:19" s="48" customFormat="1" ht="15.75" customHeight="1" x14ac:dyDescent="0.25">
      <c r="A95" s="58"/>
      <c r="B95" s="58"/>
      <c r="C95" s="58"/>
      <c r="D95" s="59"/>
      <c r="E95" s="59"/>
      <c r="F95" s="60"/>
      <c r="G95" s="61"/>
      <c r="H95" s="61"/>
      <c r="I95" s="61"/>
      <c r="J95" s="61"/>
      <c r="K95"/>
      <c r="L95"/>
      <c r="M95"/>
      <c r="N95"/>
      <c r="O95"/>
      <c r="P95"/>
      <c r="Q95"/>
      <c r="R95"/>
      <c r="S95"/>
    </row>
    <row r="96" spans="1:19" s="57" customFormat="1" ht="19.5" customHeight="1" x14ac:dyDescent="0.2">
      <c r="A96" s="134" t="s">
        <v>82</v>
      </c>
      <c r="B96" s="134"/>
      <c r="C96" s="134"/>
      <c r="D96" s="134"/>
      <c r="E96" s="134"/>
      <c r="F96" s="134"/>
      <c r="G96" s="74"/>
      <c r="H96" s="73"/>
      <c r="I96" s="74"/>
      <c r="J96" s="73"/>
      <c r="K96"/>
      <c r="L96"/>
      <c r="M96"/>
      <c r="N96"/>
      <c r="O96"/>
      <c r="P96"/>
      <c r="Q96"/>
      <c r="R96"/>
      <c r="S96"/>
    </row>
    <row r="97" spans="1:19" s="48" customFormat="1" ht="17.25" customHeight="1" x14ac:dyDescent="0.25">
      <c r="A97" s="121">
        <v>758</v>
      </c>
      <c r="B97" s="122"/>
      <c r="C97" s="122"/>
      <c r="D97" s="123" t="s">
        <v>86</v>
      </c>
      <c r="E97" s="83"/>
      <c r="F97" s="49">
        <v>750000</v>
      </c>
      <c r="G97" s="49">
        <f>G98</f>
        <v>0</v>
      </c>
      <c r="H97" s="49">
        <f t="shared" ref="H97:H100" si="55">SUM(F97:G97)</f>
        <v>750000</v>
      </c>
      <c r="I97" s="49">
        <f>I98</f>
        <v>0</v>
      </c>
      <c r="J97" s="49">
        <f t="shared" ref="J97:J100" si="56">SUM(H97:I97)</f>
        <v>750000</v>
      </c>
      <c r="K97"/>
      <c r="L97"/>
      <c r="M97"/>
      <c r="N97"/>
      <c r="O97"/>
      <c r="P97"/>
      <c r="Q97"/>
      <c r="R97"/>
      <c r="S97"/>
    </row>
    <row r="98" spans="1:19" s="48" customFormat="1" ht="16.5" customHeight="1" x14ac:dyDescent="0.25">
      <c r="A98" s="20"/>
      <c r="B98" s="20">
        <v>75816</v>
      </c>
      <c r="C98" s="45"/>
      <c r="D98" s="124" t="s">
        <v>87</v>
      </c>
      <c r="E98" s="84"/>
      <c r="F98" s="52">
        <f>F99</f>
        <v>0</v>
      </c>
      <c r="G98" s="52">
        <f>G99+G101</f>
        <v>0</v>
      </c>
      <c r="H98" s="52">
        <f t="shared" si="55"/>
        <v>0</v>
      </c>
      <c r="I98" s="52">
        <f>I99</f>
        <v>0</v>
      </c>
      <c r="J98" s="52">
        <f t="shared" si="56"/>
        <v>0</v>
      </c>
      <c r="K98"/>
      <c r="L98"/>
      <c r="M98"/>
      <c r="N98"/>
      <c r="O98"/>
      <c r="P98"/>
      <c r="Q98"/>
      <c r="R98"/>
      <c r="S98"/>
    </row>
    <row r="99" spans="1:19" s="48" customFormat="1" ht="18" customHeight="1" x14ac:dyDescent="0.25">
      <c r="A99" s="20"/>
      <c r="B99" s="20"/>
      <c r="C99" s="28">
        <v>6100</v>
      </c>
      <c r="D99" s="5" t="s">
        <v>88</v>
      </c>
      <c r="E99" s="76"/>
      <c r="F99" s="51">
        <f>F100</f>
        <v>0</v>
      </c>
      <c r="G99" s="51">
        <f t="shared" ref="G99:I101" si="57">G100</f>
        <v>750000</v>
      </c>
      <c r="H99" s="51">
        <f t="shared" si="55"/>
        <v>750000</v>
      </c>
      <c r="I99" s="51">
        <f t="shared" si="57"/>
        <v>0</v>
      </c>
      <c r="J99" s="51">
        <f t="shared" si="56"/>
        <v>750000</v>
      </c>
      <c r="K99"/>
      <c r="L99"/>
      <c r="M99"/>
      <c r="N99"/>
      <c r="O99"/>
      <c r="P99"/>
      <c r="Q99"/>
      <c r="R99"/>
      <c r="S99"/>
    </row>
    <row r="100" spans="1:19" s="48" customFormat="1" ht="16.5" customHeight="1" x14ac:dyDescent="0.25">
      <c r="A100" s="54"/>
      <c r="B100" s="54"/>
      <c r="C100" s="89"/>
      <c r="D100" s="79" t="s">
        <v>8</v>
      </c>
      <c r="E100" s="76" t="s">
        <v>13</v>
      </c>
      <c r="F100" s="46">
        <v>0</v>
      </c>
      <c r="G100" s="81">
        <v>750000</v>
      </c>
      <c r="H100" s="69">
        <f t="shared" si="55"/>
        <v>750000</v>
      </c>
      <c r="I100" s="81"/>
      <c r="J100" s="69">
        <f t="shared" si="56"/>
        <v>750000</v>
      </c>
      <c r="K100"/>
      <c r="L100"/>
      <c r="M100"/>
      <c r="N100"/>
      <c r="O100"/>
      <c r="P100"/>
      <c r="Q100"/>
      <c r="R100"/>
      <c r="S100"/>
    </row>
    <row r="101" spans="1:19" s="48" customFormat="1" ht="40.5" customHeight="1" x14ac:dyDescent="0.25">
      <c r="A101" s="20"/>
      <c r="B101" s="20"/>
      <c r="C101" s="28">
        <v>6290</v>
      </c>
      <c r="D101" s="5" t="s">
        <v>89</v>
      </c>
      <c r="E101" s="76"/>
      <c r="F101" s="51">
        <f>F102</f>
        <v>750000</v>
      </c>
      <c r="G101" s="51">
        <f t="shared" si="57"/>
        <v>-750000</v>
      </c>
      <c r="H101" s="51">
        <f t="shared" ref="H101:H106" si="58">SUM(F101:G101)</f>
        <v>0</v>
      </c>
      <c r="I101" s="51">
        <f t="shared" si="57"/>
        <v>0</v>
      </c>
      <c r="J101" s="51">
        <f t="shared" ref="J101:J106" si="59">SUM(H101:I101)</f>
        <v>0</v>
      </c>
      <c r="K101"/>
      <c r="L101"/>
      <c r="M101"/>
      <c r="N101"/>
      <c r="O101"/>
      <c r="P101"/>
      <c r="Q101"/>
      <c r="R101"/>
      <c r="S101"/>
    </row>
    <row r="102" spans="1:19" s="48" customFormat="1" ht="16.5" customHeight="1" x14ac:dyDescent="0.25">
      <c r="A102" s="54"/>
      <c r="B102" s="54"/>
      <c r="C102" s="78"/>
      <c r="D102" s="79" t="s">
        <v>8</v>
      </c>
      <c r="E102" s="76" t="s">
        <v>13</v>
      </c>
      <c r="F102" s="46">
        <v>750000</v>
      </c>
      <c r="G102" s="82">
        <v>-750000</v>
      </c>
      <c r="H102" s="70">
        <f t="shared" si="58"/>
        <v>0</v>
      </c>
      <c r="I102" s="81"/>
      <c r="J102" s="70">
        <f t="shared" si="59"/>
        <v>0</v>
      </c>
      <c r="K102"/>
      <c r="L102"/>
      <c r="M102"/>
      <c r="N102"/>
      <c r="O102"/>
      <c r="P102"/>
      <c r="Q102"/>
      <c r="R102"/>
      <c r="S102"/>
    </row>
    <row r="103" spans="1:19" s="48" customFormat="1" ht="18" customHeight="1" x14ac:dyDescent="0.25">
      <c r="A103" s="121">
        <v>851</v>
      </c>
      <c r="B103" s="122"/>
      <c r="C103" s="122"/>
      <c r="D103" s="123" t="s">
        <v>26</v>
      </c>
      <c r="E103" s="83"/>
      <c r="F103" s="49">
        <f>F104</f>
        <v>0</v>
      </c>
      <c r="G103" s="49">
        <f>G104</f>
        <v>22520</v>
      </c>
      <c r="H103" s="49">
        <f t="shared" si="58"/>
        <v>22520</v>
      </c>
      <c r="I103" s="49">
        <f>I104</f>
        <v>0</v>
      </c>
      <c r="J103" s="49">
        <f t="shared" si="59"/>
        <v>22520</v>
      </c>
      <c r="K103"/>
      <c r="L103"/>
      <c r="M103"/>
      <c r="N103"/>
      <c r="O103"/>
      <c r="P103"/>
      <c r="Q103"/>
      <c r="R103"/>
      <c r="S103"/>
    </row>
    <row r="104" spans="1:19" s="48" customFormat="1" ht="16.5" customHeight="1" x14ac:dyDescent="0.25">
      <c r="A104" s="20"/>
      <c r="B104" s="21">
        <v>85195</v>
      </c>
      <c r="C104" s="44"/>
      <c r="D104" s="4" t="s">
        <v>18</v>
      </c>
      <c r="E104" s="92"/>
      <c r="F104" s="52">
        <f>F105</f>
        <v>0</v>
      </c>
      <c r="G104" s="52">
        <f>G105</f>
        <v>22520</v>
      </c>
      <c r="H104" s="52">
        <f t="shared" si="58"/>
        <v>22520</v>
      </c>
      <c r="I104" s="52">
        <f>I105</f>
        <v>0</v>
      </c>
      <c r="J104" s="52">
        <f t="shared" si="59"/>
        <v>22520</v>
      </c>
      <c r="K104"/>
      <c r="L104"/>
      <c r="M104"/>
      <c r="N104"/>
      <c r="O104"/>
      <c r="P104"/>
      <c r="Q104"/>
      <c r="R104"/>
      <c r="S104"/>
    </row>
    <row r="105" spans="1:19" s="48" customFormat="1" ht="28.5" customHeight="1" x14ac:dyDescent="0.25">
      <c r="A105" s="20"/>
      <c r="B105" s="20"/>
      <c r="C105" s="28">
        <v>2180</v>
      </c>
      <c r="D105" s="5" t="s">
        <v>90</v>
      </c>
      <c r="E105" s="76"/>
      <c r="F105" s="51">
        <f>F106</f>
        <v>0</v>
      </c>
      <c r="G105" s="51">
        <f t="shared" ref="G105:I105" si="60">G106</f>
        <v>22520</v>
      </c>
      <c r="H105" s="51">
        <f t="shared" si="58"/>
        <v>22520</v>
      </c>
      <c r="I105" s="51">
        <f t="shared" si="60"/>
        <v>0</v>
      </c>
      <c r="J105" s="51">
        <f t="shared" si="59"/>
        <v>22520</v>
      </c>
      <c r="K105"/>
      <c r="L105"/>
      <c r="M105"/>
      <c r="N105"/>
      <c r="O105"/>
      <c r="P105"/>
      <c r="Q105"/>
      <c r="R105"/>
      <c r="S105"/>
    </row>
    <row r="106" spans="1:19" s="48" customFormat="1" ht="16.5" customHeight="1" x14ac:dyDescent="0.25">
      <c r="A106" s="54"/>
      <c r="B106" s="54"/>
      <c r="C106" s="89"/>
      <c r="D106" s="79" t="s">
        <v>8</v>
      </c>
      <c r="E106" s="76" t="s">
        <v>5</v>
      </c>
      <c r="F106" s="46">
        <v>0</v>
      </c>
      <c r="G106" s="82">
        <v>22520</v>
      </c>
      <c r="H106" s="70">
        <f t="shared" si="58"/>
        <v>22520</v>
      </c>
      <c r="I106" s="81"/>
      <c r="J106" s="70">
        <f t="shared" si="59"/>
        <v>22520</v>
      </c>
      <c r="K106"/>
      <c r="L106"/>
      <c r="M106"/>
      <c r="N106"/>
      <c r="O106"/>
      <c r="P106"/>
      <c r="Q106"/>
      <c r="R106"/>
      <c r="S106"/>
    </row>
    <row r="107" spans="1:19" s="48" customFormat="1" ht="18" customHeight="1" x14ac:dyDescent="0.25">
      <c r="A107" s="17">
        <v>852</v>
      </c>
      <c r="B107" s="16"/>
      <c r="C107" s="16"/>
      <c r="D107" s="6" t="s">
        <v>36</v>
      </c>
      <c r="E107" s="83"/>
      <c r="F107" s="49">
        <v>1629518.35</v>
      </c>
      <c r="G107" s="49">
        <f>G111+G119</f>
        <v>0</v>
      </c>
      <c r="H107" s="49">
        <f t="shared" ref="H107:H121" si="61">SUM(F107:G107)</f>
        <v>1629518.35</v>
      </c>
      <c r="I107" s="49">
        <f>I108+I111+I116+I119</f>
        <v>19055</v>
      </c>
      <c r="J107" s="49">
        <f t="shared" ref="J107:J121" si="62">SUM(H107:I107)</f>
        <v>1648573.35</v>
      </c>
      <c r="K107"/>
      <c r="L107"/>
      <c r="M107"/>
      <c r="N107"/>
      <c r="O107"/>
      <c r="P107"/>
      <c r="Q107"/>
      <c r="R107"/>
      <c r="S107"/>
    </row>
    <row r="108" spans="1:19" s="48" customFormat="1" ht="30.75" customHeight="1" x14ac:dyDescent="0.25">
      <c r="A108" s="20"/>
      <c r="B108" s="21">
        <v>85214</v>
      </c>
      <c r="C108" s="44"/>
      <c r="D108" s="4" t="s">
        <v>92</v>
      </c>
      <c r="E108" s="92"/>
      <c r="F108" s="52">
        <f>F109</f>
        <v>55000</v>
      </c>
      <c r="G108" s="52">
        <f>G109</f>
        <v>0</v>
      </c>
      <c r="H108" s="55">
        <f t="shared" ref="H108:H110" si="63">SUM(F108:G108)</f>
        <v>55000</v>
      </c>
      <c r="I108" s="55">
        <f>I109</f>
        <v>5000</v>
      </c>
      <c r="J108" s="55">
        <f t="shared" ref="J108:J110" si="64">SUM(H108:I108)</f>
        <v>60000</v>
      </c>
      <c r="K108"/>
      <c r="L108"/>
      <c r="M108"/>
      <c r="N108"/>
      <c r="O108"/>
      <c r="P108"/>
      <c r="Q108"/>
      <c r="R108"/>
      <c r="S108"/>
    </row>
    <row r="109" spans="1:19" s="48" customFormat="1" ht="29.1" customHeight="1" x14ac:dyDescent="0.25">
      <c r="A109" s="102"/>
      <c r="B109" s="103"/>
      <c r="C109" s="28">
        <v>2030</v>
      </c>
      <c r="D109" s="5" t="s">
        <v>39</v>
      </c>
      <c r="E109" s="76"/>
      <c r="F109" s="51">
        <f>F110</f>
        <v>55000</v>
      </c>
      <c r="G109" s="51">
        <f>SUM(G110:G110)</f>
        <v>0</v>
      </c>
      <c r="H109" s="51">
        <f t="shared" si="63"/>
        <v>55000</v>
      </c>
      <c r="I109" s="51">
        <f>SUM(I110:I110)</f>
        <v>5000</v>
      </c>
      <c r="J109" s="51">
        <f t="shared" si="64"/>
        <v>60000</v>
      </c>
      <c r="K109"/>
      <c r="L109"/>
      <c r="M109"/>
      <c r="N109"/>
      <c r="O109"/>
      <c r="P109"/>
      <c r="Q109"/>
      <c r="R109"/>
      <c r="S109"/>
    </row>
    <row r="110" spans="1:19" s="48" customFormat="1" ht="15.75" customHeight="1" x14ac:dyDescent="0.25">
      <c r="A110" s="54"/>
      <c r="B110" s="54"/>
      <c r="C110" s="89"/>
      <c r="D110" s="79" t="s">
        <v>8</v>
      </c>
      <c r="E110" s="76" t="s">
        <v>5</v>
      </c>
      <c r="F110" s="62">
        <v>55000</v>
      </c>
      <c r="G110" s="81"/>
      <c r="H110" s="62">
        <f t="shared" si="63"/>
        <v>55000</v>
      </c>
      <c r="I110" s="70">
        <v>5000</v>
      </c>
      <c r="J110" s="62">
        <f t="shared" si="64"/>
        <v>60000</v>
      </c>
      <c r="K110"/>
      <c r="L110"/>
      <c r="M110"/>
      <c r="N110"/>
      <c r="O110"/>
      <c r="P110"/>
      <c r="Q110"/>
      <c r="R110"/>
      <c r="S110"/>
    </row>
    <row r="111" spans="1:19" s="48" customFormat="1" ht="16.5" customHeight="1" x14ac:dyDescent="0.25">
      <c r="A111" s="20"/>
      <c r="B111" s="21">
        <v>85215</v>
      </c>
      <c r="C111" s="44"/>
      <c r="D111" s="4" t="s">
        <v>37</v>
      </c>
      <c r="E111" s="92"/>
      <c r="F111" s="52">
        <f>F114</f>
        <v>4368.3500000000004</v>
      </c>
      <c r="G111" s="52">
        <f>G112+G114</f>
        <v>0</v>
      </c>
      <c r="H111" s="52">
        <f t="shared" ref="H111:H118" si="65">SUM(F111:G111)</f>
        <v>4368.3500000000004</v>
      </c>
      <c r="I111" s="52">
        <f>I114</f>
        <v>0</v>
      </c>
      <c r="J111" s="52">
        <f t="shared" ref="J111:J118" si="66">SUM(H111:I111)</f>
        <v>4368.3500000000004</v>
      </c>
      <c r="K111"/>
      <c r="L111"/>
      <c r="M111"/>
      <c r="N111"/>
      <c r="O111"/>
      <c r="P111"/>
      <c r="Q111"/>
      <c r="R111"/>
      <c r="S111"/>
    </row>
    <row r="112" spans="1:19" s="48" customFormat="1" ht="28.5" customHeight="1" x14ac:dyDescent="0.25">
      <c r="A112" s="20"/>
      <c r="B112" s="20"/>
      <c r="C112" s="28">
        <v>2180</v>
      </c>
      <c r="D112" s="5" t="s">
        <v>90</v>
      </c>
      <c r="E112" s="76"/>
      <c r="F112" s="51">
        <f>F113</f>
        <v>0</v>
      </c>
      <c r="G112" s="51">
        <f t="shared" ref="G112:I112" si="67">G113</f>
        <v>4368.3500000000004</v>
      </c>
      <c r="H112" s="51">
        <f t="shared" ref="H112:H113" si="68">SUM(F112:G112)</f>
        <v>4368.3500000000004</v>
      </c>
      <c r="I112" s="51">
        <f t="shared" si="67"/>
        <v>0</v>
      </c>
      <c r="J112" s="51">
        <f t="shared" ref="J112:J113" si="69">SUM(H112:I112)</f>
        <v>4368.3500000000004</v>
      </c>
      <c r="K112"/>
      <c r="L112"/>
      <c r="M112"/>
      <c r="N112"/>
      <c r="O112"/>
      <c r="P112"/>
      <c r="Q112"/>
      <c r="R112"/>
      <c r="S112"/>
    </row>
    <row r="113" spans="1:19" s="48" customFormat="1" ht="16.5" customHeight="1" x14ac:dyDescent="0.25">
      <c r="A113" s="54"/>
      <c r="B113" s="54"/>
      <c r="C113" s="89"/>
      <c r="D113" s="79" t="s">
        <v>8</v>
      </c>
      <c r="E113" s="76" t="s">
        <v>5</v>
      </c>
      <c r="F113" s="46">
        <v>0</v>
      </c>
      <c r="G113" s="46">
        <v>4368.3500000000004</v>
      </c>
      <c r="H113" s="69">
        <f t="shared" si="68"/>
        <v>4368.3500000000004</v>
      </c>
      <c r="I113" s="81"/>
      <c r="J113" s="69">
        <f t="shared" si="69"/>
        <v>4368.3500000000004</v>
      </c>
      <c r="K113" s="125"/>
      <c r="L113" s="125"/>
      <c r="M113" s="125"/>
      <c r="N113" s="125"/>
      <c r="O113" s="125"/>
      <c r="P113" s="125"/>
      <c r="Q113" s="125"/>
      <c r="R113" s="125"/>
      <c r="S113" s="125"/>
    </row>
    <row r="114" spans="1:19" s="48" customFormat="1" ht="40.5" customHeight="1" x14ac:dyDescent="0.25">
      <c r="A114" s="20"/>
      <c r="B114" s="20"/>
      <c r="C114" s="28">
        <v>2700</v>
      </c>
      <c r="D114" s="5" t="s">
        <v>38</v>
      </c>
      <c r="E114" s="76"/>
      <c r="F114" s="51">
        <f>F115</f>
        <v>4368.3500000000004</v>
      </c>
      <c r="G114" s="51">
        <f t="shared" ref="G114:I114" si="70">G115</f>
        <v>-4368.3500000000004</v>
      </c>
      <c r="H114" s="51">
        <f t="shared" si="65"/>
        <v>0</v>
      </c>
      <c r="I114" s="51">
        <f t="shared" si="70"/>
        <v>0</v>
      </c>
      <c r="J114" s="51">
        <f t="shared" si="66"/>
        <v>0</v>
      </c>
      <c r="K114" s="125"/>
      <c r="L114" s="125"/>
      <c r="M114" s="125"/>
      <c r="N114" s="125"/>
      <c r="O114" s="125"/>
      <c r="P114" s="125"/>
      <c r="Q114" s="125"/>
      <c r="R114" s="125"/>
      <c r="S114" s="125"/>
    </row>
    <row r="115" spans="1:19" s="48" customFormat="1" ht="16.5" customHeight="1" x14ac:dyDescent="0.25">
      <c r="A115" s="54"/>
      <c r="B115" s="54"/>
      <c r="C115" s="89"/>
      <c r="D115" s="101" t="s">
        <v>8</v>
      </c>
      <c r="E115" s="76" t="s">
        <v>5</v>
      </c>
      <c r="F115" s="46">
        <v>4368.3500000000004</v>
      </c>
      <c r="G115" s="46">
        <v>-4368.3500000000004</v>
      </c>
      <c r="H115" s="70">
        <f t="shared" si="65"/>
        <v>0</v>
      </c>
      <c r="I115" s="82"/>
      <c r="J115" s="70">
        <f t="shared" si="66"/>
        <v>0</v>
      </c>
      <c r="K115"/>
      <c r="L115"/>
      <c r="M115"/>
      <c r="N115"/>
      <c r="O115"/>
      <c r="P115"/>
      <c r="Q115"/>
      <c r="R115"/>
      <c r="S115"/>
    </row>
    <row r="116" spans="1:19" s="48" customFormat="1" ht="16.5" customHeight="1" x14ac:dyDescent="0.25">
      <c r="A116" s="20"/>
      <c r="B116" s="21">
        <v>85219</v>
      </c>
      <c r="C116" s="44"/>
      <c r="D116" s="4" t="s">
        <v>93</v>
      </c>
      <c r="E116" s="92"/>
      <c r="F116" s="52">
        <f>F117</f>
        <v>275100</v>
      </c>
      <c r="G116" s="52">
        <f>G117</f>
        <v>0</v>
      </c>
      <c r="H116" s="55">
        <f t="shared" si="65"/>
        <v>275100</v>
      </c>
      <c r="I116" s="55">
        <f>I117</f>
        <v>14055</v>
      </c>
      <c r="J116" s="55">
        <f t="shared" si="66"/>
        <v>289155</v>
      </c>
      <c r="K116"/>
      <c r="L116"/>
      <c r="M116"/>
      <c r="N116"/>
      <c r="O116"/>
      <c r="P116"/>
      <c r="Q116"/>
      <c r="R116"/>
      <c r="S116"/>
    </row>
    <row r="117" spans="1:19" s="48" customFormat="1" ht="29.1" customHeight="1" x14ac:dyDescent="0.25">
      <c r="A117" s="102"/>
      <c r="B117" s="103"/>
      <c r="C117" s="28">
        <v>2030</v>
      </c>
      <c r="D117" s="5" t="s">
        <v>39</v>
      </c>
      <c r="E117" s="76"/>
      <c r="F117" s="51">
        <f>F118</f>
        <v>275100</v>
      </c>
      <c r="G117" s="51">
        <f>SUM(G118:G118)</f>
        <v>0</v>
      </c>
      <c r="H117" s="51">
        <f t="shared" si="65"/>
        <v>275100</v>
      </c>
      <c r="I117" s="51">
        <f>SUM(I118:I118)</f>
        <v>14055</v>
      </c>
      <c r="J117" s="51">
        <f t="shared" si="66"/>
        <v>289155</v>
      </c>
      <c r="K117"/>
      <c r="L117"/>
      <c r="M117"/>
      <c r="N117"/>
      <c r="O117"/>
      <c r="P117"/>
      <c r="Q117"/>
      <c r="R117"/>
      <c r="S117"/>
    </row>
    <row r="118" spans="1:19" s="48" customFormat="1" ht="16.5" customHeight="1" x14ac:dyDescent="0.25">
      <c r="A118" s="54"/>
      <c r="B118" s="77"/>
      <c r="C118" s="78"/>
      <c r="D118" s="79" t="s">
        <v>8</v>
      </c>
      <c r="E118" s="120" t="s">
        <v>5</v>
      </c>
      <c r="F118" s="62">
        <v>275100</v>
      </c>
      <c r="G118" s="81"/>
      <c r="H118" s="62">
        <f t="shared" si="65"/>
        <v>275100</v>
      </c>
      <c r="I118" s="70">
        <v>14055</v>
      </c>
      <c r="J118" s="62">
        <f t="shared" si="66"/>
        <v>289155</v>
      </c>
      <c r="K118"/>
      <c r="L118"/>
      <c r="M118"/>
      <c r="N118"/>
      <c r="O118"/>
      <c r="P118"/>
      <c r="Q118"/>
      <c r="R118"/>
      <c r="S118"/>
    </row>
    <row r="119" spans="1:19" s="48" customFormat="1" ht="16.5" customHeight="1" x14ac:dyDescent="0.25">
      <c r="A119" s="20"/>
      <c r="B119" s="21">
        <v>85295</v>
      </c>
      <c r="C119" s="44"/>
      <c r="D119" s="4" t="s">
        <v>18</v>
      </c>
      <c r="E119" s="92"/>
      <c r="F119" s="52">
        <v>133050</v>
      </c>
      <c r="G119" s="52">
        <f>G120+G122</f>
        <v>0</v>
      </c>
      <c r="H119" s="52">
        <f t="shared" si="61"/>
        <v>133050</v>
      </c>
      <c r="I119" s="52">
        <f>I120+I122</f>
        <v>0</v>
      </c>
      <c r="J119" s="52">
        <f t="shared" si="62"/>
        <v>133050</v>
      </c>
      <c r="K119"/>
      <c r="L119"/>
      <c r="M119"/>
      <c r="N119"/>
      <c r="O119"/>
      <c r="P119"/>
      <c r="Q119"/>
      <c r="R119"/>
      <c r="S119"/>
    </row>
    <row r="120" spans="1:19" s="48" customFormat="1" ht="28.5" customHeight="1" x14ac:dyDescent="0.25">
      <c r="A120" s="20"/>
      <c r="B120" s="20"/>
      <c r="C120" s="28">
        <v>2180</v>
      </c>
      <c r="D120" s="5" t="s">
        <v>90</v>
      </c>
      <c r="E120" s="76"/>
      <c r="F120" s="51">
        <f>F121</f>
        <v>0</v>
      </c>
      <c r="G120" s="51">
        <f t="shared" ref="G120:I120" si="71">G121</f>
        <v>68970</v>
      </c>
      <c r="H120" s="51">
        <f t="shared" si="61"/>
        <v>68970</v>
      </c>
      <c r="I120" s="51">
        <f t="shared" si="71"/>
        <v>0</v>
      </c>
      <c r="J120" s="51">
        <f t="shared" si="62"/>
        <v>68970</v>
      </c>
      <c r="K120"/>
      <c r="L120"/>
      <c r="M120"/>
      <c r="N120"/>
      <c r="O120"/>
      <c r="P120"/>
      <c r="Q120"/>
      <c r="R120"/>
      <c r="S120"/>
    </row>
    <row r="121" spans="1:19" s="48" customFormat="1" ht="16.5" customHeight="1" x14ac:dyDescent="0.25">
      <c r="A121" s="54"/>
      <c r="B121" s="54"/>
      <c r="C121" s="89"/>
      <c r="D121" s="79" t="s">
        <v>8</v>
      </c>
      <c r="E121" s="76" t="s">
        <v>5</v>
      </c>
      <c r="F121" s="46">
        <v>0</v>
      </c>
      <c r="G121" s="46">
        <v>68970</v>
      </c>
      <c r="H121" s="69">
        <f t="shared" si="61"/>
        <v>68970</v>
      </c>
      <c r="I121" s="81"/>
      <c r="J121" s="69">
        <f t="shared" si="62"/>
        <v>68970</v>
      </c>
      <c r="K121" s="125"/>
      <c r="L121" s="125"/>
      <c r="M121" s="125"/>
      <c r="N121" s="125"/>
      <c r="O121" s="125"/>
      <c r="P121" s="125"/>
      <c r="Q121" s="125"/>
      <c r="R121" s="125"/>
      <c r="S121" s="125"/>
    </row>
    <row r="122" spans="1:19" s="48" customFormat="1" ht="40.5" customHeight="1" x14ac:dyDescent="0.25">
      <c r="A122" s="20"/>
      <c r="B122" s="20"/>
      <c r="C122" s="28">
        <v>2700</v>
      </c>
      <c r="D122" s="5" t="s">
        <v>38</v>
      </c>
      <c r="E122" s="76"/>
      <c r="F122" s="51">
        <f>F123</f>
        <v>68970</v>
      </c>
      <c r="G122" s="51">
        <f t="shared" ref="G122:I122" si="72">G123</f>
        <v>-68970</v>
      </c>
      <c r="H122" s="51">
        <f t="shared" ref="H122:H127" si="73">SUM(F122:G122)</f>
        <v>0</v>
      </c>
      <c r="I122" s="51">
        <f t="shared" si="72"/>
        <v>0</v>
      </c>
      <c r="J122" s="51">
        <f t="shared" ref="J122:J127" si="74">SUM(H122:I122)</f>
        <v>0</v>
      </c>
      <c r="K122" s="125"/>
      <c r="L122" s="125"/>
      <c r="M122" s="125"/>
      <c r="N122" s="125"/>
      <c r="O122" s="125"/>
      <c r="P122" s="125"/>
      <c r="Q122" s="125"/>
      <c r="R122" s="125"/>
      <c r="S122" s="125"/>
    </row>
    <row r="123" spans="1:19" s="48" customFormat="1" ht="16.5" customHeight="1" x14ac:dyDescent="0.25">
      <c r="A123" s="54"/>
      <c r="B123" s="54"/>
      <c r="C123" s="89"/>
      <c r="D123" s="101" t="s">
        <v>8</v>
      </c>
      <c r="E123" s="76" t="s">
        <v>5</v>
      </c>
      <c r="F123" s="46">
        <v>68970</v>
      </c>
      <c r="G123" s="46">
        <v>-68970</v>
      </c>
      <c r="H123" s="70">
        <f t="shared" si="73"/>
        <v>0</v>
      </c>
      <c r="I123" s="82"/>
      <c r="J123" s="70">
        <f t="shared" si="74"/>
        <v>0</v>
      </c>
      <c r="K123"/>
      <c r="L123"/>
      <c r="M123"/>
      <c r="N123"/>
      <c r="O123"/>
      <c r="P123"/>
      <c r="Q123"/>
      <c r="R123"/>
      <c r="S123"/>
    </row>
    <row r="124" spans="1:19" s="48" customFormat="1" ht="18" customHeight="1" x14ac:dyDescent="0.25">
      <c r="A124" s="17">
        <v>854</v>
      </c>
      <c r="B124" s="16"/>
      <c r="C124" s="16"/>
      <c r="D124" s="6" t="s">
        <v>40</v>
      </c>
      <c r="E124" s="83"/>
      <c r="F124" s="49">
        <f>F125</f>
        <v>24722</v>
      </c>
      <c r="G124" s="49">
        <f>G125</f>
        <v>0</v>
      </c>
      <c r="H124" s="49">
        <f t="shared" si="73"/>
        <v>24722</v>
      </c>
      <c r="I124" s="49">
        <f>I125</f>
        <v>7684</v>
      </c>
      <c r="J124" s="49">
        <f t="shared" si="74"/>
        <v>32406</v>
      </c>
      <c r="K124"/>
      <c r="L124"/>
      <c r="M124"/>
      <c r="N124"/>
      <c r="O124"/>
      <c r="P124"/>
      <c r="Q124"/>
      <c r="R124"/>
      <c r="S124"/>
    </row>
    <row r="125" spans="1:19" s="48" customFormat="1" ht="16.5" customHeight="1" x14ac:dyDescent="0.25">
      <c r="A125" s="20"/>
      <c r="B125" s="21">
        <v>85415</v>
      </c>
      <c r="C125" s="44"/>
      <c r="D125" s="4" t="s">
        <v>41</v>
      </c>
      <c r="E125" s="84"/>
      <c r="F125" s="52">
        <v>24722</v>
      </c>
      <c r="G125" s="52">
        <f>G126</f>
        <v>0</v>
      </c>
      <c r="H125" s="55">
        <f t="shared" si="73"/>
        <v>24722</v>
      </c>
      <c r="I125" s="55">
        <f>I126</f>
        <v>7684</v>
      </c>
      <c r="J125" s="55">
        <f t="shared" si="74"/>
        <v>32406</v>
      </c>
      <c r="K125"/>
      <c r="L125"/>
      <c r="M125"/>
      <c r="N125"/>
      <c r="O125"/>
      <c r="P125"/>
      <c r="Q125"/>
      <c r="R125"/>
      <c r="S125"/>
    </row>
    <row r="126" spans="1:19" s="48" customFormat="1" ht="40.5" customHeight="1" x14ac:dyDescent="0.25">
      <c r="A126" s="54"/>
      <c r="B126" s="54"/>
      <c r="C126" s="28">
        <v>2040</v>
      </c>
      <c r="D126" s="127" t="s">
        <v>94</v>
      </c>
      <c r="E126" s="76"/>
      <c r="F126" s="51">
        <f>F127</f>
        <v>0</v>
      </c>
      <c r="G126" s="51">
        <f>SUM(G127:G127)</f>
        <v>0</v>
      </c>
      <c r="H126" s="51">
        <f t="shared" si="73"/>
        <v>0</v>
      </c>
      <c r="I126" s="51">
        <f>SUM(I127:I127)</f>
        <v>7684</v>
      </c>
      <c r="J126" s="51">
        <f t="shared" si="74"/>
        <v>7684</v>
      </c>
      <c r="K126"/>
      <c r="L126"/>
      <c r="M126"/>
      <c r="N126"/>
      <c r="O126"/>
      <c r="P126"/>
      <c r="Q126"/>
      <c r="R126"/>
      <c r="S126"/>
    </row>
    <row r="127" spans="1:19" s="48" customFormat="1" ht="16.5" customHeight="1" x14ac:dyDescent="0.25">
      <c r="A127" s="54"/>
      <c r="B127" s="77"/>
      <c r="C127" s="78"/>
      <c r="D127" s="79" t="s">
        <v>8</v>
      </c>
      <c r="E127" s="98" t="s">
        <v>35</v>
      </c>
      <c r="F127" s="62">
        <v>0</v>
      </c>
      <c r="G127" s="81"/>
      <c r="H127" s="62">
        <f t="shared" si="73"/>
        <v>0</v>
      </c>
      <c r="I127" s="70">
        <v>7684</v>
      </c>
      <c r="J127" s="62">
        <f t="shared" si="74"/>
        <v>7684</v>
      </c>
      <c r="K127"/>
      <c r="L127"/>
      <c r="M127"/>
      <c r="N127"/>
      <c r="O127"/>
      <c r="P127"/>
      <c r="Q127"/>
      <c r="R127"/>
      <c r="S127"/>
    </row>
    <row r="128" spans="1:19" s="48" customFormat="1" ht="18" customHeight="1" x14ac:dyDescent="0.25">
      <c r="A128" s="17">
        <v>900</v>
      </c>
      <c r="B128" s="16"/>
      <c r="C128" s="16"/>
      <c r="D128" s="6" t="s">
        <v>17</v>
      </c>
      <c r="E128" s="83"/>
      <c r="F128" s="49">
        <v>2435982.4900000002</v>
      </c>
      <c r="G128" s="49">
        <f>G129</f>
        <v>-119920.37</v>
      </c>
      <c r="H128" s="49">
        <f t="shared" ref="H128:H131" si="75">SUM(F128:G128)</f>
        <v>2316062.12</v>
      </c>
      <c r="I128" s="49">
        <f>I129</f>
        <v>0</v>
      </c>
      <c r="J128" s="49">
        <f t="shared" ref="J128:J132" si="76">SUM(H128:I128)</f>
        <v>2316062.12</v>
      </c>
      <c r="K128"/>
      <c r="L128"/>
      <c r="M128"/>
      <c r="N128"/>
      <c r="O128"/>
      <c r="P128"/>
      <c r="Q128"/>
      <c r="R128"/>
      <c r="S128"/>
    </row>
    <row r="129" spans="1:19" s="48" customFormat="1" ht="16.5" customHeight="1" x14ac:dyDescent="0.25">
      <c r="A129" s="20"/>
      <c r="B129" s="21">
        <v>90095</v>
      </c>
      <c r="C129" s="44"/>
      <c r="D129" s="4" t="s">
        <v>18</v>
      </c>
      <c r="E129" s="84"/>
      <c r="F129" s="52">
        <v>2405982.4900000002</v>
      </c>
      <c r="G129" s="52">
        <f>G130</f>
        <v>-119920.37</v>
      </c>
      <c r="H129" s="55">
        <f t="shared" si="75"/>
        <v>2286062.12</v>
      </c>
      <c r="I129" s="55">
        <f>I130</f>
        <v>0</v>
      </c>
      <c r="J129" s="55">
        <f t="shared" si="76"/>
        <v>2286062.12</v>
      </c>
      <c r="K129"/>
      <c r="L129"/>
      <c r="M129"/>
      <c r="N129"/>
      <c r="O129"/>
      <c r="P129"/>
      <c r="Q129"/>
      <c r="R129"/>
      <c r="S129"/>
    </row>
    <row r="130" spans="1:19" s="48" customFormat="1" ht="41.25" customHeight="1" x14ac:dyDescent="0.25">
      <c r="A130" s="114"/>
      <c r="B130" s="20"/>
      <c r="C130" s="28">
        <v>6300</v>
      </c>
      <c r="D130" s="5" t="s">
        <v>91</v>
      </c>
      <c r="E130" s="99"/>
      <c r="F130" s="51">
        <f>F131</f>
        <v>2277119.9700000002</v>
      </c>
      <c r="G130" s="51">
        <f>SUM(G131:G131)</f>
        <v>-119920.37</v>
      </c>
      <c r="H130" s="51">
        <f t="shared" si="75"/>
        <v>2157199.6</v>
      </c>
      <c r="I130" s="51">
        <f>SUM(I131:I131)</f>
        <v>0</v>
      </c>
      <c r="J130" s="51">
        <f t="shared" si="76"/>
        <v>2157199.6</v>
      </c>
      <c r="K130"/>
      <c r="L130"/>
      <c r="M130"/>
      <c r="N130"/>
      <c r="O130"/>
      <c r="P130"/>
      <c r="Q130"/>
      <c r="R130"/>
      <c r="S130"/>
    </row>
    <row r="131" spans="1:19" s="48" customFormat="1" ht="15.75" customHeight="1" x14ac:dyDescent="0.25">
      <c r="A131" s="126"/>
      <c r="B131" s="126"/>
      <c r="C131" s="89"/>
      <c r="D131" s="79" t="s">
        <v>8</v>
      </c>
      <c r="E131" s="76" t="s">
        <v>13</v>
      </c>
      <c r="F131" s="62">
        <v>2277119.9700000002</v>
      </c>
      <c r="G131" s="81">
        <v>-119920.37</v>
      </c>
      <c r="H131" s="62">
        <f t="shared" si="75"/>
        <v>2157199.6</v>
      </c>
      <c r="I131" s="70"/>
      <c r="J131" s="62">
        <f t="shared" si="76"/>
        <v>2157199.6</v>
      </c>
      <c r="K131"/>
      <c r="L131"/>
      <c r="M131"/>
      <c r="N131"/>
      <c r="O131"/>
      <c r="P131"/>
      <c r="Q131"/>
      <c r="R131"/>
      <c r="S131"/>
    </row>
    <row r="132" spans="1:19" s="48" customFormat="1" ht="17.25" customHeight="1" x14ac:dyDescent="0.25">
      <c r="A132" s="128" t="s">
        <v>16</v>
      </c>
      <c r="B132" s="129"/>
      <c r="C132" s="129"/>
      <c r="D132" s="130"/>
      <c r="E132" s="38"/>
      <c r="F132" s="56">
        <v>6520111.8399999999</v>
      </c>
      <c r="G132" s="56">
        <f>G97+G103+G107+G128</f>
        <v>-97400.37</v>
      </c>
      <c r="H132" s="56">
        <f t="shared" ref="H132" si="77">SUM(F132:G132)</f>
        <v>6422711.4699999997</v>
      </c>
      <c r="I132" s="56">
        <f>I97+I103+I107+I124+I128</f>
        <v>26739</v>
      </c>
      <c r="J132" s="56">
        <f t="shared" si="76"/>
        <v>6449450.4699999997</v>
      </c>
      <c r="K132"/>
      <c r="L132"/>
      <c r="M132"/>
      <c r="N132"/>
      <c r="O132"/>
      <c r="P132"/>
      <c r="Q132"/>
      <c r="R132"/>
      <c r="S132"/>
    </row>
    <row r="133" spans="1:19" s="1" customFormat="1" ht="15.75" customHeight="1" x14ac:dyDescent="0.2">
      <c r="A133" s="18"/>
      <c r="B133" s="15"/>
      <c r="C133" s="15"/>
      <c r="D133" s="10"/>
      <c r="E133" s="7"/>
      <c r="F133" s="29"/>
      <c r="G133" s="66"/>
      <c r="H133" s="29"/>
      <c r="I133" s="66"/>
      <c r="J133" s="29"/>
      <c r="K133"/>
      <c r="L133"/>
      <c r="M133"/>
      <c r="N133"/>
      <c r="O133"/>
      <c r="P133"/>
      <c r="Q133"/>
      <c r="R133"/>
      <c r="S133"/>
    </row>
    <row r="134" spans="1:19" ht="18.75" customHeight="1" x14ac:dyDescent="0.2">
      <c r="A134" s="128" t="s">
        <v>19</v>
      </c>
      <c r="B134" s="129"/>
      <c r="C134" s="129"/>
      <c r="D134" s="130"/>
      <c r="E134" s="38"/>
      <c r="F134" s="37">
        <v>206171411.91999999</v>
      </c>
      <c r="G134" s="37">
        <f>G68+G83+G94+G132</f>
        <v>74722.799999999988</v>
      </c>
      <c r="H134" s="37">
        <f>SUM(F134:G134)</f>
        <v>206246134.72</v>
      </c>
      <c r="I134" s="37">
        <f>I68+I83+I132</f>
        <v>30429</v>
      </c>
      <c r="J134" s="37">
        <f>SUM(H134:I134)</f>
        <v>206276563.72</v>
      </c>
    </row>
    <row r="135" spans="1:19" x14ac:dyDescent="0.2">
      <c r="A135" s="22"/>
      <c r="B135" s="23"/>
      <c r="C135" s="40"/>
      <c r="D135" s="11"/>
    </row>
    <row r="136" spans="1:19" ht="25.5" customHeight="1" x14ac:dyDescent="0.2">
      <c r="A136" s="24"/>
      <c r="B136" s="25"/>
      <c r="C136" s="41"/>
      <c r="D136" s="12"/>
      <c r="E136" s="9"/>
      <c r="F136" s="33"/>
      <c r="G136" s="68"/>
      <c r="H136" s="33"/>
      <c r="I136" s="68"/>
      <c r="J136" s="33"/>
    </row>
    <row r="137" spans="1:19" x14ac:dyDescent="0.2">
      <c r="A137" s="26"/>
      <c r="B137" s="27"/>
      <c r="C137" s="42"/>
      <c r="D137" s="13"/>
      <c r="E137" s="9"/>
      <c r="F137" s="33"/>
      <c r="G137" s="68"/>
      <c r="H137" s="33"/>
      <c r="I137" s="68"/>
      <c r="J137" s="33"/>
    </row>
    <row r="138" spans="1:19" x14ac:dyDescent="0.2">
      <c r="A138" s="26"/>
      <c r="B138" s="27"/>
      <c r="C138" s="42"/>
      <c r="D138" s="13"/>
      <c r="E138" s="9"/>
      <c r="F138" s="33"/>
      <c r="G138" s="68"/>
      <c r="H138" s="33"/>
      <c r="I138" s="68"/>
      <c r="J138" s="33"/>
    </row>
    <row r="139" spans="1:19" x14ac:dyDescent="0.2">
      <c r="A139" s="26"/>
      <c r="B139" s="27"/>
      <c r="C139" s="42"/>
      <c r="D139" s="13"/>
      <c r="E139" s="9"/>
      <c r="F139" s="33"/>
      <c r="G139" s="68"/>
      <c r="H139" s="33"/>
      <c r="I139" s="68"/>
      <c r="J139" s="33"/>
    </row>
    <row r="140" spans="1:19" x14ac:dyDescent="0.2">
      <c r="A140" s="26"/>
      <c r="B140" s="27"/>
      <c r="C140" s="42"/>
      <c r="D140" s="13"/>
      <c r="E140" s="9"/>
      <c r="F140" s="33"/>
      <c r="G140" s="68"/>
      <c r="H140" s="33"/>
      <c r="I140" s="68"/>
      <c r="J140" s="33"/>
    </row>
    <row r="141" spans="1:19" x14ac:dyDescent="0.2">
      <c r="A141" s="26"/>
      <c r="B141" s="27"/>
      <c r="C141" s="42"/>
      <c r="D141" s="13"/>
      <c r="E141" s="9"/>
      <c r="F141" s="33"/>
      <c r="G141" s="68"/>
      <c r="H141" s="33"/>
      <c r="I141" s="68"/>
      <c r="J141" s="33"/>
    </row>
    <row r="142" spans="1:19" x14ac:dyDescent="0.2">
      <c r="A142" s="26"/>
      <c r="B142" s="27"/>
      <c r="C142" s="42"/>
      <c r="D142" s="13"/>
      <c r="E142" s="9"/>
      <c r="F142" s="33"/>
      <c r="G142" s="68"/>
      <c r="H142" s="33"/>
      <c r="I142" s="68"/>
      <c r="J142" s="33"/>
    </row>
    <row r="150" spans="4:4" x14ac:dyDescent="0.2">
      <c r="D150" s="14" t="s">
        <v>7</v>
      </c>
    </row>
  </sheetData>
  <mergeCells count="10">
    <mergeCell ref="A134:D134"/>
    <mergeCell ref="A4:E4"/>
    <mergeCell ref="A68:D68"/>
    <mergeCell ref="A96:F96"/>
    <mergeCell ref="A132:D132"/>
    <mergeCell ref="A6:E6"/>
    <mergeCell ref="A70:F70"/>
    <mergeCell ref="A83:D83"/>
    <mergeCell ref="A85:F85"/>
    <mergeCell ref="A94:D94"/>
  </mergeCells>
  <phoneticPr fontId="1" type="noConversion"/>
  <printOptions horizontalCentered="1" gridLines="1"/>
  <pageMargins left="0.27559055118110237" right="0.23622047244094491" top="0.78740157480314965" bottom="0.78740157480314965" header="0.47244094488188981" footer="0.51181102362204722"/>
  <pageSetup paperSize="9" scale="71" orientation="landscape" r:id="rId1"/>
  <headerFooter alignWithMargins="0">
    <oddHeader xml:space="preserve">&amp;C&amp;"Bookman Old Style,Pogrubiona kursywa"&amp;12ZMIANY W PLANIE FINANSOWYM
DOCHODÓW BUDŻETOWYCH URZĘDU MIEJSKIEGO NA ROK 2021&amp;"Arial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2021-09-22T07:03:01Z</cp:lastPrinted>
  <dcterms:created xsi:type="dcterms:W3CDTF">2000-11-02T14:08:21Z</dcterms:created>
  <dcterms:modified xsi:type="dcterms:W3CDTF">2021-09-22T07:24:17Z</dcterms:modified>
</cp:coreProperties>
</file>