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ZBM_..._31VIII2020_INFORM_IP_2020\"/>
    </mc:Choice>
  </mc:AlternateContent>
  <bookViews>
    <workbookView xWindow="-15" yWindow="5355" windowWidth="15330" windowHeight="3600" tabRatio="606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WYDATKI!$A$1:$L$121</definedName>
    <definedName name="_xlnm.Print_Titles" localSheetId="0">WYDATKI!$4:$8</definedName>
  </definedNames>
  <calcPr calcId="152511"/>
</workbook>
</file>

<file path=xl/calcChain.xml><?xml version="1.0" encoding="utf-8"?>
<calcChain xmlns="http://schemas.openxmlformats.org/spreadsheetml/2006/main">
  <c r="K112" i="1" l="1"/>
  <c r="J112" i="1"/>
  <c r="L117" i="1"/>
  <c r="L103" i="1"/>
  <c r="L45" i="1"/>
  <c r="K13" i="1"/>
  <c r="J13" i="1"/>
  <c r="L14" i="1"/>
  <c r="L42" i="1"/>
  <c r="I42" i="1"/>
  <c r="E42" i="1"/>
  <c r="D42" i="1"/>
  <c r="D37" i="1"/>
  <c r="I88" i="1"/>
  <c r="E88" i="1"/>
  <c r="D88" i="1"/>
  <c r="H87" i="1"/>
  <c r="G87" i="1"/>
  <c r="D87" i="1" s="1"/>
  <c r="H51" i="1"/>
  <c r="I39" i="1"/>
  <c r="E39" i="1"/>
  <c r="D39" i="1"/>
  <c r="H38" i="1"/>
  <c r="G38" i="1"/>
  <c r="D38" i="1" s="1"/>
  <c r="E38" i="1"/>
  <c r="F38" i="1" l="1"/>
  <c r="L13" i="1"/>
  <c r="F88" i="1"/>
  <c r="I87" i="1"/>
  <c r="F42" i="1"/>
  <c r="I38" i="1"/>
  <c r="F39" i="1"/>
  <c r="E87" i="1"/>
  <c r="F87" i="1" s="1"/>
  <c r="G48" i="1" l="1"/>
  <c r="H48" i="1"/>
  <c r="I50" i="1"/>
  <c r="E50" i="1"/>
  <c r="D50" i="1"/>
  <c r="F50" i="1" l="1"/>
  <c r="I68" i="1" l="1"/>
  <c r="E68" i="1"/>
  <c r="D68" i="1"/>
  <c r="I110" i="1"/>
  <c r="E110" i="1"/>
  <c r="D110" i="1"/>
  <c r="L105" i="1"/>
  <c r="I101" i="1"/>
  <c r="E101" i="1"/>
  <c r="D101" i="1"/>
  <c r="L46" i="1"/>
  <c r="G35" i="1"/>
  <c r="H35" i="1"/>
  <c r="E35" i="1" s="1"/>
  <c r="I37" i="1"/>
  <c r="E37" i="1"/>
  <c r="L34" i="1"/>
  <c r="L10" i="1"/>
  <c r="I11" i="1"/>
  <c r="E11" i="1"/>
  <c r="D11" i="1"/>
  <c r="L19" i="1"/>
  <c r="L106" i="1"/>
  <c r="L57" i="1"/>
  <c r="L114" i="1"/>
  <c r="I100" i="1"/>
  <c r="E100" i="1"/>
  <c r="D100" i="1"/>
  <c r="I67" i="1"/>
  <c r="E67" i="1"/>
  <c r="D67" i="1"/>
  <c r="L55" i="1"/>
  <c r="I52" i="1"/>
  <c r="E52" i="1"/>
  <c r="D52" i="1"/>
  <c r="I71" i="1"/>
  <c r="E71" i="1"/>
  <c r="D71" i="1"/>
  <c r="I115" i="1"/>
  <c r="E115" i="1"/>
  <c r="D115" i="1"/>
  <c r="I98" i="1"/>
  <c r="E98" i="1"/>
  <c r="D98" i="1"/>
  <c r="H89" i="1"/>
  <c r="E89" i="1" s="1"/>
  <c r="G89" i="1"/>
  <c r="D89" i="1" s="1"/>
  <c r="I92" i="1"/>
  <c r="E92" i="1"/>
  <c r="D92" i="1"/>
  <c r="I85" i="1"/>
  <c r="E85" i="1"/>
  <c r="D85" i="1"/>
  <c r="I77" i="1"/>
  <c r="E77" i="1"/>
  <c r="D77" i="1"/>
  <c r="I99" i="1"/>
  <c r="E99" i="1"/>
  <c r="D99" i="1"/>
  <c r="I97" i="1"/>
  <c r="E97" i="1"/>
  <c r="D97" i="1"/>
  <c r="I96" i="1"/>
  <c r="E96" i="1"/>
  <c r="D96" i="1"/>
  <c r="I95" i="1"/>
  <c r="E95" i="1"/>
  <c r="D95" i="1"/>
  <c r="H94" i="1"/>
  <c r="E94" i="1" s="1"/>
  <c r="G94" i="1"/>
  <c r="D94" i="1" s="1"/>
  <c r="H25" i="1"/>
  <c r="L107" i="1"/>
  <c r="I58" i="1"/>
  <c r="E58" i="1"/>
  <c r="D58" i="1"/>
  <c r="I44" i="1"/>
  <c r="E44" i="1"/>
  <c r="D44" i="1"/>
  <c r="L28" i="1"/>
  <c r="K25" i="1"/>
  <c r="J25" i="1"/>
  <c r="I28" i="1"/>
  <c r="E28" i="1"/>
  <c r="D28" i="1"/>
  <c r="K9" i="1"/>
  <c r="J9" i="1"/>
  <c r="E10" i="1"/>
  <c r="D10" i="1"/>
  <c r="I120" i="1"/>
  <c r="E120" i="1"/>
  <c r="D120" i="1"/>
  <c r="L116" i="1"/>
  <c r="E116" i="1"/>
  <c r="D116" i="1"/>
  <c r="I66" i="1"/>
  <c r="E66" i="1"/>
  <c r="D66" i="1"/>
  <c r="I65" i="1"/>
  <c r="E65" i="1"/>
  <c r="D65" i="1"/>
  <c r="K29" i="1"/>
  <c r="K54" i="1"/>
  <c r="K102" i="1"/>
  <c r="K15" i="1"/>
  <c r="K22" i="1"/>
  <c r="K40" i="1"/>
  <c r="K118" i="1"/>
  <c r="J15" i="1"/>
  <c r="J22" i="1"/>
  <c r="J29" i="1"/>
  <c r="J40" i="1"/>
  <c r="J54" i="1"/>
  <c r="J102" i="1"/>
  <c r="J118" i="1"/>
  <c r="H40" i="1"/>
  <c r="H9" i="1"/>
  <c r="H13" i="1"/>
  <c r="E13" i="1" s="1"/>
  <c r="H15" i="1"/>
  <c r="H20" i="1"/>
  <c r="E20" i="1" s="1"/>
  <c r="H22" i="1"/>
  <c r="H29" i="1"/>
  <c r="I48" i="1"/>
  <c r="E48" i="1"/>
  <c r="E51" i="1"/>
  <c r="H54" i="1"/>
  <c r="H70" i="1"/>
  <c r="E70" i="1" s="1"/>
  <c r="H75" i="1"/>
  <c r="E75" i="1" s="1"/>
  <c r="H102" i="1"/>
  <c r="H112" i="1"/>
  <c r="H118" i="1"/>
  <c r="G40" i="1"/>
  <c r="D48" i="1"/>
  <c r="G51" i="1"/>
  <c r="D51" i="1" s="1"/>
  <c r="G54" i="1"/>
  <c r="G70" i="1"/>
  <c r="D70" i="1" s="1"/>
  <c r="G75" i="1"/>
  <c r="D75" i="1" s="1"/>
  <c r="G102" i="1"/>
  <c r="G112" i="1"/>
  <c r="G118" i="1"/>
  <c r="D36" i="1"/>
  <c r="I74" i="1"/>
  <c r="E74" i="1"/>
  <c r="D74" i="1"/>
  <c r="I73" i="1"/>
  <c r="E73" i="1"/>
  <c r="D73" i="1"/>
  <c r="I72" i="1"/>
  <c r="E72" i="1"/>
  <c r="D72" i="1"/>
  <c r="L109" i="1"/>
  <c r="I104" i="1"/>
  <c r="E104" i="1"/>
  <c r="D104" i="1"/>
  <c r="D53" i="1"/>
  <c r="D59" i="1"/>
  <c r="G29" i="1"/>
  <c r="G25" i="1"/>
  <c r="G22" i="1"/>
  <c r="G20" i="1"/>
  <c r="D20" i="1" s="1"/>
  <c r="G15" i="1"/>
  <c r="G13" i="1"/>
  <c r="D13" i="1" s="1"/>
  <c r="G9" i="1"/>
  <c r="I53" i="1"/>
  <c r="E53" i="1"/>
  <c r="I114" i="1"/>
  <c r="E114" i="1"/>
  <c r="D114" i="1"/>
  <c r="E107" i="1"/>
  <c r="D107" i="1"/>
  <c r="I16" i="1"/>
  <c r="E31" i="1"/>
  <c r="E119" i="1"/>
  <c r="E117" i="1"/>
  <c r="E113" i="1"/>
  <c r="E111" i="1"/>
  <c r="E109" i="1"/>
  <c r="E108" i="1"/>
  <c r="E106" i="1"/>
  <c r="E105" i="1"/>
  <c r="E103" i="1"/>
  <c r="E93" i="1"/>
  <c r="E91" i="1"/>
  <c r="E90" i="1"/>
  <c r="E86" i="1"/>
  <c r="E84" i="1"/>
  <c r="E83" i="1"/>
  <c r="E82" i="1"/>
  <c r="E81" i="1"/>
  <c r="E80" i="1"/>
  <c r="E79" i="1"/>
  <c r="E78" i="1"/>
  <c r="E76" i="1"/>
  <c r="E69" i="1"/>
  <c r="E64" i="1"/>
  <c r="E63" i="1"/>
  <c r="E62" i="1"/>
  <c r="E61" i="1"/>
  <c r="E60" i="1"/>
  <c r="E59" i="1"/>
  <c r="E57" i="1"/>
  <c r="E56" i="1"/>
  <c r="E55" i="1"/>
  <c r="E49" i="1"/>
  <c r="E47" i="1"/>
  <c r="E46" i="1"/>
  <c r="E45" i="1"/>
  <c r="E43" i="1"/>
  <c r="E41" i="1"/>
  <c r="E36" i="1"/>
  <c r="E34" i="1"/>
  <c r="E33" i="1"/>
  <c r="E32" i="1"/>
  <c r="E30" i="1"/>
  <c r="E27" i="1"/>
  <c r="E26" i="1"/>
  <c r="E24" i="1"/>
  <c r="E23" i="1"/>
  <c r="E21" i="1"/>
  <c r="E19" i="1"/>
  <c r="E18" i="1"/>
  <c r="E17" i="1"/>
  <c r="E16" i="1"/>
  <c r="E14" i="1"/>
  <c r="E12" i="1"/>
  <c r="I82" i="1"/>
  <c r="D82" i="1"/>
  <c r="I33" i="1"/>
  <c r="D33" i="1"/>
  <c r="I12" i="1"/>
  <c r="D12" i="1"/>
  <c r="D119" i="1"/>
  <c r="D117" i="1"/>
  <c r="D113" i="1"/>
  <c r="D111" i="1"/>
  <c r="D109" i="1"/>
  <c r="D108" i="1"/>
  <c r="D106" i="1"/>
  <c r="D105" i="1"/>
  <c r="D103" i="1"/>
  <c r="D93" i="1"/>
  <c r="D91" i="1"/>
  <c r="D90" i="1"/>
  <c r="D86" i="1"/>
  <c r="D84" i="1"/>
  <c r="D83" i="1"/>
  <c r="D81" i="1"/>
  <c r="D80" i="1"/>
  <c r="D79" i="1"/>
  <c r="D78" i="1"/>
  <c r="D76" i="1"/>
  <c r="D69" i="1"/>
  <c r="D64" i="1"/>
  <c r="D63" i="1"/>
  <c r="D62" i="1"/>
  <c r="D61" i="1"/>
  <c r="D60" i="1"/>
  <c r="D57" i="1"/>
  <c r="D56" i="1"/>
  <c r="D55" i="1"/>
  <c r="D49" i="1"/>
  <c r="F49" i="1" s="1"/>
  <c r="D47" i="1"/>
  <c r="D46" i="1"/>
  <c r="D45" i="1"/>
  <c r="D43" i="1"/>
  <c r="D41" i="1"/>
  <c r="D34" i="1"/>
  <c r="D32" i="1"/>
  <c r="D31" i="1"/>
  <c r="D30" i="1"/>
  <c r="D27" i="1"/>
  <c r="D26" i="1"/>
  <c r="D24" i="1"/>
  <c r="D23" i="1"/>
  <c r="D21" i="1"/>
  <c r="D19" i="1"/>
  <c r="D18" i="1"/>
  <c r="D17" i="1"/>
  <c r="D16" i="1"/>
  <c r="F16" i="1" s="1"/>
  <c r="D14" i="1"/>
  <c r="L119" i="1"/>
  <c r="L111" i="1"/>
  <c r="L23" i="1"/>
  <c r="L18" i="1"/>
  <c r="I119" i="1"/>
  <c r="I117" i="1"/>
  <c r="I113" i="1"/>
  <c r="I111" i="1"/>
  <c r="I109" i="1"/>
  <c r="I108" i="1"/>
  <c r="I106" i="1"/>
  <c r="I105" i="1"/>
  <c r="I103" i="1"/>
  <c r="I93" i="1"/>
  <c r="I91" i="1"/>
  <c r="I90" i="1"/>
  <c r="I86" i="1"/>
  <c r="I84" i="1"/>
  <c r="I83" i="1"/>
  <c r="I81" i="1"/>
  <c r="I80" i="1"/>
  <c r="I79" i="1"/>
  <c r="I78" i="1"/>
  <c r="I76" i="1"/>
  <c r="I69" i="1"/>
  <c r="I64" i="1"/>
  <c r="I63" i="1"/>
  <c r="I62" i="1"/>
  <c r="I61" i="1"/>
  <c r="I60" i="1"/>
  <c r="I59" i="1"/>
  <c r="I57" i="1"/>
  <c r="I56" i="1"/>
  <c r="I55" i="1"/>
  <c r="I49" i="1"/>
  <c r="I47" i="1"/>
  <c r="I46" i="1"/>
  <c r="I45" i="1"/>
  <c r="I43" i="1"/>
  <c r="I41" i="1"/>
  <c r="I36" i="1"/>
  <c r="I34" i="1"/>
  <c r="I32" i="1"/>
  <c r="I31" i="1"/>
  <c r="I30" i="1"/>
  <c r="I27" i="1"/>
  <c r="I26" i="1"/>
  <c r="I24" i="1"/>
  <c r="I23" i="1"/>
  <c r="I21" i="1"/>
  <c r="I19" i="1"/>
  <c r="I18" i="1"/>
  <c r="I17" i="1"/>
  <c r="I14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L25" i="1" l="1"/>
  <c r="F72" i="1"/>
  <c r="F33" i="1"/>
  <c r="F21" i="1"/>
  <c r="D112" i="1"/>
  <c r="D40" i="1"/>
  <c r="J121" i="1"/>
  <c r="H121" i="1"/>
  <c r="K121" i="1"/>
  <c r="D25" i="1"/>
  <c r="L22" i="1"/>
  <c r="E9" i="1"/>
  <c r="L15" i="1"/>
  <c r="F77" i="1"/>
  <c r="F36" i="1"/>
  <c r="G121" i="1"/>
  <c r="F104" i="1"/>
  <c r="F34" i="1"/>
  <c r="F19" i="1"/>
  <c r="F99" i="1"/>
  <c r="F71" i="1"/>
  <c r="L54" i="1"/>
  <c r="F100" i="1"/>
  <c r="I118" i="1"/>
  <c r="E112" i="1"/>
  <c r="F112" i="1" s="1"/>
  <c r="F106" i="1"/>
  <c r="F119" i="1"/>
  <c r="E102" i="1"/>
  <c r="F117" i="1"/>
  <c r="F12" i="1"/>
  <c r="F24" i="1"/>
  <c r="F76" i="1"/>
  <c r="F81" i="1"/>
  <c r="F86" i="1"/>
  <c r="F103" i="1"/>
  <c r="D54" i="1"/>
  <c r="F66" i="1"/>
  <c r="F115" i="1"/>
  <c r="F79" i="1"/>
  <c r="E22" i="1"/>
  <c r="L40" i="1"/>
  <c r="F52" i="1"/>
  <c r="F98" i="1"/>
  <c r="F96" i="1"/>
  <c r="F93" i="1"/>
  <c r="F109" i="1"/>
  <c r="F26" i="1"/>
  <c r="F31" i="1"/>
  <c r="F116" i="1"/>
  <c r="F10" i="1"/>
  <c r="F95" i="1"/>
  <c r="F89" i="1"/>
  <c r="I13" i="1"/>
  <c r="F60" i="1"/>
  <c r="F64" i="1"/>
  <c r="F83" i="1"/>
  <c r="F91" i="1"/>
  <c r="F113" i="1"/>
  <c r="F92" i="1"/>
  <c r="F30" i="1"/>
  <c r="F46" i="1"/>
  <c r="F56" i="1"/>
  <c r="I75" i="1"/>
  <c r="D102" i="1"/>
  <c r="L118" i="1"/>
  <c r="L9" i="1"/>
  <c r="F97" i="1"/>
  <c r="F85" i="1"/>
  <c r="I35" i="1"/>
  <c r="F69" i="1"/>
  <c r="F68" i="1"/>
  <c r="F65" i="1"/>
  <c r="F63" i="1"/>
  <c r="F62" i="1"/>
  <c r="F61" i="1"/>
  <c r="F59" i="1"/>
  <c r="I54" i="1"/>
  <c r="F55" i="1"/>
  <c r="F51" i="1"/>
  <c r="F17" i="1"/>
  <c r="L102" i="1"/>
  <c r="F32" i="1"/>
  <c r="F41" i="1"/>
  <c r="F57" i="1"/>
  <c r="F114" i="1"/>
  <c r="F74" i="1"/>
  <c r="F75" i="1"/>
  <c r="F44" i="1"/>
  <c r="F58" i="1"/>
  <c r="D118" i="1"/>
  <c r="F80" i="1"/>
  <c r="F84" i="1"/>
  <c r="F108" i="1"/>
  <c r="F43" i="1"/>
  <c r="D9" i="1"/>
  <c r="F73" i="1"/>
  <c r="I51" i="1"/>
  <c r="F70" i="1"/>
  <c r="F20" i="1"/>
  <c r="E40" i="1"/>
  <c r="L29" i="1"/>
  <c r="L112" i="1"/>
  <c r="F94" i="1"/>
  <c r="I89" i="1"/>
  <c r="I9" i="1"/>
  <c r="I112" i="1"/>
  <c r="F45" i="1"/>
  <c r="F78" i="1"/>
  <c r="F82" i="1"/>
  <c r="F90" i="1"/>
  <c r="F105" i="1"/>
  <c r="F111" i="1"/>
  <c r="F107" i="1"/>
  <c r="D22" i="1"/>
  <c r="F53" i="1"/>
  <c r="I70" i="1"/>
  <c r="E54" i="1"/>
  <c r="F120" i="1"/>
  <c r="F28" i="1"/>
  <c r="F67" i="1"/>
  <c r="F11" i="1"/>
  <c r="F101" i="1"/>
  <c r="F110" i="1"/>
  <c r="F48" i="1"/>
  <c r="F47" i="1"/>
  <c r="I94" i="1"/>
  <c r="F37" i="1"/>
  <c r="E118" i="1"/>
  <c r="F14" i="1"/>
  <c r="D35" i="1"/>
  <c r="F35" i="1" s="1"/>
  <c r="I40" i="1"/>
  <c r="E29" i="1"/>
  <c r="F13" i="1"/>
  <c r="D29" i="1"/>
  <c r="I102" i="1"/>
  <c r="F27" i="1"/>
  <c r="E25" i="1"/>
  <c r="F25" i="1" s="1"/>
  <c r="I29" i="1"/>
  <c r="I25" i="1"/>
  <c r="F23" i="1"/>
  <c r="I22" i="1"/>
  <c r="I20" i="1"/>
  <c r="E15" i="1"/>
  <c r="F18" i="1"/>
  <c r="I15" i="1"/>
  <c r="D15" i="1"/>
  <c r="F9" i="1" l="1"/>
  <c r="F40" i="1"/>
  <c r="F15" i="1"/>
  <c r="F102" i="1"/>
  <c r="F22" i="1"/>
  <c r="E121" i="1"/>
  <c r="F54" i="1"/>
  <c r="L121" i="1"/>
  <c r="F29" i="1"/>
  <c r="F118" i="1"/>
  <c r="D121" i="1"/>
  <c r="I121" i="1"/>
  <c r="F121" i="1" l="1"/>
</calcChain>
</file>

<file path=xl/sharedStrings.xml><?xml version="1.0" encoding="utf-8"?>
<sst xmlns="http://schemas.openxmlformats.org/spreadsheetml/2006/main" count="138" uniqueCount="121">
  <si>
    <t>Drogi publiczne gminne</t>
  </si>
  <si>
    <t>Pozostała działalność</t>
  </si>
  <si>
    <t>Ochotnicze straże pożarne</t>
  </si>
  <si>
    <t>Gospodarka gruntami i nieruchomościami</t>
  </si>
  <si>
    <t>Szkoły podstawowe</t>
  </si>
  <si>
    <t>Gimnazja</t>
  </si>
  <si>
    <t>Biblioteki</t>
  </si>
  <si>
    <t>Przeciwdziałanie alkoholizmowi</t>
  </si>
  <si>
    <t>Dodatki mieszkaniowe</t>
  </si>
  <si>
    <t>Rezerwy ogólne i celowe</t>
  </si>
  <si>
    <t>Urzędy wojewódzkie</t>
  </si>
  <si>
    <t>Obrona cywilna</t>
  </si>
  <si>
    <t>OŚWIATA I WYCHOWANIE</t>
  </si>
  <si>
    <t>RÓŻNE ROZLICZENIA</t>
  </si>
  <si>
    <t>TRANSPORT I ŁĄCZNOŚĆ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</si>
  <si>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</si>
  <si>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</si>
  <si>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</si>
  <si>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</si>
  <si>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Ośrodki pomocy społecznej</t>
  </si>
  <si>
    <t>EDUKACYJNA OPIEKA WYCHOWAWCZA</t>
  </si>
  <si>
    <t>GOSPODARKA  KOMUNALNA I OCHRONA ŚRODOWISKA</t>
  </si>
  <si>
    <t>DZIAŁALNOŚĆ USŁUGOWA</t>
  </si>
  <si>
    <t>OBSŁUGA DŁUGU PUBLICZNEGO</t>
  </si>
  <si>
    <t>Obsługa papierów wartościowych, kredytów i pożyczek jednostek samorządu terytorialnego</t>
  </si>
  <si>
    <t>OCHRONA ZDROWIA</t>
  </si>
  <si>
    <t>Świetlice szkolne</t>
  </si>
  <si>
    <t>Plany zagospodarowania przestrzennego</t>
  </si>
  <si>
    <t>Gospodarka ściekowa i ochrona wód</t>
  </si>
  <si>
    <t>Oczyszczanie miast i wsi</t>
  </si>
  <si>
    <t>Utrzymanie zieleni w miastach i gminach</t>
  </si>
  <si>
    <t>Schroniska dla zwierząt</t>
  </si>
  <si>
    <t>KULTURA I OCHRONA DZIEDZICTWA NARODOWEGO</t>
  </si>
  <si>
    <t>Obiekty sportowe</t>
  </si>
  <si>
    <t xml:space="preserve">Pozostała działalność </t>
  </si>
  <si>
    <t>HANDEL</t>
  </si>
  <si>
    <t>Izby rolnicze</t>
  </si>
  <si>
    <t>Cmentarze</t>
  </si>
  <si>
    <t>ROLNICTWO  I   ŁOWIECTWO</t>
  </si>
  <si>
    <t>Różne rozliczenia finansowe</t>
  </si>
  <si>
    <t xml:space="preserve">Przedszkola </t>
  </si>
  <si>
    <t xml:space="preserve">Usługi opiekuńcze i specjalistyczne usługi opiekuńcze </t>
  </si>
  <si>
    <t>Domy i ośrodki kultury, świetlice i kluby</t>
  </si>
  <si>
    <t>Dokształcanie i doskonalenie nauczycieli</t>
  </si>
  <si>
    <t>Programy polityki zdrowotnej</t>
  </si>
  <si>
    <t>Oświetlenie ulic, placów i dróg</t>
  </si>
  <si>
    <t>POMOC SPOŁECZNA</t>
  </si>
  <si>
    <t xml:space="preserve">Ośrodki wsparcia </t>
  </si>
  <si>
    <t>Oddziały przedszkolne w szkołach podstawowych</t>
  </si>
  <si>
    <t>TURYSTYKA</t>
  </si>
  <si>
    <t>Promocja jednostek samorządu terytorialnego</t>
  </si>
  <si>
    <t>Dowożenie uczniów do szkół</t>
  </si>
  <si>
    <t xml:space="preserve">OGÓŁEM  </t>
  </si>
  <si>
    <t>w tym:</t>
  </si>
  <si>
    <t>Dział</t>
  </si>
  <si>
    <t>Rozdział</t>
  </si>
  <si>
    <t>Urzędy gmin (miast i miast na prawach powiatu)</t>
  </si>
  <si>
    <t>Zwalczanie narkomanii</t>
  </si>
  <si>
    <t>URZĘDY NACZELNYCH ORGANÓW WŁADZY PAŃSTWOWEJ, KONTROLI I OCHRONY PRAWA ORAZ SĄDOWNICTWA</t>
  </si>
  <si>
    <t>Świadczenia rodzinne, świadczenie z funduszu alimentacyjnego oraz składki na ubezpieczenia emerytalne i rentowe z ubezpieczenia społecznego</t>
  </si>
  <si>
    <t>Zadania w zakresie przeciwdziałania przemocy w rodzinie</t>
  </si>
  <si>
    <t>Ogółem</t>
  </si>
  <si>
    <t>bieżące</t>
  </si>
  <si>
    <t>majątkowe</t>
  </si>
  <si>
    <t>Nazwa działu i rozdziału</t>
  </si>
  <si>
    <t>Drogi publiczne powiatowe</t>
  </si>
  <si>
    <t>Zarządzanie kryzysowe</t>
  </si>
  <si>
    <t xml:space="preserve">plan </t>
  </si>
  <si>
    <t xml:space="preserve">wykonanie </t>
  </si>
  <si>
    <t>%</t>
  </si>
  <si>
    <t>Rady gmin (miast i miast na prawach powiatu)</t>
  </si>
  <si>
    <t>Zasiłki stałe</t>
  </si>
  <si>
    <t>Stołówki szkolne i przedszkolne</t>
  </si>
  <si>
    <t>Tabela Nr 2 do informacji</t>
  </si>
  <si>
    <t>Lokalny transport zbiorowy</t>
  </si>
  <si>
    <t>Straż gminna (miejska)</t>
  </si>
  <si>
    <t>Ochrona powietrza atmosferycznego i klimatu</t>
  </si>
  <si>
    <t>KULTURA FIZYCZNA</t>
  </si>
  <si>
    <t>Zadania w zakresie kultury fizycznej</t>
  </si>
  <si>
    <t>WYKONANIE WYDATKÓW BUDŻETOWYCH - OGÓŁEM</t>
  </si>
  <si>
    <t>Wczesne wspomaganie rozwoju dziecka</t>
  </si>
  <si>
    <t>Wspieranie rodziny</t>
  </si>
  <si>
    <t>.010</t>
  </si>
  <si>
    <t>Realizacja zadań wymagających stosowania specjalnej organizacji nauki i metod pracy dla dzieci w przedszkolach, oddziałach przedszkolnych w szkołach podstawowych i innych formach wychowania przedszkolnego</t>
  </si>
  <si>
    <t>Ochrona zabytków i opieka nad zabytkami</t>
  </si>
  <si>
    <t>Zadania z zakresu geodezji i kartografii</t>
  </si>
  <si>
    <t>Zadania ratownictwa górskiego i wodnego</t>
  </si>
  <si>
    <t>Inne formy wychowania przedszkolnego</t>
  </si>
  <si>
    <t>Świadczenie wychowawcze</t>
  </si>
  <si>
    <t>RODZINA</t>
  </si>
  <si>
    <t>Domy pomocy społecznej</t>
  </si>
  <si>
    <t>Zasiłki okresowe, celowe i pomoc w naturze oraz składki na ubezpieczenia emerytalne i rentowe</t>
  </si>
  <si>
    <t>Pomoc w zakresie dożywiania</t>
  </si>
  <si>
    <t>Pomoc materialna dla uczniów o charakterze socjalnym</t>
  </si>
  <si>
    <t>Pomoc materialna dla uczniów o charakterze motywacyjnym</t>
  </si>
  <si>
    <t>Karta Dużej Rodziny</t>
  </si>
  <si>
    <t>Tworzenie i funkcjonowanie żłobków</t>
  </si>
  <si>
    <t>Muzea</t>
  </si>
  <si>
    <t>Technika</t>
  </si>
  <si>
    <t>Realizacja zadań wymagających stosowania specjalnej organizacji nauki i metod pracy dla dzieci i młodzieży w szkołach podstawowych</t>
  </si>
  <si>
    <t>Rodziny zastępcze</t>
  </si>
  <si>
    <t xml:space="preserve"> 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</si>
  <si>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</si>
  <si>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Melioracje wodne</t>
  </si>
  <si>
    <t>Składki na ubezpieczenie zdrowotne opłacane za osoby pobierające niektóre świadczenia z pomocy społecznej oraz za osoby uczestniczące w zajęciach w centrum integracji społecznej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</si>
  <si>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</si>
  <si>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Gospodarka odpadami komunalnymi</t>
  </si>
  <si>
    <t>Pozostałe działania związane z gospodarką odpadami</t>
  </si>
  <si>
    <t>Zapewnienie uczniom prawa do bezpłatnego dostępu do podręczników, materiałów edukacyjnych lub materiałów ćwiczeniowych</t>
  </si>
  <si>
    <t>.01008</t>
  </si>
  <si>
    <t>.01030</t>
  </si>
  <si>
    <t>.01095</t>
  </si>
  <si>
    <t>Rozliczenia z tytułu poręczeń i gwarancji udzielonych przez Skarb Państwa lub jednostkę samorządu terytorialnego</t>
  </si>
  <si>
    <t>z wykonania budżetu za I półrocze 2020 r.</t>
  </si>
  <si>
    <t>Wydatki na 2020r.</t>
  </si>
  <si>
    <t>Wybory Prezydenta Rzeczypospolitej Polskiej</t>
  </si>
  <si>
    <t>OBRONA NARODOWA</t>
  </si>
  <si>
    <t>Pozostałe wydatki obronne</t>
  </si>
  <si>
    <t>Komendy wojewódzkie Państwowej Straży Pożarnej</t>
  </si>
  <si>
    <t>POZOSTAŁE ZADANIA W ZAKRESIE POLITYKI SPOŁECZNEJ</t>
  </si>
  <si>
    <t>Licea ogólnokształcące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</si>
</sst>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sz val="9"/>
      <name val="Arial CE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14"/>
      <color indexed="10"/>
      <name val="Arial CE"/>
      <family val="2"/>
      <charset val="238"/>
    </font>
    <font>
      <i/>
      <sz val="11"/>
      <color indexed="10"/>
      <name val="Arial CE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sz val="14"/>
      <name val="Arial CE"/>
      <family val="2"/>
      <charset val="238"/>
    </font>
    <font>
      <sz val="11"/>
      <name val="Arial CE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b/>
      <sz val="14"/>
      <name val="Arial CE"/>
      <family val="2"/>
      <charset val="238"/>
    </font>
    <font>
      <b/>
      <i/>
      <sz val="14"/>
      <name val="Arial CE"/>
      <family val="2"/>
      <charset val="238"/>
    </font>
    <font>
      <i/>
      <sz val="11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12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Fill="1"/>
    <xf numFmtId="0" fontId="7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9" fillId="0" borderId="0" xfId="0" applyFont="1"/>
    <xf numFmtId="0" fontId="10" fillId="0" borderId="0" xfId="0" applyFont="1"/>
    <xf numFmtId="4" fontId="12" fillId="0" borderId="0" xfId="0" applyNumberFormat="1" applyFont="1" applyAlignment="1">
      <alignment vertical="center" shrinkToFit="1"/>
    </xf>
    <xf numFmtId="4" fontId="11" fillId="0" borderId="0" xfId="0" applyNumberFormat="1" applyFont="1"/>
    <xf numFmtId="4" fontId="13" fillId="0" borderId="0" xfId="0" applyNumberFormat="1" applyFont="1"/>
    <xf numFmtId="4" fontId="11" fillId="0" borderId="0" xfId="0" applyNumberFormat="1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4" fontId="19" fillId="0" borderId="0" xfId="0" applyNumberFormat="1" applyFont="1" applyFill="1" applyAlignment="1">
      <alignment horizontal="center" vertical="center" shrinkToFit="1"/>
    </xf>
    <xf numFmtId="4" fontId="20" fillId="0" borderId="0" xfId="0" applyNumberFormat="1" applyFont="1" applyFill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right" vertical="center" shrinkToFit="1"/>
    </xf>
    <xf numFmtId="4" fontId="17" fillId="0" borderId="3" xfId="0" applyNumberFormat="1" applyFont="1" applyFill="1" applyBorder="1" applyAlignment="1">
      <alignment horizontal="right" vertical="center" shrinkToFit="1"/>
    </xf>
    <xf numFmtId="4" fontId="17" fillId="0" borderId="4" xfId="0" applyNumberFormat="1" applyFont="1" applyFill="1" applyBorder="1" applyAlignment="1">
      <alignment horizontal="right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4" fontId="21" fillId="0" borderId="0" xfId="0" applyNumberFormat="1" applyFont="1" applyFill="1" applyAlignment="1">
      <alignment horizontal="center" vertical="center" shrinkToFit="1"/>
    </xf>
    <xf numFmtId="4" fontId="17" fillId="2" borderId="1" xfId="0" applyNumberFormat="1" applyFont="1" applyFill="1" applyBorder="1" applyAlignment="1">
      <alignment horizontal="right" vertical="center" shrinkToFit="1"/>
    </xf>
    <xf numFmtId="4" fontId="17" fillId="0" borderId="1" xfId="0" applyNumberFormat="1" applyFont="1" applyBorder="1" applyAlignment="1">
      <alignment horizontal="right" vertical="center" shrinkToFit="1"/>
    </xf>
    <xf numFmtId="4" fontId="17" fillId="0" borderId="1" xfId="0" applyNumberFormat="1" applyFont="1" applyFill="1" applyBorder="1" applyAlignment="1">
      <alignment horizontal="right" vertical="center" shrinkToFit="1"/>
    </xf>
    <xf numFmtId="4" fontId="16" fillId="2" borderId="4" xfId="0" applyNumberFormat="1" applyFont="1" applyFill="1" applyBorder="1" applyAlignment="1">
      <alignment horizontal="right" vertical="center" shrinkToFit="1"/>
    </xf>
    <xf numFmtId="4" fontId="16" fillId="2" borderId="1" xfId="0" applyNumberFormat="1" applyFont="1" applyFill="1" applyBorder="1" applyAlignment="1">
      <alignment horizontal="right" vertical="center" shrinkToFit="1"/>
    </xf>
    <xf numFmtId="4" fontId="17" fillId="0" borderId="2" xfId="0" applyNumberFormat="1" applyFont="1" applyFill="1" applyBorder="1" applyAlignment="1">
      <alignment horizontal="right" vertical="center" shrinkToFit="1"/>
    </xf>
    <xf numFmtId="4" fontId="17" fillId="0" borderId="2" xfId="0" applyNumberFormat="1" applyFont="1" applyBorder="1" applyAlignment="1">
      <alignment horizontal="right" vertical="center" shrinkToFit="1"/>
    </xf>
    <xf numFmtId="4" fontId="17" fillId="0" borderId="4" xfId="0" applyNumberFormat="1" applyFont="1" applyBorder="1" applyAlignment="1">
      <alignment horizontal="right" vertical="center" shrinkToFit="1"/>
    </xf>
    <xf numFmtId="4" fontId="16" fillId="2" borderId="3" xfId="0" applyNumberFormat="1" applyFont="1" applyFill="1" applyBorder="1" applyAlignment="1">
      <alignment horizontal="right" vertical="center" shrinkToFit="1"/>
    </xf>
    <xf numFmtId="4" fontId="17" fillId="2" borderId="2" xfId="0" applyNumberFormat="1" applyFont="1" applyFill="1" applyBorder="1" applyAlignment="1">
      <alignment horizontal="right" vertical="center" shrinkToFit="1"/>
    </xf>
    <xf numFmtId="4" fontId="17" fillId="0" borderId="0" xfId="0" applyNumberFormat="1" applyFont="1" applyFill="1" applyAlignment="1">
      <alignment horizontal="right" vertical="center" shrinkToFit="1"/>
    </xf>
    <xf numFmtId="4" fontId="19" fillId="0" borderId="0" xfId="0" applyNumberFormat="1" applyFont="1" applyFill="1" applyAlignment="1">
      <alignment vertical="center" shrinkToFit="1"/>
    </xf>
    <xf numFmtId="4" fontId="20" fillId="0" borderId="0" xfId="0" applyNumberFormat="1" applyFont="1" applyFill="1"/>
    <xf numFmtId="4" fontId="20" fillId="0" borderId="0" xfId="0" applyNumberFormat="1" applyFont="1" applyFill="1" applyAlignment="1">
      <alignment vertical="center"/>
    </xf>
    <xf numFmtId="4" fontId="19" fillId="0" borderId="0" xfId="0" applyNumberFormat="1" applyFont="1" applyFill="1"/>
    <xf numFmtId="4" fontId="23" fillId="0" borderId="0" xfId="0" applyNumberFormat="1" applyFont="1" applyFill="1" applyAlignment="1">
      <alignment vertical="center" shrinkToFit="1"/>
    </xf>
    <xf numFmtId="4" fontId="24" fillId="0" borderId="0" xfId="0" applyNumberFormat="1" applyFont="1" applyFill="1" applyAlignment="1">
      <alignment vertical="center" shrinkToFit="1"/>
    </xf>
    <xf numFmtId="4" fontId="25" fillId="0" borderId="0" xfId="0" applyNumberFormat="1" applyFont="1" applyFill="1"/>
    <xf numFmtId="4" fontId="19" fillId="0" borderId="0" xfId="0" applyNumberFormat="1" applyFont="1" applyAlignment="1">
      <alignment vertical="center" shrinkToFit="1"/>
    </xf>
    <xf numFmtId="4" fontId="20" fillId="0" borderId="0" xfId="0" applyNumberFormat="1" applyFont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3" fontId="26" fillId="0" borderId="0" xfId="0" applyNumberFormat="1" applyFont="1" applyFill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4" fontId="14" fillId="0" borderId="0" xfId="0" applyNumberFormat="1" applyFont="1" applyFill="1" applyAlignment="1">
      <alignment vertical="center" shrinkToFit="1"/>
    </xf>
    <xf numFmtId="4" fontId="26" fillId="0" borderId="0" xfId="0" applyNumberFormat="1" applyFont="1" applyFill="1" applyAlignment="1">
      <alignment vertical="center" shrinkToFit="1"/>
    </xf>
    <xf numFmtId="4" fontId="17" fillId="0" borderId="0" xfId="0" applyNumberFormat="1" applyFont="1" applyFill="1" applyAlignment="1">
      <alignment horizontal="center" vertical="center" shrinkToFit="1"/>
    </xf>
    <xf numFmtId="4" fontId="14" fillId="0" borderId="5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7" fillId="0" borderId="0" xfId="0" applyNumberFormat="1" applyFont="1"/>
    <xf numFmtId="4" fontId="15" fillId="0" borderId="0" xfId="0" applyNumberFormat="1" applyFont="1" applyFill="1" applyAlignment="1">
      <alignment horizontal="right" vertical="center" shrinkToFit="1"/>
    </xf>
    <xf numFmtId="4" fontId="22" fillId="0" borderId="0" xfId="0" applyNumberFormat="1" applyFont="1" applyFill="1" applyAlignment="1">
      <alignment horizontal="right" vertical="center" shrinkToFit="1"/>
    </xf>
    <xf numFmtId="0" fontId="16" fillId="2" borderId="1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4" fontId="14" fillId="0" borderId="0" xfId="0" applyNumberFormat="1" applyFont="1" applyFill="1" applyBorder="1" applyAlignment="1">
      <alignment horizontal="justify" vertical="center" shrinkToFit="1"/>
    </xf>
    <xf numFmtId="4" fontId="14" fillId="0" borderId="0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horizontal="right" vertical="center" shrinkToFit="1"/>
    </xf>
    <xf numFmtId="4" fontId="15" fillId="0" borderId="0" xfId="0" applyNumberFormat="1" applyFont="1" applyFill="1" applyBorder="1" applyAlignment="1">
      <alignment horizontal="center" vertical="center" shrinkToFit="1"/>
    </xf>
    <xf numFmtId="4" fontId="15" fillId="0" borderId="0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horizontal="center" vertical="center" shrinkToFit="1"/>
    </xf>
    <xf numFmtId="4" fontId="25" fillId="0" borderId="0" xfId="0" applyNumberFormat="1" applyFont="1"/>
    <xf numFmtId="0" fontId="14" fillId="0" borderId="0" xfId="0" applyFont="1" applyFill="1" applyBorder="1" applyAlignment="1">
      <alignment horizontal="right" shrinkToFit="1"/>
    </xf>
    <xf numFmtId="0" fontId="14" fillId="0" borderId="0" xfId="0" applyFont="1" applyFill="1" applyBorder="1" applyAlignment="1">
      <alignment horizontal="right" vertical="center" shrinkToFit="1"/>
    </xf>
    <xf numFmtId="4" fontId="28" fillId="2" borderId="2" xfId="0" applyNumberFormat="1" applyFont="1" applyFill="1" applyBorder="1" applyAlignment="1">
      <alignment horizontal="right" vertical="center" shrinkToFit="1"/>
    </xf>
    <xf numFmtId="4" fontId="27" fillId="2" borderId="1" xfId="0" applyNumberFormat="1" applyFont="1" applyFill="1" applyBorder="1" applyAlignment="1">
      <alignment horizontal="right" vertical="center" shrinkToFit="1"/>
    </xf>
    <xf numFmtId="4" fontId="27" fillId="0" borderId="3" xfId="0" applyNumberFormat="1" applyFont="1" applyFill="1" applyBorder="1" applyAlignment="1">
      <alignment horizontal="right" vertical="center" shrinkToFit="1"/>
    </xf>
    <xf numFmtId="4" fontId="27" fillId="0" borderId="4" xfId="0" applyNumberFormat="1" applyFont="1" applyBorder="1" applyAlignment="1">
      <alignment horizontal="right" vertical="center" shrinkToFit="1"/>
    </xf>
    <xf numFmtId="4" fontId="27" fillId="0" borderId="4" xfId="0" applyNumberFormat="1" applyFont="1" applyFill="1" applyBorder="1" applyAlignment="1">
      <alignment horizontal="right" vertical="center" shrinkToFit="1"/>
    </xf>
    <xf numFmtId="4" fontId="27" fillId="0" borderId="1" xfId="0" applyNumberFormat="1" applyFont="1" applyFill="1" applyBorder="1" applyAlignment="1">
      <alignment horizontal="right" vertical="center" shrinkToFit="1"/>
    </xf>
    <xf numFmtId="4" fontId="27" fillId="0" borderId="1" xfId="0" applyNumberFormat="1" applyFont="1" applyBorder="1" applyAlignment="1">
      <alignment horizontal="right" vertical="center" shrinkToFit="1"/>
    </xf>
    <xf numFmtId="4" fontId="28" fillId="2" borderId="1" xfId="0" applyNumberFormat="1" applyFont="1" applyFill="1" applyBorder="1" applyAlignment="1">
      <alignment horizontal="right" vertical="center" shrinkToFit="1"/>
    </xf>
    <xf numFmtId="4" fontId="27" fillId="0" borderId="2" xfId="0" applyNumberFormat="1" applyFont="1" applyFill="1" applyBorder="1" applyAlignment="1">
      <alignment horizontal="right" vertical="center" shrinkToFit="1"/>
    </xf>
    <xf numFmtId="4" fontId="27" fillId="0" borderId="2" xfId="0" applyNumberFormat="1" applyFont="1" applyBorder="1" applyAlignment="1">
      <alignment horizontal="right" vertical="center" shrinkToFit="1"/>
    </xf>
    <xf numFmtId="4" fontId="27" fillId="2" borderId="2" xfId="0" applyNumberFormat="1" applyFont="1" applyFill="1" applyBorder="1" applyAlignment="1">
      <alignment horizontal="right" vertical="center" shrinkToFit="1"/>
    </xf>
    <xf numFmtId="4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shrinkToFit="1"/>
    </xf>
    <xf numFmtId="4" fontId="16" fillId="2" borderId="1" xfId="0" applyNumberFormat="1" applyFont="1" applyFill="1" applyBorder="1" applyAlignment="1">
      <alignment vertical="center" shrinkToFit="1"/>
    </xf>
    <xf numFmtId="4" fontId="29" fillId="0" borderId="0" xfId="0" applyNumberFormat="1" applyFont="1" applyFill="1" applyBorder="1" applyAlignment="1">
      <alignment horizontal="right" vertical="center" shrinkToFit="1"/>
    </xf>
    <xf numFmtId="3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8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textRotation="45" shrinkToFit="1"/>
    </xf>
    <xf numFmtId="0" fontId="16" fillId="0" borderId="3" xfId="0" applyFont="1" applyFill="1" applyBorder="1" applyAlignment="1">
      <alignment horizontal="center" vertical="center" textRotation="45" shrinkToFit="1"/>
    </xf>
    <xf numFmtId="0" fontId="16" fillId="0" borderId="2" xfId="0" applyFont="1" applyFill="1" applyBorder="1" applyAlignment="1">
      <alignment horizontal="center" vertical="center" textRotation="45" shrinkToFi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920928"/>
        <c:axId val="14966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64768"/>
        <c:axId val="149665152"/>
      </c:lineChart>
      <c:catAx>
        <c:axId val="14892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66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66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920928"/>
        <c:crosses val="autoZero"/>
        <c:crossBetween val="between"/>
      </c:valAx>
      <c:catAx>
        <c:axId val="149664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49665152"/>
        <c:crosses val="autoZero"/>
        <c:auto val="0"/>
        <c:lblAlgn val="ctr"/>
        <c:lblOffset val="100"/>
        <c:noMultiLvlLbl val="0"/>
      </c:catAx>
      <c:valAx>
        <c:axId val="149665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966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101120"/>
        <c:axId val="150100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99944"/>
        <c:axId val="150102688"/>
      </c:lineChart>
      <c:catAx>
        <c:axId val="15010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00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010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01120"/>
        <c:crosses val="autoZero"/>
        <c:crossBetween val="between"/>
      </c:valAx>
      <c:catAx>
        <c:axId val="150099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0102688"/>
        <c:crosses val="autoZero"/>
        <c:auto val="0"/>
        <c:lblAlgn val="ctr"/>
        <c:lblOffset val="100"/>
        <c:noMultiLvlLbl val="0"/>
      </c:catAx>
      <c:valAx>
        <c:axId val="150102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09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101512"/>
        <c:axId val="150100728"/>
      </c:barChart>
      <c:catAx>
        <c:axId val="1501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00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010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096808"/>
        <c:axId val="150103080"/>
      </c:barChart>
      <c:catAx>
        <c:axId val="15009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03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0103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096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099160"/>
        <c:axId val="149701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03440"/>
        <c:axId val="149705792"/>
      </c:lineChart>
      <c:catAx>
        <c:axId val="150099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14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49701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099160"/>
        <c:crosses val="autoZero"/>
        <c:crossBetween val="between"/>
      </c:valAx>
      <c:catAx>
        <c:axId val="14970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9705792"/>
        <c:crosses val="autoZero"/>
        <c:auto val="0"/>
        <c:lblAlgn val="ctr"/>
        <c:lblOffset val="100"/>
        <c:noMultiLvlLbl val="0"/>
      </c:catAx>
      <c:valAx>
        <c:axId val="149705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9703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706184"/>
        <c:axId val="150400008"/>
      </c:barChart>
      <c:catAx>
        <c:axId val="14970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400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0400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403928"/>
        <c:axId val="150399224"/>
      </c:barChart>
      <c:catAx>
        <c:axId val="15040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399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0399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40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401576"/>
        <c:axId val="150398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02360"/>
        <c:axId val="150403536"/>
      </c:lineChart>
      <c:catAx>
        <c:axId val="15040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398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398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401576"/>
        <c:crosses val="autoZero"/>
        <c:crossBetween val="between"/>
      </c:valAx>
      <c:catAx>
        <c:axId val="150402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0403536"/>
        <c:crosses val="autoZero"/>
        <c:auto val="0"/>
        <c:lblAlgn val="ctr"/>
        <c:lblOffset val="100"/>
        <c:noMultiLvlLbl val="0"/>
      </c:catAx>
      <c:valAx>
        <c:axId val="150403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402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400792"/>
        <c:axId val="150397264"/>
      </c:barChart>
      <c:catAx>
        <c:axId val="15040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39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39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400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401184"/>
        <c:axId val="150401968"/>
      </c:barChart>
      <c:catAx>
        <c:axId val="15040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401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401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401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398048"/>
        <c:axId val="150402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03144"/>
        <c:axId val="150399616"/>
      </c:lineChart>
      <c:catAx>
        <c:axId val="1503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402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040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398048"/>
        <c:crosses val="autoZero"/>
        <c:crossBetween val="between"/>
      </c:valAx>
      <c:catAx>
        <c:axId val="150403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0399616"/>
        <c:crosses val="autoZero"/>
        <c:auto val="0"/>
        <c:lblAlgn val="ctr"/>
        <c:lblOffset val="100"/>
        <c:noMultiLvlLbl val="0"/>
      </c:catAx>
      <c:valAx>
        <c:axId val="150399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403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183000"/>
        <c:axId val="150183384"/>
      </c:barChart>
      <c:catAx>
        <c:axId val="150183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83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183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83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623816"/>
        <c:axId val="150624992"/>
      </c:barChart>
      <c:catAx>
        <c:axId val="15062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49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0624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3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627736"/>
        <c:axId val="150623032"/>
      </c:barChart>
      <c:catAx>
        <c:axId val="150627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3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062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7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628128"/>
        <c:axId val="150626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28520"/>
        <c:axId val="150621856"/>
      </c:lineChart>
      <c:catAx>
        <c:axId val="15062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6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0626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8128"/>
        <c:crosses val="autoZero"/>
        <c:crossBetween val="between"/>
      </c:valAx>
      <c:catAx>
        <c:axId val="150628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0621856"/>
        <c:crosses val="autoZero"/>
        <c:auto val="0"/>
        <c:lblAlgn val="ctr"/>
        <c:lblOffset val="100"/>
        <c:noMultiLvlLbl val="0"/>
      </c:catAx>
      <c:valAx>
        <c:axId val="15062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628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625384"/>
        <c:axId val="150621464"/>
      </c:barChart>
      <c:catAx>
        <c:axId val="15062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14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0621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622248"/>
        <c:axId val="150623424"/>
      </c:barChart>
      <c:catAx>
        <c:axId val="150622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3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062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2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625776"/>
        <c:axId val="150626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48592"/>
        <c:axId val="151045456"/>
      </c:lineChart>
      <c:catAx>
        <c:axId val="15062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61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0626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625776"/>
        <c:crosses val="autoZero"/>
        <c:crossBetween val="between"/>
      </c:valAx>
      <c:catAx>
        <c:axId val="15104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51045456"/>
        <c:crosses val="autoZero"/>
        <c:auto val="0"/>
        <c:lblAlgn val="ctr"/>
        <c:lblOffset val="100"/>
        <c:noMultiLvlLbl val="0"/>
      </c:catAx>
      <c:valAx>
        <c:axId val="151045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104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045064"/>
        <c:axId val="151044672"/>
      </c:barChart>
      <c:catAx>
        <c:axId val="151045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4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104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047024"/>
        <c:axId val="151045848"/>
      </c:barChart>
      <c:catAx>
        <c:axId val="15104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5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1045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047416"/>
        <c:axId val="151047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50944"/>
        <c:axId val="151043496"/>
      </c:lineChart>
      <c:catAx>
        <c:axId val="15104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7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104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7416"/>
        <c:crosses val="autoZero"/>
        <c:crossBetween val="between"/>
      </c:valAx>
      <c:catAx>
        <c:axId val="151050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1043496"/>
        <c:crosses val="autoZero"/>
        <c:auto val="0"/>
        <c:lblAlgn val="ctr"/>
        <c:lblOffset val="100"/>
        <c:noMultiLvlLbl val="0"/>
      </c:catAx>
      <c:valAx>
        <c:axId val="151043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1050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044280"/>
        <c:axId val="151046632"/>
      </c:barChart>
      <c:catAx>
        <c:axId val="151044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66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1046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4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946920"/>
        <c:axId val="99947704"/>
      </c:barChart>
      <c:catAx>
        <c:axId val="99946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9947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947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9946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049376"/>
        <c:axId val="151050552"/>
      </c:barChart>
      <c:catAx>
        <c:axId val="151049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50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1050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1049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42864"/>
        <c:axId val="173038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44040"/>
        <c:axId val="173037768"/>
      </c:lineChart>
      <c:catAx>
        <c:axId val="17304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38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38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2864"/>
        <c:crosses val="autoZero"/>
        <c:crossBetween val="between"/>
      </c:valAx>
      <c:catAx>
        <c:axId val="173044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037768"/>
        <c:crosses val="autoZero"/>
        <c:auto val="0"/>
        <c:lblAlgn val="ctr"/>
        <c:lblOffset val="100"/>
        <c:noMultiLvlLbl val="0"/>
      </c:catAx>
      <c:valAx>
        <c:axId val="173037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044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42472"/>
        <c:axId val="173040120"/>
      </c:barChart>
      <c:catAx>
        <c:axId val="173042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0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40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2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40512"/>
        <c:axId val="173044824"/>
      </c:barChart>
      <c:catAx>
        <c:axId val="17304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4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44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0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41296"/>
        <c:axId val="173041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43256"/>
        <c:axId val="173040904"/>
      </c:lineChart>
      <c:catAx>
        <c:axId val="17304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1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041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1296"/>
        <c:crosses val="autoZero"/>
        <c:crossBetween val="between"/>
      </c:valAx>
      <c:catAx>
        <c:axId val="17304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040904"/>
        <c:crosses val="autoZero"/>
        <c:auto val="0"/>
        <c:lblAlgn val="ctr"/>
        <c:lblOffset val="100"/>
        <c:noMultiLvlLbl val="0"/>
      </c:catAx>
      <c:valAx>
        <c:axId val="173040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04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45216"/>
        <c:axId val="173042080"/>
      </c:barChart>
      <c:catAx>
        <c:axId val="173045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20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042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5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44432"/>
        <c:axId val="173018792"/>
      </c:barChart>
      <c:catAx>
        <c:axId val="17304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8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018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4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19968"/>
        <c:axId val="173016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21144"/>
        <c:axId val="173021536"/>
      </c:lineChart>
      <c:catAx>
        <c:axId val="17301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16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9968"/>
        <c:crosses val="autoZero"/>
        <c:crossBetween val="between"/>
      </c:valAx>
      <c:catAx>
        <c:axId val="173021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021536"/>
        <c:crosses val="autoZero"/>
        <c:auto val="0"/>
        <c:lblAlgn val="ctr"/>
        <c:lblOffset val="100"/>
        <c:noMultiLvlLbl val="0"/>
      </c:catAx>
      <c:valAx>
        <c:axId val="173021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02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21928"/>
        <c:axId val="173017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15656"/>
        <c:axId val="173016048"/>
      </c:lineChart>
      <c:catAx>
        <c:axId val="17302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7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17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21928"/>
        <c:crosses val="autoZero"/>
        <c:crossBetween val="between"/>
      </c:valAx>
      <c:catAx>
        <c:axId val="173015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016048"/>
        <c:crosses val="autoZero"/>
        <c:auto val="0"/>
        <c:lblAlgn val="ctr"/>
        <c:lblOffset val="100"/>
        <c:noMultiLvlLbl val="0"/>
      </c:catAx>
      <c:valAx>
        <c:axId val="173016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015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16440"/>
        <c:axId val="173018008"/>
      </c:barChart>
      <c:catAx>
        <c:axId val="173016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8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18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6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704224"/>
        <c:axId val="149700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01872"/>
        <c:axId val="149702264"/>
      </c:lineChart>
      <c:catAx>
        <c:axId val="14970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03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49700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4224"/>
        <c:crosses val="autoZero"/>
        <c:crossBetween val="between"/>
      </c:valAx>
      <c:catAx>
        <c:axId val="149701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9702264"/>
        <c:crosses val="autoZero"/>
        <c:auto val="0"/>
        <c:lblAlgn val="ctr"/>
        <c:lblOffset val="100"/>
        <c:noMultiLvlLbl val="0"/>
      </c:catAx>
      <c:valAx>
        <c:axId val="149702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9701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22712"/>
        <c:axId val="173019184"/>
      </c:barChart>
      <c:catAx>
        <c:axId val="173022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9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01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22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22320"/>
        <c:axId val="173015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4232"/>
        <c:axId val="174159720"/>
      </c:lineChart>
      <c:catAx>
        <c:axId val="17302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15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01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22320"/>
        <c:crosses val="autoZero"/>
        <c:crossBetween val="between"/>
      </c:valAx>
      <c:catAx>
        <c:axId val="17415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59720"/>
        <c:crosses val="autoZero"/>
        <c:auto val="0"/>
        <c:lblAlgn val="ctr"/>
        <c:lblOffset val="100"/>
        <c:noMultiLvlLbl val="0"/>
      </c:catAx>
      <c:valAx>
        <c:axId val="174159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5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55408"/>
        <c:axId val="174154624"/>
      </c:barChart>
      <c:catAx>
        <c:axId val="17415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4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54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5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60504"/>
        <c:axId val="174157760"/>
      </c:barChart>
      <c:catAx>
        <c:axId val="174160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7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57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60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58152"/>
        <c:axId val="174159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3448"/>
        <c:axId val="174153840"/>
      </c:lineChart>
      <c:catAx>
        <c:axId val="174158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9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59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8152"/>
        <c:crosses val="autoZero"/>
        <c:crossBetween val="between"/>
      </c:valAx>
      <c:catAx>
        <c:axId val="174153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53840"/>
        <c:crosses val="autoZero"/>
        <c:auto val="0"/>
        <c:lblAlgn val="ctr"/>
        <c:lblOffset val="100"/>
        <c:noMultiLvlLbl val="0"/>
      </c:catAx>
      <c:valAx>
        <c:axId val="174153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53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55016"/>
        <c:axId val="174153056"/>
      </c:barChart>
      <c:catAx>
        <c:axId val="17415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53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5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56584"/>
        <c:axId val="174156976"/>
      </c:barChart>
      <c:catAx>
        <c:axId val="174156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6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56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56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8792"/>
        <c:axId val="174119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3104"/>
        <c:axId val="174123496"/>
      </c:lineChart>
      <c:catAx>
        <c:axId val="174118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91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1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8792"/>
        <c:crosses val="autoZero"/>
        <c:crossBetween val="between"/>
      </c:valAx>
      <c:catAx>
        <c:axId val="174123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3496"/>
        <c:crosses val="autoZero"/>
        <c:auto val="0"/>
        <c:lblAlgn val="ctr"/>
        <c:lblOffset val="100"/>
        <c:noMultiLvlLbl val="0"/>
      </c:catAx>
      <c:valAx>
        <c:axId val="174123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23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5264"/>
        <c:axId val="174113696"/>
      </c:barChart>
      <c:catAx>
        <c:axId val="174115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3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1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1144"/>
        <c:axId val="174113304"/>
      </c:barChart>
      <c:catAx>
        <c:axId val="17412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3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13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703048"/>
        <c:axId val="149705008"/>
      </c:barChart>
      <c:catAx>
        <c:axId val="149703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5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4970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3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8008"/>
        <c:axId val="174117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18400"/>
        <c:axId val="174124280"/>
      </c:lineChart>
      <c:catAx>
        <c:axId val="174118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7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17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8008"/>
        <c:crosses val="autoZero"/>
        <c:crossBetween val="between"/>
      </c:valAx>
      <c:catAx>
        <c:axId val="174118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4280"/>
        <c:crosses val="autoZero"/>
        <c:auto val="0"/>
        <c:lblAlgn val="ctr"/>
        <c:lblOffset val="100"/>
        <c:noMultiLvlLbl val="0"/>
      </c:catAx>
      <c:valAx>
        <c:axId val="174124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18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2128"/>
        <c:axId val="174121536"/>
      </c:barChart>
      <c:catAx>
        <c:axId val="174112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15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2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2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1928"/>
        <c:axId val="174120360"/>
      </c:barChart>
      <c:catAx>
        <c:axId val="17412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0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120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4088"/>
        <c:axId val="174122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12912"/>
        <c:axId val="174122712"/>
      </c:lineChart>
      <c:catAx>
        <c:axId val="174114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2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2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4088"/>
        <c:crosses val="autoZero"/>
        <c:crossBetween val="between"/>
      </c:valAx>
      <c:catAx>
        <c:axId val="17411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2712"/>
        <c:crosses val="autoZero"/>
        <c:auto val="0"/>
        <c:lblAlgn val="ctr"/>
        <c:lblOffset val="100"/>
        <c:noMultiLvlLbl val="0"/>
      </c:catAx>
      <c:valAx>
        <c:axId val="174122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12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4872"/>
        <c:axId val="174115656"/>
      </c:barChart>
      <c:catAx>
        <c:axId val="17411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5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15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16440"/>
        <c:axId val="174116832"/>
      </c:barChart>
      <c:catAx>
        <c:axId val="174116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16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16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4672"/>
        <c:axId val="174127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25064"/>
        <c:axId val="174127416"/>
      </c:lineChart>
      <c:catAx>
        <c:axId val="174124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7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12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4672"/>
        <c:crosses val="autoZero"/>
        <c:crossBetween val="between"/>
      </c:valAx>
      <c:catAx>
        <c:axId val="174125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27416"/>
        <c:crosses val="autoZero"/>
        <c:auto val="0"/>
        <c:lblAlgn val="ctr"/>
        <c:lblOffset val="100"/>
        <c:noMultiLvlLbl val="0"/>
      </c:catAx>
      <c:valAx>
        <c:axId val="174127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2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25456"/>
        <c:axId val="174125848"/>
      </c:barChart>
      <c:catAx>
        <c:axId val="174125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5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25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25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90296"/>
        <c:axId val="174490688"/>
      </c:barChart>
      <c:catAx>
        <c:axId val="174490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90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49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90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87160"/>
        <c:axId val="174491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89512"/>
        <c:axId val="174487944"/>
      </c:lineChart>
      <c:catAx>
        <c:axId val="174487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91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491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87160"/>
        <c:crosses val="autoZero"/>
        <c:crossBetween val="between"/>
      </c:valAx>
      <c:catAx>
        <c:axId val="174489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87944"/>
        <c:crosses val="autoZero"/>
        <c:auto val="0"/>
        <c:lblAlgn val="ctr"/>
        <c:lblOffset val="100"/>
        <c:noMultiLvlLbl val="0"/>
      </c:catAx>
      <c:valAx>
        <c:axId val="174487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89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704616"/>
        <c:axId val="149698736"/>
      </c:barChart>
      <c:catAx>
        <c:axId val="149704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698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9698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4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87552"/>
        <c:axId val="174491864"/>
      </c:barChart>
      <c:catAx>
        <c:axId val="17448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91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491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8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92256"/>
        <c:axId val="174492648"/>
      </c:barChart>
      <c:catAx>
        <c:axId val="17449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92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492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92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86376"/>
        <c:axId val="174486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88336"/>
        <c:axId val="174489120"/>
      </c:lineChart>
      <c:catAx>
        <c:axId val="174486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86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48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86376"/>
        <c:crosses val="autoZero"/>
        <c:crossBetween val="between"/>
      </c:valAx>
      <c:catAx>
        <c:axId val="174488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89120"/>
        <c:crosses val="autoZero"/>
        <c:auto val="0"/>
        <c:lblAlgn val="ctr"/>
        <c:lblOffset val="100"/>
        <c:noMultiLvlLbl val="0"/>
      </c:catAx>
      <c:valAx>
        <c:axId val="174489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88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89904"/>
        <c:axId val="175409424"/>
      </c:barChart>
      <c:catAx>
        <c:axId val="174489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94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409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89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06288"/>
        <c:axId val="175400016"/>
      </c:barChart>
      <c:catAx>
        <c:axId val="17540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0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40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6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98448"/>
        <c:axId val="175405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01584"/>
        <c:axId val="175401192"/>
      </c:lineChart>
      <c:catAx>
        <c:axId val="175398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58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40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98448"/>
        <c:crosses val="autoZero"/>
        <c:crossBetween val="between"/>
      </c:valAx>
      <c:catAx>
        <c:axId val="175401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401192"/>
        <c:crosses val="autoZero"/>
        <c:auto val="0"/>
        <c:lblAlgn val="ctr"/>
        <c:lblOffset val="100"/>
        <c:noMultiLvlLbl val="0"/>
      </c:catAx>
      <c:valAx>
        <c:axId val="175401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40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00408"/>
        <c:axId val="175408640"/>
      </c:barChart>
      <c:catAx>
        <c:axId val="175400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86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408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02368"/>
        <c:axId val="175398840"/>
      </c:barChart>
      <c:catAx>
        <c:axId val="17540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98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9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10208"/>
        <c:axId val="175406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07072"/>
        <c:axId val="175409816"/>
      </c:lineChart>
      <c:catAx>
        <c:axId val="17541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40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10208"/>
        <c:crosses val="autoZero"/>
        <c:crossBetween val="between"/>
      </c:valAx>
      <c:catAx>
        <c:axId val="17540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409816"/>
        <c:crosses val="autoZero"/>
        <c:auto val="0"/>
        <c:lblAlgn val="ctr"/>
        <c:lblOffset val="100"/>
        <c:noMultiLvlLbl val="0"/>
      </c:catAx>
      <c:valAx>
        <c:axId val="175409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40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03152"/>
        <c:axId val="175403544"/>
      </c:barChart>
      <c:catAx>
        <c:axId val="17540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403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705400"/>
        <c:axId val="149699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99520"/>
        <c:axId val="150097984"/>
      </c:lineChart>
      <c:catAx>
        <c:axId val="14970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699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699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705400"/>
        <c:crosses val="autoZero"/>
        <c:crossBetween val="between"/>
      </c:valAx>
      <c:catAx>
        <c:axId val="149699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0097984"/>
        <c:crosses val="autoZero"/>
        <c:auto val="0"/>
        <c:lblAlgn val="ctr"/>
        <c:lblOffset val="100"/>
        <c:noMultiLvlLbl val="0"/>
      </c:catAx>
      <c:valAx>
        <c:axId val="150097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9699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09032"/>
        <c:axId val="175407464"/>
      </c:barChart>
      <c:catAx>
        <c:axId val="175409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40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09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99232"/>
        <c:axId val="175399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04720"/>
        <c:axId val="175405112"/>
      </c:lineChart>
      <c:catAx>
        <c:axId val="175399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996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99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99232"/>
        <c:crosses val="autoZero"/>
        <c:crossBetween val="between"/>
      </c:valAx>
      <c:catAx>
        <c:axId val="17540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405112"/>
        <c:crosses val="autoZero"/>
        <c:auto val="0"/>
        <c:lblAlgn val="ctr"/>
        <c:lblOffset val="100"/>
        <c:noMultiLvlLbl val="0"/>
      </c:catAx>
      <c:valAx>
        <c:axId val="175405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40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11384"/>
        <c:axId val="175411776"/>
      </c:barChart>
      <c:catAx>
        <c:axId val="17541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11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411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11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12952"/>
        <c:axId val="175413736"/>
      </c:barChart>
      <c:catAx>
        <c:axId val="17541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13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41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1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414128"/>
        <c:axId val="175412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10992"/>
        <c:axId val="175662280"/>
      </c:lineChart>
      <c:catAx>
        <c:axId val="175414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12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41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414128"/>
        <c:crosses val="autoZero"/>
        <c:crossBetween val="between"/>
      </c:valAx>
      <c:catAx>
        <c:axId val="17541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662280"/>
        <c:crosses val="autoZero"/>
        <c:auto val="0"/>
        <c:lblAlgn val="ctr"/>
        <c:lblOffset val="100"/>
        <c:noMultiLvlLbl val="0"/>
      </c:catAx>
      <c:valAx>
        <c:axId val="175662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41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102296"/>
        <c:axId val="150097200"/>
      </c:barChart>
      <c:catAx>
        <c:axId val="150102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097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09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102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096024"/>
        <c:axId val="150099552"/>
      </c:barChart>
      <c:catAx>
        <c:axId val="150096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099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09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0096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9761852" name="Oval 1"/>
        <xdr:cNvSpPr>
          <a:spLocks noChangeArrowheads="1"/>
        </xdr:cNvSpPr>
      </xdr:nvSpPr>
      <xdr:spPr bwMode="auto">
        <a:xfrm>
          <a:off x="41338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853" name="Rectangle 2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854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855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856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85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858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85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860" name="Rectangle 11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861" name="Rectangle 12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862" name="Rectangle 13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863" name="Rectangle 14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864" name="Rectangle 21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865" name="Rectangle 22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866" name="Rectangle 23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867" name="Rectangle 24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868" name="Rectangle 25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869" name="Rectangle 26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870" name="Rectangle 27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871" name="Rectangle 28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872" name="Rectangle 29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873" name="Rectangle 30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74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75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76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77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78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79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0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1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2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57150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3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4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5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6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7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8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89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0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2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4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895" name="Rectangle 52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6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7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898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899" name="Rectangle 56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00" name="Rectangle 57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01" name="Rectangle 58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902" name="Rectangle 59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03" name="Rectangle 60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904" name="Rectangle 61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05" name="Rectangle 62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06" name="Rectangle 63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907" name="Rectangle 64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08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09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0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1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2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3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57150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14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15" name="Rectangle 76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7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8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19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2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21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922" name="Rectangle 83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23" name="Rectangle 84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24" name="Rectangle 85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925" name="Rectangle 86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26" name="Rectangle 87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927" name="Rectangle 88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28" name="Rectangle 89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29" name="Rectangle 90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930" name="Rectangle 91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31" name="Rectangle 92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932" name="Rectangle 93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33" name="Rectangle 94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34" name="Rectangle 95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935" name="Rectangle 96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36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37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38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39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0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1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2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3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4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57150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5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6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7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8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49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0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1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2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3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4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5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6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57" name="Rectangle 118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8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59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60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961" name="Rectangle 122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62" name="Rectangle 123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63" name="Rectangle 124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964" name="Rectangle 125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65" name="Rectangle 126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9761966" name="Rectangle 127"/>
        <xdr:cNvSpPr>
          <a:spLocks noChangeArrowheads="1"/>
        </xdr:cNvSpPr>
      </xdr:nvSpPr>
      <xdr:spPr bwMode="auto">
        <a:xfrm>
          <a:off x="4133850" y="95821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67" name="Rectangle 128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0</xdr:colOff>
      <xdr:row>39</xdr:row>
      <xdr:rowOff>0</xdr:rowOff>
    </xdr:to>
    <xdr:sp macro="" textlink="">
      <xdr:nvSpPr>
        <xdr:cNvPr id="9761968" name="Rectangle 129"/>
        <xdr:cNvSpPr>
          <a:spLocks noChangeArrowheads="1"/>
        </xdr:cNvSpPr>
      </xdr:nvSpPr>
      <xdr:spPr bwMode="auto">
        <a:xfrm>
          <a:off x="4133850" y="85820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761969" name="Rectangle 130"/>
        <xdr:cNvSpPr>
          <a:spLocks noChangeArrowheads="1"/>
        </xdr:cNvSpPr>
      </xdr:nvSpPr>
      <xdr:spPr bwMode="auto">
        <a:xfrm>
          <a:off x="4133850" y="1021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70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71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72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73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74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graphicFrame macro="">
      <xdr:nvGraphicFramePr>
        <xdr:cNvPr id="9761975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57150</xdr:colOff>
      <xdr:row>121</xdr:row>
      <xdr:rowOff>0</xdr:rowOff>
    </xdr:from>
    <xdr:to>
      <xdr:col>3</xdr:col>
      <xdr:colOff>0</xdr:colOff>
      <xdr:row>121</xdr:row>
      <xdr:rowOff>0</xdr:rowOff>
    </xdr:to>
    <xdr:graphicFrame macro="">
      <xdr:nvGraphicFramePr>
        <xdr:cNvPr id="9761976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77" name="Rectangle 150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78" name="Rectangle 151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79" name="Rectangle 152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80" name="Rectangle 153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81" name="Rectangle 154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82" name="Rectangle 155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83" name="Rectangle 156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84" name="Rectangle 157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85" name="Rectangle 158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9761986" name="Rectangle 159"/>
        <xdr:cNvSpPr>
          <a:spLocks noChangeArrowheads="1"/>
        </xdr:cNvSpPr>
      </xdr:nvSpPr>
      <xdr:spPr bwMode="auto">
        <a:xfrm>
          <a:off x="4133850" y="100012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93"/>
  <sheetViews>
    <sheetView tabSelected="1" zoomScaleNormal="100" zoomScaleSheetLayoutView="100" workbookViewId="0">
      <pane xSplit="3" ySplit="7" topLeftCell="D111" activePane="bottomRight" state="frozen"/>
      <selection pane="topRight" activeCell="D1" sqref="D1"/>
      <selection pane="bottomLeft" activeCell="A8" sqref="A8"/>
      <selection pane="bottomRight" activeCell="I116" sqref="G116:I116"/>
    </sheetView>
  </sheetViews>
  <sheetFormatPr defaultRowHeight="18" x14ac:dyDescent="0.2"/>
  <cols>
    <col min="1" max="1" width="4.5703125" style="32" customWidth="1"/>
    <col min="2" max="2" width="7.28515625" style="32" customWidth="1"/>
    <col min="3" max="3" width="63.85546875" style="23" customWidth="1"/>
    <col min="4" max="5" width="16.140625" style="51" customWidth="1"/>
    <col min="6" max="6" width="7.140625" style="51" customWidth="1"/>
    <col min="7" max="8" width="15.7109375" style="66" customWidth="1"/>
    <col min="9" max="9" width="6.85546875" style="111" customWidth="1"/>
    <col min="10" max="10" width="15.7109375" style="66" customWidth="1"/>
    <col min="11" max="11" width="14.28515625" style="66" customWidth="1"/>
    <col min="12" max="12" width="7.140625" style="106" customWidth="1"/>
    <col min="13" max="13" width="15.140625" style="11" customWidth="1"/>
    <col min="14" max="14" width="14.28515625" style="12" customWidth="1"/>
    <col min="15" max="16" width="10" customWidth="1"/>
  </cols>
  <sheetData>
    <row r="1" spans="1:86" s="68" customFormat="1" ht="16.5" customHeight="1" x14ac:dyDescent="0.2">
      <c r="A1" s="85"/>
      <c r="B1" s="85"/>
      <c r="C1" s="86"/>
      <c r="D1" s="109"/>
      <c r="E1" s="87"/>
      <c r="F1" s="87"/>
      <c r="G1" s="109"/>
      <c r="H1" s="90"/>
      <c r="I1" s="107"/>
      <c r="J1" s="109"/>
      <c r="K1" s="92"/>
      <c r="L1" s="61" t="s">
        <v>73</v>
      </c>
      <c r="M1" s="52"/>
      <c r="N1" s="53"/>
      <c r="O1" s="67"/>
      <c r="P1" s="67"/>
      <c r="Q1" s="67"/>
      <c r="R1" s="67"/>
      <c r="S1" s="67"/>
      <c r="T1" s="67"/>
    </row>
    <row r="2" spans="1:86" s="70" customFormat="1" ht="16.5" customHeight="1" x14ac:dyDescent="0.2">
      <c r="A2" s="88"/>
      <c r="B2" s="88"/>
      <c r="C2" s="89"/>
      <c r="D2" s="90"/>
      <c r="E2" s="90"/>
      <c r="F2" s="90"/>
      <c r="G2" s="87"/>
      <c r="H2" s="87"/>
      <c r="I2" s="93"/>
      <c r="J2" s="93"/>
      <c r="K2" s="93"/>
      <c r="L2" s="62" t="s">
        <v>113</v>
      </c>
      <c r="M2" s="52"/>
      <c r="N2" s="54"/>
      <c r="O2" s="69"/>
      <c r="P2" s="69"/>
      <c r="Q2" s="69"/>
      <c r="R2" s="69"/>
      <c r="S2" s="69"/>
      <c r="T2" s="69"/>
    </row>
    <row r="3" spans="1:86" s="72" customFormat="1" ht="24.75" customHeight="1" x14ac:dyDescent="0.25">
      <c r="A3" s="112" t="s">
        <v>79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55"/>
      <c r="N3" s="53"/>
      <c r="O3" s="71"/>
      <c r="P3" s="71"/>
      <c r="Q3" s="71"/>
      <c r="R3" s="71"/>
      <c r="S3" s="71"/>
      <c r="T3" s="71"/>
    </row>
    <row r="4" spans="1:86" s="4" customFormat="1" ht="18" customHeight="1" x14ac:dyDescent="0.2">
      <c r="A4" s="122" t="s">
        <v>54</v>
      </c>
      <c r="B4" s="122" t="s">
        <v>55</v>
      </c>
      <c r="C4" s="125" t="s">
        <v>64</v>
      </c>
      <c r="D4" s="128" t="s">
        <v>114</v>
      </c>
      <c r="E4" s="129"/>
      <c r="F4" s="129"/>
      <c r="G4" s="129"/>
      <c r="H4" s="129"/>
      <c r="I4" s="129"/>
      <c r="J4" s="129"/>
      <c r="K4" s="129"/>
      <c r="L4" s="130"/>
      <c r="M4" s="56"/>
      <c r="N4" s="53"/>
    </row>
    <row r="5" spans="1:86" s="4" customFormat="1" ht="18" customHeight="1" x14ac:dyDescent="0.2">
      <c r="A5" s="123"/>
      <c r="B5" s="123"/>
      <c r="C5" s="126"/>
      <c r="D5" s="113" t="s">
        <v>61</v>
      </c>
      <c r="E5" s="114"/>
      <c r="F5" s="115"/>
      <c r="G5" s="128" t="s">
        <v>53</v>
      </c>
      <c r="H5" s="129"/>
      <c r="I5" s="129"/>
      <c r="J5" s="129"/>
      <c r="K5" s="129"/>
      <c r="L5" s="130"/>
      <c r="M5" s="56"/>
      <c r="N5" s="53"/>
    </row>
    <row r="6" spans="1:86" s="4" customFormat="1" ht="18" customHeight="1" x14ac:dyDescent="0.2">
      <c r="A6" s="123"/>
      <c r="B6" s="123"/>
      <c r="C6" s="126"/>
      <c r="D6" s="116"/>
      <c r="E6" s="117"/>
      <c r="F6" s="118"/>
      <c r="G6" s="119" t="s">
        <v>62</v>
      </c>
      <c r="H6" s="120"/>
      <c r="I6" s="121"/>
      <c r="J6" s="128" t="s">
        <v>63</v>
      </c>
      <c r="K6" s="129"/>
      <c r="L6" s="130"/>
      <c r="M6" s="56"/>
      <c r="N6" s="53"/>
    </row>
    <row r="7" spans="1:86" s="8" customFormat="1" ht="18" customHeight="1" x14ac:dyDescent="0.2">
      <c r="A7" s="124"/>
      <c r="B7" s="124"/>
      <c r="C7" s="127"/>
      <c r="D7" s="38" t="s">
        <v>67</v>
      </c>
      <c r="E7" s="39" t="s">
        <v>68</v>
      </c>
      <c r="F7" s="40" t="s">
        <v>69</v>
      </c>
      <c r="G7" s="38" t="s">
        <v>67</v>
      </c>
      <c r="H7" s="39" t="s">
        <v>68</v>
      </c>
      <c r="I7" s="40" t="s">
        <v>69</v>
      </c>
      <c r="J7" s="38" t="s">
        <v>67</v>
      </c>
      <c r="K7" s="39" t="s">
        <v>68</v>
      </c>
      <c r="L7" s="63" t="s">
        <v>69</v>
      </c>
      <c r="M7" s="57"/>
      <c r="N7" s="58"/>
    </row>
    <row r="8" spans="1:86" s="7" customFormat="1" ht="15" customHeight="1" x14ac:dyDescent="0.2">
      <c r="A8" s="24">
        <v>1</v>
      </c>
      <c r="B8" s="24">
        <f>A8+1</f>
        <v>2</v>
      </c>
      <c r="C8" s="15">
        <f>B8+1</f>
        <v>3</v>
      </c>
      <c r="D8" s="24">
        <f>C8+1</f>
        <v>4</v>
      </c>
      <c r="E8" s="24">
        <f t="shared" ref="E8:J8" si="0">D8+1</f>
        <v>5</v>
      </c>
      <c r="F8" s="24">
        <f t="shared" si="0"/>
        <v>6</v>
      </c>
      <c r="G8" s="24">
        <f t="shared" si="0"/>
        <v>7</v>
      </c>
      <c r="H8" s="24">
        <f t="shared" si="0"/>
        <v>8</v>
      </c>
      <c r="I8" s="24">
        <f t="shared" si="0"/>
        <v>9</v>
      </c>
      <c r="J8" s="24">
        <f t="shared" si="0"/>
        <v>10</v>
      </c>
      <c r="K8" s="24">
        <f>J8+1</f>
        <v>11</v>
      </c>
      <c r="L8" s="15">
        <f>K8+1</f>
        <v>12</v>
      </c>
      <c r="M8" s="33"/>
      <c r="N8" s="34"/>
    </row>
    <row r="9" spans="1:86" s="2" customFormat="1" ht="18" customHeight="1" x14ac:dyDescent="0.2">
      <c r="A9" s="25" t="s">
        <v>82</v>
      </c>
      <c r="B9" s="26"/>
      <c r="C9" s="16" t="s">
        <v>38</v>
      </c>
      <c r="D9" s="35">
        <f t="shared" ref="D9:E16" si="1">G9+J9</f>
        <v>307441.56</v>
      </c>
      <c r="E9" s="35">
        <f t="shared" si="1"/>
        <v>106213.11</v>
      </c>
      <c r="F9" s="41">
        <f t="shared" ref="F9:F74" si="2">E9/D9*100</f>
        <v>34.547414474477691</v>
      </c>
      <c r="G9" s="35">
        <f>SUM(G10:G12)</f>
        <v>3525.56</v>
      </c>
      <c r="H9" s="35">
        <f>SUM(H10:H12)</f>
        <v>2893.1099999999997</v>
      </c>
      <c r="I9" s="41">
        <f>H9/G9*100</f>
        <v>82.061005911117661</v>
      </c>
      <c r="J9" s="35">
        <f>SUM(J10:J12)</f>
        <v>303916</v>
      </c>
      <c r="K9" s="35">
        <f>SUM(K10:K12)</f>
        <v>103320</v>
      </c>
      <c r="L9" s="41">
        <f>K9/J9*100</f>
        <v>33.996235801997919</v>
      </c>
      <c r="M9" s="59"/>
      <c r="N9" s="60"/>
    </row>
    <row r="10" spans="1:86" s="10" customFormat="1" ht="16.5" customHeight="1" x14ac:dyDescent="0.2">
      <c r="A10" s="27"/>
      <c r="B10" s="24" t="s">
        <v>109</v>
      </c>
      <c r="C10" s="20" t="s">
        <v>103</v>
      </c>
      <c r="D10" s="43">
        <f t="shared" ref="D10:E11" si="3">G10+J10</f>
        <v>303916</v>
      </c>
      <c r="E10" s="43">
        <f t="shared" si="3"/>
        <v>103320</v>
      </c>
      <c r="F10" s="42">
        <f>E10/D10*100</f>
        <v>33.996235801997919</v>
      </c>
      <c r="G10" s="36"/>
      <c r="H10" s="36"/>
      <c r="I10" s="48"/>
      <c r="J10" s="37">
        <v>303916</v>
      </c>
      <c r="K10" s="37">
        <v>103320</v>
      </c>
      <c r="L10" s="48">
        <f>K10/J10*100</f>
        <v>33.996235801997919</v>
      </c>
      <c r="M10" s="59"/>
      <c r="N10" s="91"/>
    </row>
    <row r="11" spans="1:86" s="10" customFormat="1" ht="16.5" customHeight="1" x14ac:dyDescent="0.2">
      <c r="A11" s="27"/>
      <c r="B11" s="24" t="s">
        <v>110</v>
      </c>
      <c r="C11" s="20" t="s">
        <v>36</v>
      </c>
      <c r="D11" s="43">
        <f t="shared" si="3"/>
        <v>1200</v>
      </c>
      <c r="E11" s="43">
        <f t="shared" si="3"/>
        <v>567.54999999999995</v>
      </c>
      <c r="F11" s="42">
        <f>E11/D11*100</f>
        <v>47.295833333333334</v>
      </c>
      <c r="G11" s="43">
        <v>1200</v>
      </c>
      <c r="H11" s="43">
        <v>567.54999999999995</v>
      </c>
      <c r="I11" s="42">
        <f>H11/G11*100</f>
        <v>47.295833333333334</v>
      </c>
      <c r="J11" s="43"/>
      <c r="K11" s="99"/>
      <c r="L11" s="100"/>
      <c r="M11" s="59"/>
      <c r="N11" s="91"/>
    </row>
    <row r="12" spans="1:86" s="10" customFormat="1" ht="16.5" customHeight="1" x14ac:dyDescent="0.2">
      <c r="A12" s="27"/>
      <c r="B12" s="28" t="s">
        <v>111</v>
      </c>
      <c r="C12" s="18" t="s">
        <v>1</v>
      </c>
      <c r="D12" s="43">
        <f t="shared" si="1"/>
        <v>2325.56</v>
      </c>
      <c r="E12" s="43">
        <f t="shared" si="1"/>
        <v>2325.56</v>
      </c>
      <c r="F12" s="42">
        <f>E12/D12*100</f>
        <v>100</v>
      </c>
      <c r="G12" s="37">
        <v>2325.56</v>
      </c>
      <c r="H12" s="37">
        <v>2325.56</v>
      </c>
      <c r="I12" s="42">
        <f>H12/G12*100</f>
        <v>100</v>
      </c>
      <c r="J12" s="37"/>
      <c r="K12" s="98"/>
      <c r="L12" s="97"/>
      <c r="M12" s="59"/>
      <c r="N12" s="60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</row>
    <row r="13" spans="1:86" s="2" customFormat="1" ht="18" customHeight="1" x14ac:dyDescent="0.2">
      <c r="A13" s="25">
        <v>500</v>
      </c>
      <c r="B13" s="29"/>
      <c r="C13" s="19" t="s">
        <v>35</v>
      </c>
      <c r="D13" s="35">
        <f t="shared" si="1"/>
        <v>455950</v>
      </c>
      <c r="E13" s="35">
        <f t="shared" si="1"/>
        <v>178477.64</v>
      </c>
      <c r="F13" s="41">
        <f t="shared" si="2"/>
        <v>39.144125452352235</v>
      </c>
      <c r="G13" s="45">
        <f>G14</f>
        <v>375950</v>
      </c>
      <c r="H13" s="45">
        <f>H14</f>
        <v>178477.64</v>
      </c>
      <c r="I13" s="41">
        <f t="shared" ref="I13:I74" si="4">H13/G13*100</f>
        <v>47.473770448197904</v>
      </c>
      <c r="J13" s="45">
        <f>SUM(J14:J14)</f>
        <v>80000</v>
      </c>
      <c r="K13" s="45">
        <f>SUM(K14:K14)</f>
        <v>0</v>
      </c>
      <c r="L13" s="41">
        <f>K13/J13*100</f>
        <v>0</v>
      </c>
      <c r="M13" s="59"/>
      <c r="N13" s="60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</row>
    <row r="14" spans="1:86" s="10" customFormat="1" ht="16.5" customHeight="1" x14ac:dyDescent="0.2">
      <c r="A14" s="27"/>
      <c r="B14" s="28">
        <v>50095</v>
      </c>
      <c r="C14" s="18" t="s">
        <v>1</v>
      </c>
      <c r="D14" s="43">
        <f t="shared" si="1"/>
        <v>455950</v>
      </c>
      <c r="E14" s="43">
        <f t="shared" si="1"/>
        <v>178477.64</v>
      </c>
      <c r="F14" s="42">
        <f t="shared" si="2"/>
        <v>39.144125452352235</v>
      </c>
      <c r="G14" s="37">
        <v>375950</v>
      </c>
      <c r="H14" s="37">
        <v>178477.64</v>
      </c>
      <c r="I14" s="42">
        <f t="shared" si="4"/>
        <v>47.473770448197904</v>
      </c>
      <c r="J14" s="37">
        <v>80000</v>
      </c>
      <c r="K14" s="37">
        <v>0</v>
      </c>
      <c r="L14" s="42">
        <f>K14/J14*100</f>
        <v>0</v>
      </c>
      <c r="M14" s="59"/>
      <c r="N14" s="60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</row>
    <row r="15" spans="1:86" s="2" customFormat="1" ht="18" customHeight="1" x14ac:dyDescent="0.2">
      <c r="A15" s="25">
        <v>600</v>
      </c>
      <c r="B15" s="29"/>
      <c r="C15" s="19" t="s">
        <v>14</v>
      </c>
      <c r="D15" s="35">
        <f t="shared" si="1"/>
        <v>10090906.35</v>
      </c>
      <c r="E15" s="35">
        <f t="shared" si="1"/>
        <v>1613680.1600000001</v>
      </c>
      <c r="F15" s="41">
        <f t="shared" si="2"/>
        <v>15.991429352626984</v>
      </c>
      <c r="G15" s="45">
        <f>SUM(G16:G19)</f>
        <v>2164089</v>
      </c>
      <c r="H15" s="45">
        <f>SUM(H16:H19)</f>
        <v>556326.87</v>
      </c>
      <c r="I15" s="41">
        <f t="shared" si="4"/>
        <v>25.70720843736094</v>
      </c>
      <c r="J15" s="45">
        <f>SUM(J16:J19)</f>
        <v>7926817.3499999996</v>
      </c>
      <c r="K15" s="45">
        <f>SUM(K16:K19)</f>
        <v>1057353.29</v>
      </c>
      <c r="L15" s="41">
        <f>K15/J15*100</f>
        <v>13.338938483299353</v>
      </c>
      <c r="M15" s="59"/>
      <c r="N15" s="59"/>
    </row>
    <row r="16" spans="1:86" s="9" customFormat="1" ht="16.5" customHeight="1" x14ac:dyDescent="0.2">
      <c r="A16" s="27"/>
      <c r="B16" s="28">
        <v>60004</v>
      </c>
      <c r="C16" s="18" t="s">
        <v>74</v>
      </c>
      <c r="D16" s="37">
        <f t="shared" si="1"/>
        <v>1320000</v>
      </c>
      <c r="E16" s="37">
        <f t="shared" si="1"/>
        <v>493500</v>
      </c>
      <c r="F16" s="42">
        <f t="shared" si="2"/>
        <v>37.386363636363633</v>
      </c>
      <c r="G16" s="37">
        <v>1320000</v>
      </c>
      <c r="H16" s="37">
        <v>493500</v>
      </c>
      <c r="I16" s="42">
        <f t="shared" si="4"/>
        <v>37.386363636363633</v>
      </c>
      <c r="J16" s="37"/>
      <c r="K16" s="37"/>
      <c r="L16" s="42"/>
      <c r="M16" s="59"/>
      <c r="N16" s="91"/>
    </row>
    <row r="17" spans="1:14" s="1" customFormat="1" ht="16.5" customHeight="1" x14ac:dyDescent="0.2">
      <c r="A17" s="27"/>
      <c r="B17" s="24">
        <v>60014</v>
      </c>
      <c r="C17" s="20" t="s">
        <v>65</v>
      </c>
      <c r="D17" s="43">
        <f t="shared" ref="D17:E81" si="5">G17+J17</f>
        <v>20200</v>
      </c>
      <c r="E17" s="43">
        <f t="shared" si="5"/>
        <v>4744.08</v>
      </c>
      <c r="F17" s="42">
        <f t="shared" si="2"/>
        <v>23.485544554455444</v>
      </c>
      <c r="G17" s="43">
        <v>20200</v>
      </c>
      <c r="H17" s="43">
        <v>4744.08</v>
      </c>
      <c r="I17" s="42">
        <f t="shared" si="4"/>
        <v>23.485544554455444</v>
      </c>
      <c r="J17" s="37"/>
      <c r="K17" s="37"/>
      <c r="L17" s="48"/>
      <c r="M17" s="59"/>
      <c r="N17" s="60"/>
    </row>
    <row r="18" spans="1:14" s="1" customFormat="1" ht="16.5" customHeight="1" x14ac:dyDescent="0.2">
      <c r="A18" s="27"/>
      <c r="B18" s="24">
        <v>60016</v>
      </c>
      <c r="C18" s="20" t="s">
        <v>0</v>
      </c>
      <c r="D18" s="43">
        <f t="shared" si="5"/>
        <v>8600617.3499999996</v>
      </c>
      <c r="E18" s="43">
        <f t="shared" si="5"/>
        <v>1054845.08</v>
      </c>
      <c r="F18" s="42">
        <f t="shared" si="2"/>
        <v>12.264760040742891</v>
      </c>
      <c r="G18" s="43">
        <v>763800</v>
      </c>
      <c r="H18" s="43">
        <v>56654.79</v>
      </c>
      <c r="I18" s="42">
        <f t="shared" si="4"/>
        <v>7.4174901806755695</v>
      </c>
      <c r="J18" s="43">
        <v>7836817.3499999996</v>
      </c>
      <c r="K18" s="43">
        <v>998190.29</v>
      </c>
      <c r="L18" s="42">
        <f>K18/J18*100</f>
        <v>12.737189670498065</v>
      </c>
      <c r="M18" s="59"/>
      <c r="N18" s="60"/>
    </row>
    <row r="19" spans="1:14" s="10" customFormat="1" ht="16.5" customHeight="1" x14ac:dyDescent="0.2">
      <c r="A19" s="27"/>
      <c r="B19" s="28">
        <v>60095</v>
      </c>
      <c r="C19" s="18" t="s">
        <v>1</v>
      </c>
      <c r="D19" s="37">
        <f t="shared" si="5"/>
        <v>150089</v>
      </c>
      <c r="E19" s="37">
        <f t="shared" si="5"/>
        <v>60591</v>
      </c>
      <c r="F19" s="42">
        <f t="shared" si="2"/>
        <v>40.370047105384138</v>
      </c>
      <c r="G19" s="37">
        <v>60089</v>
      </c>
      <c r="H19" s="37">
        <v>1428</v>
      </c>
      <c r="I19" s="42">
        <f t="shared" si="4"/>
        <v>2.3764748955715689</v>
      </c>
      <c r="J19" s="37">
        <v>90000</v>
      </c>
      <c r="K19" s="37">
        <v>59163</v>
      </c>
      <c r="L19" s="48">
        <f>K19/J19*100</f>
        <v>65.736666666666665</v>
      </c>
      <c r="M19" s="59"/>
      <c r="N19" s="91"/>
    </row>
    <row r="20" spans="1:14" s="2" customFormat="1" ht="18" customHeight="1" x14ac:dyDescent="0.2">
      <c r="A20" s="25">
        <v>630</v>
      </c>
      <c r="B20" s="29"/>
      <c r="C20" s="19" t="s">
        <v>49</v>
      </c>
      <c r="D20" s="44">
        <f t="shared" si="5"/>
        <v>147175</v>
      </c>
      <c r="E20" s="44">
        <f t="shared" si="5"/>
        <v>5869</v>
      </c>
      <c r="F20" s="41">
        <f t="shared" si="2"/>
        <v>3.9877696619670457</v>
      </c>
      <c r="G20" s="45">
        <f>G21</f>
        <v>147175</v>
      </c>
      <c r="H20" s="45">
        <f>H21</f>
        <v>5869</v>
      </c>
      <c r="I20" s="41">
        <f t="shared" si="4"/>
        <v>3.9877696619670457</v>
      </c>
      <c r="J20" s="101"/>
      <c r="K20" s="101"/>
      <c r="L20" s="95"/>
      <c r="M20" s="59"/>
      <c r="N20" s="60"/>
    </row>
    <row r="21" spans="1:14" s="10" customFormat="1" ht="16.5" customHeight="1" x14ac:dyDescent="0.2">
      <c r="A21" s="27"/>
      <c r="B21" s="28">
        <v>63095</v>
      </c>
      <c r="C21" s="18" t="s">
        <v>1</v>
      </c>
      <c r="D21" s="37">
        <f t="shared" si="5"/>
        <v>147175</v>
      </c>
      <c r="E21" s="37">
        <f t="shared" si="5"/>
        <v>5869</v>
      </c>
      <c r="F21" s="42">
        <f t="shared" si="2"/>
        <v>3.9877696619670457</v>
      </c>
      <c r="G21" s="37">
        <v>147175</v>
      </c>
      <c r="H21" s="37">
        <v>5869</v>
      </c>
      <c r="I21" s="42">
        <f t="shared" si="4"/>
        <v>3.9877696619670457</v>
      </c>
      <c r="J21" s="98"/>
      <c r="K21" s="98"/>
      <c r="L21" s="100"/>
      <c r="M21" s="59"/>
      <c r="N21" s="91"/>
    </row>
    <row r="22" spans="1:14" s="2" customFormat="1" ht="18" customHeight="1" x14ac:dyDescent="0.2">
      <c r="A22" s="25">
        <v>700</v>
      </c>
      <c r="B22" s="29"/>
      <c r="C22" s="19" t="s">
        <v>15</v>
      </c>
      <c r="D22" s="44">
        <f t="shared" si="5"/>
        <v>16269941</v>
      </c>
      <c r="E22" s="44">
        <f t="shared" si="5"/>
        <v>3789006.9</v>
      </c>
      <c r="F22" s="41">
        <f t="shared" si="2"/>
        <v>23.288387462499095</v>
      </c>
      <c r="G22" s="45">
        <f>SUM(G23:G24)</f>
        <v>6271359</v>
      </c>
      <c r="H22" s="45">
        <f>SUM(H23:H24)</f>
        <v>2962256.29</v>
      </c>
      <c r="I22" s="41">
        <f t="shared" si="4"/>
        <v>47.234678958739245</v>
      </c>
      <c r="J22" s="45">
        <f>SUM(J23:J24)</f>
        <v>9998582</v>
      </c>
      <c r="K22" s="45">
        <f>SUM(K23:K24)</f>
        <v>826750.61</v>
      </c>
      <c r="L22" s="41">
        <f>K22/J22*100</f>
        <v>8.2686785986252858</v>
      </c>
      <c r="M22" s="59"/>
      <c r="N22" s="60"/>
    </row>
    <row r="23" spans="1:14" s="1" customFormat="1" ht="16.5" customHeight="1" x14ac:dyDescent="0.2">
      <c r="A23" s="27"/>
      <c r="B23" s="28">
        <v>70005</v>
      </c>
      <c r="C23" s="18" t="s">
        <v>3</v>
      </c>
      <c r="D23" s="37">
        <f t="shared" si="5"/>
        <v>16181941</v>
      </c>
      <c r="E23" s="37">
        <f t="shared" si="5"/>
        <v>3776811.84</v>
      </c>
      <c r="F23" s="42">
        <f t="shared" si="2"/>
        <v>23.339671303955438</v>
      </c>
      <c r="G23" s="37">
        <v>6183359</v>
      </c>
      <c r="H23" s="37">
        <v>2950061.23</v>
      </c>
      <c r="I23" s="42">
        <f t="shared" si="4"/>
        <v>47.709687081083274</v>
      </c>
      <c r="J23" s="37">
        <v>9998582</v>
      </c>
      <c r="K23" s="37">
        <v>826750.61</v>
      </c>
      <c r="L23" s="42">
        <f>K23/J23*100</f>
        <v>8.2686785986252858</v>
      </c>
      <c r="M23" s="59"/>
      <c r="N23" s="60"/>
    </row>
    <row r="24" spans="1:14" s="9" customFormat="1" ht="16.5" customHeight="1" x14ac:dyDescent="0.2">
      <c r="A24" s="27"/>
      <c r="B24" s="28">
        <v>70095</v>
      </c>
      <c r="C24" s="18" t="s">
        <v>1</v>
      </c>
      <c r="D24" s="37">
        <f t="shared" si="5"/>
        <v>88000</v>
      </c>
      <c r="E24" s="37">
        <f t="shared" si="5"/>
        <v>12195.06</v>
      </c>
      <c r="F24" s="42">
        <f t="shared" si="2"/>
        <v>13.858022727272726</v>
      </c>
      <c r="G24" s="37">
        <v>88000</v>
      </c>
      <c r="H24" s="37">
        <v>12195.06</v>
      </c>
      <c r="I24" s="42">
        <f t="shared" si="4"/>
        <v>13.858022727272726</v>
      </c>
      <c r="J24" s="37"/>
      <c r="K24" s="98"/>
      <c r="L24" s="100"/>
      <c r="M24" s="59"/>
      <c r="N24" s="91"/>
    </row>
    <row r="25" spans="1:14" s="2" customFormat="1" ht="18" customHeight="1" x14ac:dyDescent="0.2">
      <c r="A25" s="25">
        <v>710</v>
      </c>
      <c r="B25" s="29"/>
      <c r="C25" s="19" t="s">
        <v>22</v>
      </c>
      <c r="D25" s="44">
        <f t="shared" si="5"/>
        <v>286360</v>
      </c>
      <c r="E25" s="44">
        <f t="shared" si="5"/>
        <v>60716.2</v>
      </c>
      <c r="F25" s="41">
        <f t="shared" si="2"/>
        <v>21.202751780974996</v>
      </c>
      <c r="G25" s="45">
        <f>SUM(G26:G28)</f>
        <v>186360</v>
      </c>
      <c r="H25" s="45">
        <f>SUM(H26:H28)</f>
        <v>55796.2</v>
      </c>
      <c r="I25" s="41">
        <f t="shared" si="4"/>
        <v>29.940008585533374</v>
      </c>
      <c r="J25" s="45">
        <f>SUM(J26:J28)</f>
        <v>100000</v>
      </c>
      <c r="K25" s="45">
        <f>SUM(K26:K28)</f>
        <v>4920</v>
      </c>
      <c r="L25" s="41">
        <f>K25/J25*100</f>
        <v>4.92</v>
      </c>
      <c r="M25" s="59"/>
      <c r="N25" s="60"/>
    </row>
    <row r="26" spans="1:14" s="1" customFormat="1" ht="16.5" customHeight="1" x14ac:dyDescent="0.2">
      <c r="A26" s="27"/>
      <c r="B26" s="24">
        <v>71004</v>
      </c>
      <c r="C26" s="20" t="s">
        <v>27</v>
      </c>
      <c r="D26" s="43">
        <f t="shared" si="5"/>
        <v>4000</v>
      </c>
      <c r="E26" s="43">
        <f t="shared" si="5"/>
        <v>926</v>
      </c>
      <c r="F26" s="42">
        <f t="shared" si="2"/>
        <v>23.150000000000002</v>
      </c>
      <c r="G26" s="43">
        <v>4000</v>
      </c>
      <c r="H26" s="43">
        <v>926</v>
      </c>
      <c r="I26" s="42">
        <f t="shared" si="4"/>
        <v>23.150000000000002</v>
      </c>
      <c r="J26" s="43"/>
      <c r="K26" s="43"/>
      <c r="L26" s="42"/>
      <c r="M26" s="59"/>
      <c r="N26" s="60"/>
    </row>
    <row r="27" spans="1:14" s="1" customFormat="1" ht="16.5" customHeight="1" x14ac:dyDescent="0.2">
      <c r="A27" s="27"/>
      <c r="B27" s="24">
        <v>71012</v>
      </c>
      <c r="C27" s="20" t="s">
        <v>85</v>
      </c>
      <c r="D27" s="43">
        <f t="shared" si="5"/>
        <v>100000</v>
      </c>
      <c r="E27" s="43">
        <f t="shared" si="5"/>
        <v>15510.2</v>
      </c>
      <c r="F27" s="42">
        <f t="shared" si="2"/>
        <v>15.510200000000001</v>
      </c>
      <c r="G27" s="43">
        <v>100000</v>
      </c>
      <c r="H27" s="43">
        <v>15510.2</v>
      </c>
      <c r="I27" s="42">
        <f t="shared" si="4"/>
        <v>15.510200000000001</v>
      </c>
      <c r="J27" s="43"/>
      <c r="K27" s="43"/>
      <c r="L27" s="42"/>
      <c r="M27" s="59"/>
      <c r="N27" s="60"/>
    </row>
    <row r="28" spans="1:14" s="10" customFormat="1" ht="16.5" customHeight="1" x14ac:dyDescent="0.2">
      <c r="A28" s="27"/>
      <c r="B28" s="24">
        <v>71035</v>
      </c>
      <c r="C28" s="20" t="s">
        <v>37</v>
      </c>
      <c r="D28" s="43">
        <f>G28+J28</f>
        <v>182360</v>
      </c>
      <c r="E28" s="43">
        <f>H28+K28</f>
        <v>44280</v>
      </c>
      <c r="F28" s="42">
        <f>E28/D28*100</f>
        <v>24.281640710682169</v>
      </c>
      <c r="G28" s="43">
        <v>82360</v>
      </c>
      <c r="H28" s="43">
        <v>39360</v>
      </c>
      <c r="I28" s="42">
        <f>H28/G28*100</f>
        <v>47.79018941233609</v>
      </c>
      <c r="J28" s="43">
        <v>100000</v>
      </c>
      <c r="K28" s="43">
        <v>4920</v>
      </c>
      <c r="L28" s="42">
        <f>K28/J28*100</f>
        <v>4.92</v>
      </c>
      <c r="M28" s="59"/>
      <c r="N28" s="91"/>
    </row>
    <row r="29" spans="1:14" s="2" customFormat="1" ht="18" customHeight="1" x14ac:dyDescent="0.2">
      <c r="A29" s="29">
        <v>750</v>
      </c>
      <c r="B29" s="29"/>
      <c r="C29" s="19" t="s">
        <v>16</v>
      </c>
      <c r="D29" s="45">
        <f t="shared" si="5"/>
        <v>14085241.129999999</v>
      </c>
      <c r="E29" s="45">
        <f t="shared" si="5"/>
        <v>5116310.8</v>
      </c>
      <c r="F29" s="41">
        <f t="shared" si="2"/>
        <v>36.323913469275482</v>
      </c>
      <c r="G29" s="45">
        <f>SUM(G30:G34)</f>
        <v>12661333.129999999</v>
      </c>
      <c r="H29" s="45">
        <f>SUM(H30:H34)</f>
        <v>5061604.59</v>
      </c>
      <c r="I29" s="41">
        <f t="shared" si="4"/>
        <v>39.976869244573777</v>
      </c>
      <c r="J29" s="45">
        <f>SUM(J30:J34)</f>
        <v>1423908</v>
      </c>
      <c r="K29" s="45">
        <f>SUM(K30:K34)</f>
        <v>54706.21</v>
      </c>
      <c r="L29" s="41">
        <f>K29/J29*100</f>
        <v>3.8419764479165783</v>
      </c>
      <c r="M29" s="59"/>
      <c r="N29" s="60"/>
    </row>
    <row r="30" spans="1:14" s="1" customFormat="1" ht="16.5" customHeight="1" x14ac:dyDescent="0.2">
      <c r="A30" s="27"/>
      <c r="B30" s="24">
        <v>75011</v>
      </c>
      <c r="C30" s="20" t="s">
        <v>10</v>
      </c>
      <c r="D30" s="43">
        <f t="shared" si="5"/>
        <v>369770</v>
      </c>
      <c r="E30" s="43">
        <f t="shared" si="5"/>
        <v>179214.83</v>
      </c>
      <c r="F30" s="42">
        <f t="shared" si="2"/>
        <v>48.466568407388372</v>
      </c>
      <c r="G30" s="43">
        <v>369770</v>
      </c>
      <c r="H30" s="43">
        <v>179214.83</v>
      </c>
      <c r="I30" s="42">
        <f t="shared" si="4"/>
        <v>48.466568407388372</v>
      </c>
      <c r="J30" s="43"/>
      <c r="K30" s="43"/>
      <c r="L30" s="42"/>
      <c r="M30" s="59"/>
      <c r="N30" s="60"/>
    </row>
    <row r="31" spans="1:14" s="1" customFormat="1" ht="16.5" customHeight="1" x14ac:dyDescent="0.2">
      <c r="A31" s="27"/>
      <c r="B31" s="30">
        <v>75022</v>
      </c>
      <c r="C31" s="21" t="s">
        <v>70</v>
      </c>
      <c r="D31" s="46">
        <f t="shared" si="5"/>
        <v>507355</v>
      </c>
      <c r="E31" s="46">
        <f t="shared" si="5"/>
        <v>217514.85</v>
      </c>
      <c r="F31" s="47">
        <f t="shared" si="2"/>
        <v>42.872318199288465</v>
      </c>
      <c r="G31" s="46">
        <v>507355</v>
      </c>
      <c r="H31" s="46">
        <v>217514.85</v>
      </c>
      <c r="I31" s="47">
        <f t="shared" si="4"/>
        <v>42.872318199288465</v>
      </c>
      <c r="J31" s="43"/>
      <c r="K31" s="43"/>
      <c r="L31" s="42"/>
      <c r="M31" s="59"/>
      <c r="N31" s="60"/>
    </row>
    <row r="32" spans="1:14" s="1" customFormat="1" ht="16.5" customHeight="1" x14ac:dyDescent="0.2">
      <c r="A32" s="27"/>
      <c r="B32" s="24">
        <v>75023</v>
      </c>
      <c r="C32" s="20" t="s">
        <v>56</v>
      </c>
      <c r="D32" s="43">
        <f t="shared" si="5"/>
        <v>10323590.09</v>
      </c>
      <c r="E32" s="43">
        <f t="shared" si="5"/>
        <v>4527670.24</v>
      </c>
      <c r="F32" s="42">
        <f t="shared" si="2"/>
        <v>43.857516624819809</v>
      </c>
      <c r="G32" s="43">
        <v>10323590.09</v>
      </c>
      <c r="H32" s="43">
        <v>4527670.24</v>
      </c>
      <c r="I32" s="42">
        <f t="shared" si="4"/>
        <v>43.857516624819809</v>
      </c>
      <c r="J32" s="43"/>
      <c r="K32" s="43"/>
      <c r="L32" s="42"/>
      <c r="M32" s="59"/>
      <c r="N32" s="60"/>
    </row>
    <row r="33" spans="1:86" s="1" customFormat="1" ht="16.5" customHeight="1" x14ac:dyDescent="0.2">
      <c r="A33" s="27"/>
      <c r="B33" s="28">
        <v>75075</v>
      </c>
      <c r="C33" s="18" t="s">
        <v>50</v>
      </c>
      <c r="D33" s="37">
        <f>G33+J33</f>
        <v>305500</v>
      </c>
      <c r="E33" s="37">
        <f>H33+K33</f>
        <v>29962.99</v>
      </c>
      <c r="F33" s="42">
        <f>E33/D33*100</f>
        <v>9.807852700490999</v>
      </c>
      <c r="G33" s="37">
        <v>305500</v>
      </c>
      <c r="H33" s="37">
        <v>29962.99</v>
      </c>
      <c r="I33" s="42">
        <f>H33/G33*100</f>
        <v>9.807852700490999</v>
      </c>
      <c r="J33" s="37"/>
      <c r="K33" s="37"/>
      <c r="L33" s="42"/>
      <c r="M33" s="59"/>
      <c r="N33" s="60"/>
    </row>
    <row r="34" spans="1:86" s="1" customFormat="1" ht="16.5" customHeight="1" x14ac:dyDescent="0.2">
      <c r="A34" s="30"/>
      <c r="B34" s="24">
        <v>75095</v>
      </c>
      <c r="C34" s="20" t="s">
        <v>34</v>
      </c>
      <c r="D34" s="43">
        <f t="shared" si="5"/>
        <v>2579026.04</v>
      </c>
      <c r="E34" s="43">
        <f t="shared" si="5"/>
        <v>161947.88999999998</v>
      </c>
      <c r="F34" s="42">
        <f t="shared" si="2"/>
        <v>6.2794205055796946</v>
      </c>
      <c r="G34" s="43">
        <v>1155118.04</v>
      </c>
      <c r="H34" s="43">
        <v>107241.68</v>
      </c>
      <c r="I34" s="42">
        <f t="shared" si="4"/>
        <v>9.2840451180210124</v>
      </c>
      <c r="J34" s="43">
        <v>1423908</v>
      </c>
      <c r="K34" s="43">
        <v>54706.21</v>
      </c>
      <c r="L34" s="42">
        <f>K34/J34*100</f>
        <v>3.8419764479165783</v>
      </c>
      <c r="M34" s="59"/>
      <c r="N34" s="60"/>
    </row>
    <row r="35" spans="1:86" s="2" customFormat="1" ht="30" customHeight="1" x14ac:dyDescent="0.2">
      <c r="A35" s="31">
        <v>751</v>
      </c>
      <c r="B35" s="29"/>
      <c r="C35" s="19" t="s">
        <v>58</v>
      </c>
      <c r="D35" s="45">
        <f t="shared" si="5"/>
        <v>90823</v>
      </c>
      <c r="E35" s="45">
        <f t="shared" si="5"/>
        <v>24559.19</v>
      </c>
      <c r="F35" s="41">
        <f t="shared" si="2"/>
        <v>27.040716558580975</v>
      </c>
      <c r="G35" s="45">
        <f>SUM(G36:G37)</f>
        <v>90823</v>
      </c>
      <c r="H35" s="45">
        <f>SUM(H36:H37)</f>
        <v>24559.19</v>
      </c>
      <c r="I35" s="41">
        <f t="shared" si="4"/>
        <v>27.040716558580975</v>
      </c>
      <c r="J35" s="101"/>
      <c r="K35" s="101"/>
      <c r="L35" s="95"/>
      <c r="M35" s="59"/>
      <c r="N35" s="60"/>
    </row>
    <row r="36" spans="1:86" s="1" customFormat="1" ht="18" customHeight="1" x14ac:dyDescent="0.2">
      <c r="A36" s="27"/>
      <c r="B36" s="24">
        <v>75101</v>
      </c>
      <c r="C36" s="22" t="s">
        <v>17</v>
      </c>
      <c r="D36" s="43">
        <f t="shared" si="5"/>
        <v>5523</v>
      </c>
      <c r="E36" s="43">
        <f t="shared" si="5"/>
        <v>2763</v>
      </c>
      <c r="F36" s="42">
        <f t="shared" si="2"/>
        <v>50.027159152634439</v>
      </c>
      <c r="G36" s="43">
        <v>5523</v>
      </c>
      <c r="H36" s="43">
        <v>2763</v>
      </c>
      <c r="I36" s="42">
        <f t="shared" si="4"/>
        <v>50.027159152634439</v>
      </c>
      <c r="J36" s="99"/>
      <c r="K36" s="99"/>
      <c r="L36" s="100"/>
      <c r="M36" s="59"/>
      <c r="N36" s="60"/>
    </row>
    <row r="37" spans="1:86" s="1" customFormat="1" ht="16.5" customHeight="1" x14ac:dyDescent="0.2">
      <c r="A37" s="30"/>
      <c r="B37" s="24">
        <v>75107</v>
      </c>
      <c r="C37" s="20" t="s">
        <v>115</v>
      </c>
      <c r="D37" s="43">
        <f>G37+J37</f>
        <v>85300</v>
      </c>
      <c r="E37" s="43">
        <f>H37+K37</f>
        <v>21796.19</v>
      </c>
      <c r="F37" s="42">
        <f>E37/D37*100</f>
        <v>25.552391559202814</v>
      </c>
      <c r="G37" s="43">
        <v>85300</v>
      </c>
      <c r="H37" s="43">
        <v>21796.19</v>
      </c>
      <c r="I37" s="42">
        <f>H37/G37*100</f>
        <v>25.552391559202814</v>
      </c>
      <c r="J37" s="102"/>
      <c r="K37" s="102"/>
      <c r="L37" s="100"/>
      <c r="M37" s="59"/>
      <c r="N37" s="60"/>
    </row>
    <row r="38" spans="1:86" s="2" customFormat="1" ht="18" customHeight="1" x14ac:dyDescent="0.2">
      <c r="A38" s="25">
        <v>752</v>
      </c>
      <c r="B38" s="29"/>
      <c r="C38" s="19" t="s">
        <v>116</v>
      </c>
      <c r="D38" s="35">
        <f t="shared" ref="D38:D39" si="6">G38+J38</f>
        <v>3000</v>
      </c>
      <c r="E38" s="35">
        <f t="shared" ref="E38:E39" si="7">H38+K38</f>
        <v>0</v>
      </c>
      <c r="F38" s="41">
        <f t="shared" ref="F38:F39" si="8">E38/D38*100</f>
        <v>0</v>
      </c>
      <c r="G38" s="45">
        <f>G39</f>
        <v>3000</v>
      </c>
      <c r="H38" s="45">
        <f>H39</f>
        <v>0</v>
      </c>
      <c r="I38" s="41">
        <f t="shared" ref="I38:I39" si="9">H38/G38*100</f>
        <v>0</v>
      </c>
      <c r="J38" s="101"/>
      <c r="K38" s="101"/>
      <c r="L38" s="95"/>
      <c r="M38" s="59"/>
      <c r="N38" s="60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</row>
    <row r="39" spans="1:86" s="10" customFormat="1" ht="16.5" customHeight="1" x14ac:dyDescent="0.2">
      <c r="A39" s="30"/>
      <c r="B39" s="24">
        <v>75212</v>
      </c>
      <c r="C39" s="20" t="s">
        <v>117</v>
      </c>
      <c r="D39" s="43">
        <f t="shared" si="6"/>
        <v>3000</v>
      </c>
      <c r="E39" s="43">
        <f t="shared" si="7"/>
        <v>0</v>
      </c>
      <c r="F39" s="42">
        <f t="shared" si="8"/>
        <v>0</v>
      </c>
      <c r="G39" s="43">
        <v>3000</v>
      </c>
      <c r="H39" s="43">
        <v>0</v>
      </c>
      <c r="I39" s="42">
        <f t="shared" si="9"/>
        <v>0</v>
      </c>
      <c r="J39" s="99"/>
      <c r="K39" s="99"/>
      <c r="L39" s="100"/>
      <c r="M39" s="59"/>
      <c r="N39" s="60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</row>
    <row r="40" spans="1:86" s="2" customFormat="1" ht="18" customHeight="1" x14ac:dyDescent="0.2">
      <c r="A40" s="25">
        <v>754</v>
      </c>
      <c r="B40" s="29"/>
      <c r="C40" s="83" t="s">
        <v>18</v>
      </c>
      <c r="D40" s="44">
        <f t="shared" si="5"/>
        <v>2404064</v>
      </c>
      <c r="E40" s="44">
        <f t="shared" si="5"/>
        <v>970278.14</v>
      </c>
      <c r="F40" s="41">
        <f t="shared" si="2"/>
        <v>40.359913047240006</v>
      </c>
      <c r="G40" s="45">
        <f>SUM(G41:G47)</f>
        <v>2118064</v>
      </c>
      <c r="H40" s="45">
        <f>SUM(H41:H47)</f>
        <v>970278.14</v>
      </c>
      <c r="I40" s="41">
        <f t="shared" si="4"/>
        <v>45.809670529313564</v>
      </c>
      <c r="J40" s="45">
        <f>SUM(J41:J47)</f>
        <v>286000</v>
      </c>
      <c r="K40" s="45">
        <f>SUM(K41:K47)</f>
        <v>0</v>
      </c>
      <c r="L40" s="41">
        <f>K40/J40*100</f>
        <v>0</v>
      </c>
      <c r="M40" s="59"/>
      <c r="N40" s="60"/>
    </row>
    <row r="41" spans="1:86" s="1" customFormat="1" ht="16.5" customHeight="1" x14ac:dyDescent="0.2">
      <c r="A41" s="27"/>
      <c r="B41" s="24">
        <v>75410</v>
      </c>
      <c r="C41" s="20" t="s">
        <v>118</v>
      </c>
      <c r="D41" s="43">
        <f t="shared" si="5"/>
        <v>7700</v>
      </c>
      <c r="E41" s="43">
        <f t="shared" si="5"/>
        <v>7700</v>
      </c>
      <c r="F41" s="42">
        <f t="shared" si="2"/>
        <v>100</v>
      </c>
      <c r="G41" s="43">
        <v>7700</v>
      </c>
      <c r="H41" s="43">
        <v>7700</v>
      </c>
      <c r="I41" s="42">
        <f t="shared" si="4"/>
        <v>100</v>
      </c>
      <c r="J41" s="43"/>
      <c r="K41" s="43"/>
      <c r="L41" s="42"/>
      <c r="M41" s="59"/>
      <c r="N41" s="60"/>
    </row>
    <row r="42" spans="1:86" s="1" customFormat="1" ht="16.5" customHeight="1" x14ac:dyDescent="0.2">
      <c r="A42" s="27"/>
      <c r="B42" s="24">
        <v>75412</v>
      </c>
      <c r="C42" s="20" t="s">
        <v>2</v>
      </c>
      <c r="D42" s="43">
        <f t="shared" ref="D42" si="10">G42+J42</f>
        <v>449759</v>
      </c>
      <c r="E42" s="43">
        <f t="shared" ref="E42" si="11">H42+K42</f>
        <v>123844.17</v>
      </c>
      <c r="F42" s="42">
        <f t="shared" ref="F42" si="12">E42/D42*100</f>
        <v>27.535673549612127</v>
      </c>
      <c r="G42" s="43">
        <v>283759</v>
      </c>
      <c r="H42" s="43">
        <v>123844.17</v>
      </c>
      <c r="I42" s="42">
        <f t="shared" ref="I42" si="13">H42/G42*100</f>
        <v>43.644138159494503</v>
      </c>
      <c r="J42" s="43">
        <v>166000</v>
      </c>
      <c r="K42" s="43">
        <v>0</v>
      </c>
      <c r="L42" s="42">
        <f>K42/J42*100</f>
        <v>0</v>
      </c>
      <c r="M42" s="59"/>
      <c r="N42" s="60"/>
    </row>
    <row r="43" spans="1:86" s="1" customFormat="1" ht="16.5" customHeight="1" x14ac:dyDescent="0.2">
      <c r="A43" s="27"/>
      <c r="B43" s="24">
        <v>75414</v>
      </c>
      <c r="C43" s="20" t="s">
        <v>11</v>
      </c>
      <c r="D43" s="43">
        <f t="shared" si="5"/>
        <v>10751</v>
      </c>
      <c r="E43" s="43">
        <f t="shared" si="5"/>
        <v>2501</v>
      </c>
      <c r="F43" s="42">
        <f t="shared" si="2"/>
        <v>23.262952283508511</v>
      </c>
      <c r="G43" s="43">
        <v>10751</v>
      </c>
      <c r="H43" s="43">
        <v>2501</v>
      </c>
      <c r="I43" s="42">
        <f t="shared" si="4"/>
        <v>23.262952283508511</v>
      </c>
      <c r="J43" s="43"/>
      <c r="K43" s="43"/>
      <c r="L43" s="42"/>
      <c r="M43" s="59"/>
      <c r="N43" s="60"/>
    </row>
    <row r="44" spans="1:86" s="10" customFormat="1" ht="16.5" customHeight="1" x14ac:dyDescent="0.2">
      <c r="A44" s="27"/>
      <c r="B44" s="24">
        <v>75415</v>
      </c>
      <c r="C44" s="20" t="s">
        <v>86</v>
      </c>
      <c r="D44" s="43">
        <f>G44+J44</f>
        <v>10000</v>
      </c>
      <c r="E44" s="43">
        <f>H44+K44</f>
        <v>10000</v>
      </c>
      <c r="F44" s="42">
        <f>E44/D44*100</f>
        <v>100</v>
      </c>
      <c r="G44" s="43">
        <v>10000</v>
      </c>
      <c r="H44" s="43">
        <v>10000</v>
      </c>
      <c r="I44" s="42">
        <f>H44/G44*100</f>
        <v>100</v>
      </c>
      <c r="J44" s="43"/>
      <c r="K44" s="43"/>
      <c r="L44" s="42"/>
      <c r="M44" s="59"/>
      <c r="N44" s="91"/>
    </row>
    <row r="45" spans="1:86" s="1" customFormat="1" ht="16.5" customHeight="1" x14ac:dyDescent="0.2">
      <c r="A45" s="27"/>
      <c r="B45" s="24">
        <v>75416</v>
      </c>
      <c r="C45" s="20" t="s">
        <v>75</v>
      </c>
      <c r="D45" s="43">
        <f t="shared" si="5"/>
        <v>1366936</v>
      </c>
      <c r="E45" s="43">
        <f t="shared" si="5"/>
        <v>597798.85</v>
      </c>
      <c r="F45" s="42">
        <f t="shared" si="2"/>
        <v>43.732760714473827</v>
      </c>
      <c r="G45" s="43">
        <v>1286936</v>
      </c>
      <c r="H45" s="43">
        <v>597798.85</v>
      </c>
      <c r="I45" s="42">
        <f t="shared" si="4"/>
        <v>46.451327027917472</v>
      </c>
      <c r="J45" s="43">
        <v>80000</v>
      </c>
      <c r="K45" s="43">
        <v>0</v>
      </c>
      <c r="L45" s="42">
        <f>K45/J45*100</f>
        <v>0</v>
      </c>
      <c r="M45" s="59"/>
      <c r="N45" s="60"/>
    </row>
    <row r="46" spans="1:86" s="1" customFormat="1" ht="16.5" customHeight="1" x14ac:dyDescent="0.2">
      <c r="A46" s="27"/>
      <c r="B46" s="24">
        <v>75421</v>
      </c>
      <c r="C46" s="20" t="s">
        <v>66</v>
      </c>
      <c r="D46" s="43">
        <f t="shared" si="5"/>
        <v>146500</v>
      </c>
      <c r="E46" s="43">
        <f t="shared" si="5"/>
        <v>58982.91</v>
      </c>
      <c r="F46" s="42">
        <f t="shared" si="2"/>
        <v>40.261372013651879</v>
      </c>
      <c r="G46" s="43">
        <v>106500</v>
      </c>
      <c r="H46" s="43">
        <v>58982.91</v>
      </c>
      <c r="I46" s="42">
        <f t="shared" si="4"/>
        <v>55.383014084507046</v>
      </c>
      <c r="J46" s="43">
        <v>40000</v>
      </c>
      <c r="K46" s="43">
        <v>0</v>
      </c>
      <c r="L46" s="42">
        <f>K46/J46*100</f>
        <v>0</v>
      </c>
      <c r="M46" s="59"/>
      <c r="N46" s="60"/>
    </row>
    <row r="47" spans="1:86" s="1" customFormat="1" ht="16.5" customHeight="1" x14ac:dyDescent="0.2">
      <c r="A47" s="30"/>
      <c r="B47" s="24">
        <v>75495</v>
      </c>
      <c r="C47" s="20" t="s">
        <v>34</v>
      </c>
      <c r="D47" s="43">
        <f t="shared" si="5"/>
        <v>412418</v>
      </c>
      <c r="E47" s="43">
        <f t="shared" si="5"/>
        <v>169451.21</v>
      </c>
      <c r="F47" s="42">
        <f t="shared" si="2"/>
        <v>41.087248859167154</v>
      </c>
      <c r="G47" s="43">
        <v>412418</v>
      </c>
      <c r="H47" s="43">
        <v>169451.21</v>
      </c>
      <c r="I47" s="42">
        <f t="shared" si="4"/>
        <v>41.087248859167154</v>
      </c>
      <c r="J47" s="43"/>
      <c r="K47" s="43"/>
      <c r="L47" s="42"/>
      <c r="M47" s="59"/>
      <c r="N47" s="60"/>
    </row>
    <row r="48" spans="1:86" s="2" customFormat="1" ht="18" customHeight="1" x14ac:dyDescent="0.2">
      <c r="A48" s="25">
        <v>757</v>
      </c>
      <c r="B48" s="29"/>
      <c r="C48" s="19" t="s">
        <v>23</v>
      </c>
      <c r="D48" s="45">
        <f t="shared" si="5"/>
        <v>2604301</v>
      </c>
      <c r="E48" s="45">
        <f t="shared" si="5"/>
        <v>490028.85</v>
      </c>
      <c r="F48" s="41">
        <f t="shared" si="2"/>
        <v>18.816137228377212</v>
      </c>
      <c r="G48" s="45">
        <f>SUM(G49:G50)</f>
        <v>2604301</v>
      </c>
      <c r="H48" s="45">
        <f>SUM(H49:H50)</f>
        <v>490028.85</v>
      </c>
      <c r="I48" s="41">
        <f t="shared" si="4"/>
        <v>18.816137228377212</v>
      </c>
      <c r="J48" s="101"/>
      <c r="K48" s="101"/>
      <c r="L48" s="95"/>
      <c r="M48" s="59"/>
      <c r="N48" s="60"/>
    </row>
    <row r="49" spans="1:14" s="1" customFormat="1" ht="29.1" customHeight="1" x14ac:dyDescent="0.2">
      <c r="A49" s="27"/>
      <c r="B49" s="30">
        <v>75702</v>
      </c>
      <c r="C49" s="21" t="s">
        <v>24</v>
      </c>
      <c r="D49" s="46">
        <f t="shared" si="5"/>
        <v>1356762</v>
      </c>
      <c r="E49" s="46">
        <f t="shared" si="5"/>
        <v>490028.85</v>
      </c>
      <c r="F49" s="47">
        <f t="shared" si="2"/>
        <v>36.117524665342927</v>
      </c>
      <c r="G49" s="46">
        <v>1356762</v>
      </c>
      <c r="H49" s="46">
        <v>490028.85</v>
      </c>
      <c r="I49" s="47">
        <f t="shared" si="4"/>
        <v>36.117524665342927</v>
      </c>
      <c r="J49" s="102"/>
      <c r="K49" s="102"/>
      <c r="L49" s="103"/>
      <c r="M49" s="59"/>
      <c r="N49" s="60"/>
    </row>
    <row r="50" spans="1:14" s="1" customFormat="1" ht="29.1" customHeight="1" x14ac:dyDescent="0.2">
      <c r="A50" s="30"/>
      <c r="B50" s="30">
        <v>75704</v>
      </c>
      <c r="C50" s="21" t="s">
        <v>112</v>
      </c>
      <c r="D50" s="46">
        <f t="shared" ref="D50" si="14">G50+J50</f>
        <v>1247539</v>
      </c>
      <c r="E50" s="46">
        <f t="shared" ref="E50" si="15">H50+K50</f>
        <v>0</v>
      </c>
      <c r="F50" s="47">
        <f t="shared" ref="F50" si="16">E50/D50*100</f>
        <v>0</v>
      </c>
      <c r="G50" s="46">
        <v>1247539</v>
      </c>
      <c r="H50" s="46">
        <v>0</v>
      </c>
      <c r="I50" s="47">
        <f t="shared" ref="I50" si="17">H50/G50*100</f>
        <v>0</v>
      </c>
      <c r="J50" s="102"/>
      <c r="K50" s="102"/>
      <c r="L50" s="103"/>
      <c r="M50" s="59"/>
      <c r="N50" s="60"/>
    </row>
    <row r="51" spans="1:14" s="2" customFormat="1" ht="18" customHeight="1" x14ac:dyDescent="0.2">
      <c r="A51" s="31">
        <v>758</v>
      </c>
      <c r="B51" s="26"/>
      <c r="C51" s="16" t="s">
        <v>13</v>
      </c>
      <c r="D51" s="49">
        <f t="shared" si="5"/>
        <v>1940916</v>
      </c>
      <c r="E51" s="49">
        <f t="shared" si="5"/>
        <v>562.9</v>
      </c>
      <c r="F51" s="50">
        <f t="shared" si="2"/>
        <v>2.9001770298147884E-2</v>
      </c>
      <c r="G51" s="35">
        <f>SUM(G52:G53)</f>
        <v>1940916</v>
      </c>
      <c r="H51" s="35">
        <f>SUM(H52:H53)</f>
        <v>562.9</v>
      </c>
      <c r="I51" s="50">
        <f t="shared" si="4"/>
        <v>2.9001770298147884E-2</v>
      </c>
      <c r="J51" s="94"/>
      <c r="K51" s="94"/>
      <c r="L51" s="104"/>
      <c r="M51" s="59"/>
      <c r="N51" s="60"/>
    </row>
    <row r="52" spans="1:14" s="1" customFormat="1" ht="16.5" customHeight="1" x14ac:dyDescent="0.2">
      <c r="A52" s="27"/>
      <c r="B52" s="28">
        <v>75814</v>
      </c>
      <c r="C52" s="18" t="s">
        <v>39</v>
      </c>
      <c r="D52" s="37">
        <f>G52+J52</f>
        <v>21789</v>
      </c>
      <c r="E52" s="37">
        <f>H52+K52</f>
        <v>562.9</v>
      </c>
      <c r="F52" s="42">
        <f>E52/D52*100</f>
        <v>2.5834136490889898</v>
      </c>
      <c r="G52" s="37">
        <v>21789</v>
      </c>
      <c r="H52" s="37">
        <v>562.9</v>
      </c>
      <c r="I52" s="42">
        <f>H52/G52*100</f>
        <v>2.5834136490889898</v>
      </c>
      <c r="J52" s="99"/>
      <c r="K52" s="99"/>
      <c r="L52" s="100"/>
      <c r="M52" s="59"/>
      <c r="N52" s="60"/>
    </row>
    <row r="53" spans="1:14" s="1" customFormat="1" ht="16.5" customHeight="1" x14ac:dyDescent="0.2">
      <c r="A53" s="30"/>
      <c r="B53" s="24">
        <v>75818</v>
      </c>
      <c r="C53" s="20" t="s">
        <v>9</v>
      </c>
      <c r="D53" s="43">
        <f t="shared" si="5"/>
        <v>1919127</v>
      </c>
      <c r="E53" s="43">
        <f>H53+K53</f>
        <v>0</v>
      </c>
      <c r="F53" s="42">
        <f>E53/D53*100</f>
        <v>0</v>
      </c>
      <c r="G53" s="43">
        <v>1919127</v>
      </c>
      <c r="H53" s="43">
        <v>0</v>
      </c>
      <c r="I53" s="42">
        <f>H53/G53*100</f>
        <v>0</v>
      </c>
      <c r="J53" s="99"/>
      <c r="K53" s="99"/>
      <c r="L53" s="100"/>
      <c r="M53" s="59"/>
      <c r="N53" s="60"/>
    </row>
    <row r="54" spans="1:14" s="2" customFormat="1" ht="18" customHeight="1" x14ac:dyDescent="0.2">
      <c r="A54" s="31">
        <v>801</v>
      </c>
      <c r="B54" s="26"/>
      <c r="C54" s="16" t="s">
        <v>12</v>
      </c>
      <c r="D54" s="49">
        <f t="shared" si="5"/>
        <v>58051852.050000004</v>
      </c>
      <c r="E54" s="49">
        <f t="shared" si="5"/>
        <v>28292737.889999997</v>
      </c>
      <c r="F54" s="50">
        <f t="shared" si="2"/>
        <v>48.737011638545987</v>
      </c>
      <c r="G54" s="35">
        <f>SUM(G55:G69)</f>
        <v>57387822.050000004</v>
      </c>
      <c r="H54" s="35">
        <f>SUM(H55:H69)</f>
        <v>28288801.889999997</v>
      </c>
      <c r="I54" s="50">
        <f t="shared" si="4"/>
        <v>49.294085189978027</v>
      </c>
      <c r="J54" s="35">
        <f>SUM(J55:J69)</f>
        <v>664030</v>
      </c>
      <c r="K54" s="35">
        <f>SUM(K55:K69)</f>
        <v>3936</v>
      </c>
      <c r="L54" s="50">
        <f>K54/J54*100</f>
        <v>0.59274430372121745</v>
      </c>
      <c r="M54" s="59"/>
      <c r="N54" s="60"/>
    </row>
    <row r="55" spans="1:14" s="1" customFormat="1" ht="17.100000000000001" customHeight="1" x14ac:dyDescent="0.2">
      <c r="A55" s="27"/>
      <c r="B55" s="27">
        <v>80101</v>
      </c>
      <c r="C55" s="17" t="s">
        <v>4</v>
      </c>
      <c r="D55" s="37">
        <f t="shared" si="5"/>
        <v>29623203.449999999</v>
      </c>
      <c r="E55" s="37">
        <f t="shared" si="5"/>
        <v>14154893.439999999</v>
      </c>
      <c r="F55" s="42">
        <f t="shared" si="2"/>
        <v>47.783128735187489</v>
      </c>
      <c r="G55" s="36">
        <v>29139173.449999999</v>
      </c>
      <c r="H55" s="46">
        <v>14154893.439999999</v>
      </c>
      <c r="I55" s="42">
        <f t="shared" si="4"/>
        <v>48.576852958058083</v>
      </c>
      <c r="J55" s="43">
        <v>484030</v>
      </c>
      <c r="K55" s="43">
        <v>0</v>
      </c>
      <c r="L55" s="42">
        <f>K55/J55*100</f>
        <v>0</v>
      </c>
      <c r="M55" s="11"/>
      <c r="N55" s="12"/>
    </row>
    <row r="56" spans="1:14" s="1" customFormat="1" ht="17.100000000000001" customHeight="1" x14ac:dyDescent="0.2">
      <c r="A56" s="27"/>
      <c r="B56" s="24">
        <v>80103</v>
      </c>
      <c r="C56" s="22" t="s">
        <v>48</v>
      </c>
      <c r="D56" s="43">
        <f t="shared" si="5"/>
        <v>1739235</v>
      </c>
      <c r="E56" s="43">
        <f t="shared" si="5"/>
        <v>865054.84</v>
      </c>
      <c r="F56" s="42">
        <f t="shared" si="2"/>
        <v>49.737662823022767</v>
      </c>
      <c r="G56" s="43">
        <v>1739235</v>
      </c>
      <c r="H56" s="46">
        <v>865054.84</v>
      </c>
      <c r="I56" s="42">
        <f t="shared" si="4"/>
        <v>49.737662823022767</v>
      </c>
      <c r="J56" s="43"/>
      <c r="K56" s="43"/>
      <c r="L56" s="42"/>
      <c r="M56" s="11"/>
      <c r="N56" s="12"/>
    </row>
    <row r="57" spans="1:14" s="1" customFormat="1" ht="17.100000000000001" customHeight="1" x14ac:dyDescent="0.2">
      <c r="A57" s="27"/>
      <c r="B57" s="24">
        <v>80104</v>
      </c>
      <c r="C57" s="20" t="s">
        <v>40</v>
      </c>
      <c r="D57" s="43">
        <f t="shared" si="5"/>
        <v>13003705</v>
      </c>
      <c r="E57" s="43">
        <f t="shared" si="5"/>
        <v>6110842.0300000003</v>
      </c>
      <c r="F57" s="42">
        <f t="shared" si="2"/>
        <v>46.993084124870563</v>
      </c>
      <c r="G57" s="43">
        <v>12823705</v>
      </c>
      <c r="H57" s="46">
        <v>6106906.0300000003</v>
      </c>
      <c r="I57" s="42">
        <f t="shared" si="4"/>
        <v>47.622009629822273</v>
      </c>
      <c r="J57" s="43">
        <v>180000</v>
      </c>
      <c r="K57" s="43">
        <v>3936</v>
      </c>
      <c r="L57" s="42">
        <f>K57/J57*100</f>
        <v>2.1866666666666665</v>
      </c>
      <c r="M57" s="11"/>
      <c r="N57" s="12"/>
    </row>
    <row r="58" spans="1:14" s="1" customFormat="1" ht="17.100000000000001" customHeight="1" x14ac:dyDescent="0.2">
      <c r="A58" s="27"/>
      <c r="B58" s="24">
        <v>80106</v>
      </c>
      <c r="C58" s="20" t="s">
        <v>87</v>
      </c>
      <c r="D58" s="43">
        <f>G58+J58</f>
        <v>62000</v>
      </c>
      <c r="E58" s="43">
        <f>H58+K58</f>
        <v>30004.04</v>
      </c>
      <c r="F58" s="42">
        <f>E58/D58*100</f>
        <v>48.393612903225808</v>
      </c>
      <c r="G58" s="43">
        <v>62000</v>
      </c>
      <c r="H58" s="46">
        <v>30004.04</v>
      </c>
      <c r="I58" s="42">
        <f>H58/G58*100</f>
        <v>48.393612903225808</v>
      </c>
      <c r="J58" s="43"/>
      <c r="K58" s="99"/>
      <c r="L58" s="100"/>
      <c r="M58" s="11"/>
      <c r="N58" s="12"/>
    </row>
    <row r="59" spans="1:14" s="1" customFormat="1" ht="17.100000000000001" customHeight="1" x14ac:dyDescent="0.2">
      <c r="A59" s="27"/>
      <c r="B59" s="27">
        <v>80110</v>
      </c>
      <c r="C59" s="17" t="s">
        <v>5</v>
      </c>
      <c r="D59" s="36">
        <f t="shared" si="5"/>
        <v>129342</v>
      </c>
      <c r="E59" s="36">
        <f t="shared" si="5"/>
        <v>128821.75999999999</v>
      </c>
      <c r="F59" s="47">
        <f t="shared" si="2"/>
        <v>99.597779530237659</v>
      </c>
      <c r="G59" s="36">
        <v>129342</v>
      </c>
      <c r="H59" s="46">
        <v>128821.75999999999</v>
      </c>
      <c r="I59" s="47">
        <f t="shared" si="4"/>
        <v>99.597779530237659</v>
      </c>
      <c r="J59" s="96"/>
      <c r="K59" s="96"/>
      <c r="L59" s="100"/>
      <c r="M59" s="11"/>
      <c r="N59" s="12"/>
    </row>
    <row r="60" spans="1:14" s="10" customFormat="1" ht="17.100000000000001" customHeight="1" x14ac:dyDescent="0.2">
      <c r="A60" s="27"/>
      <c r="B60" s="28">
        <v>80113</v>
      </c>
      <c r="C60" s="18" t="s">
        <v>51</v>
      </c>
      <c r="D60" s="37">
        <f t="shared" si="5"/>
        <v>32000</v>
      </c>
      <c r="E60" s="37">
        <f t="shared" si="5"/>
        <v>6771.84</v>
      </c>
      <c r="F60" s="42">
        <f t="shared" si="2"/>
        <v>21.161999999999999</v>
      </c>
      <c r="G60" s="37">
        <v>32000</v>
      </c>
      <c r="H60" s="46">
        <v>6771.84</v>
      </c>
      <c r="I60" s="42">
        <f t="shared" si="4"/>
        <v>21.161999999999999</v>
      </c>
      <c r="J60" s="98"/>
      <c r="K60" s="98"/>
      <c r="L60" s="100"/>
      <c r="M60" s="11"/>
      <c r="N60" s="13"/>
    </row>
    <row r="61" spans="1:14" s="1" customFormat="1" ht="17.100000000000001" customHeight="1" x14ac:dyDescent="0.2">
      <c r="A61" s="27"/>
      <c r="B61" s="24">
        <v>80115</v>
      </c>
      <c r="C61" s="20" t="s">
        <v>98</v>
      </c>
      <c r="D61" s="43">
        <f t="shared" si="5"/>
        <v>3328746</v>
      </c>
      <c r="E61" s="43">
        <f t="shared" si="5"/>
        <v>1649666.25</v>
      </c>
      <c r="F61" s="42">
        <f t="shared" si="2"/>
        <v>49.558189480362877</v>
      </c>
      <c r="G61" s="43">
        <v>3328746</v>
      </c>
      <c r="H61" s="46">
        <v>1649666.25</v>
      </c>
      <c r="I61" s="42">
        <f t="shared" si="4"/>
        <v>49.558189480362877</v>
      </c>
      <c r="J61" s="99"/>
      <c r="K61" s="99"/>
      <c r="L61" s="100"/>
      <c r="M61" s="11"/>
      <c r="N61" s="12"/>
    </row>
    <row r="62" spans="1:14" s="6" customFormat="1" ht="17.100000000000001" customHeight="1" x14ac:dyDescent="0.2">
      <c r="A62" s="27"/>
      <c r="B62" s="24">
        <v>80120</v>
      </c>
      <c r="C62" s="20" t="s">
        <v>120</v>
      </c>
      <c r="D62" s="43">
        <f t="shared" si="5"/>
        <v>116140</v>
      </c>
      <c r="E62" s="43">
        <f t="shared" si="5"/>
        <v>58117.24</v>
      </c>
      <c r="F62" s="42">
        <f t="shared" si="2"/>
        <v>50.040675047356643</v>
      </c>
      <c r="G62" s="43">
        <v>116140</v>
      </c>
      <c r="H62" s="46">
        <v>58117.24</v>
      </c>
      <c r="I62" s="42">
        <f t="shared" si="4"/>
        <v>50.040675047356643</v>
      </c>
      <c r="J62" s="99"/>
      <c r="K62" s="99"/>
      <c r="L62" s="100"/>
      <c r="M62" s="11"/>
      <c r="N62" s="14"/>
    </row>
    <row r="63" spans="1:14" s="1" customFormat="1" ht="17.100000000000001" customHeight="1" x14ac:dyDescent="0.2">
      <c r="A63" s="27"/>
      <c r="B63" s="24">
        <v>80146</v>
      </c>
      <c r="C63" s="20" t="s">
        <v>43</v>
      </c>
      <c r="D63" s="43">
        <f t="shared" si="5"/>
        <v>238851</v>
      </c>
      <c r="E63" s="43">
        <f t="shared" si="5"/>
        <v>63230.34</v>
      </c>
      <c r="F63" s="42">
        <f t="shared" si="2"/>
        <v>26.472713114033436</v>
      </c>
      <c r="G63" s="43">
        <v>238851</v>
      </c>
      <c r="H63" s="46">
        <v>63230.34</v>
      </c>
      <c r="I63" s="42">
        <f t="shared" si="4"/>
        <v>26.472713114033436</v>
      </c>
      <c r="J63" s="99"/>
      <c r="K63" s="99"/>
      <c r="L63" s="100"/>
      <c r="M63" s="11"/>
      <c r="N63" s="12"/>
    </row>
    <row r="64" spans="1:14" s="1" customFormat="1" ht="17.100000000000001" customHeight="1" x14ac:dyDescent="0.2">
      <c r="A64" s="27"/>
      <c r="B64" s="24">
        <v>80148</v>
      </c>
      <c r="C64" s="20" t="s">
        <v>72</v>
      </c>
      <c r="D64" s="43">
        <f t="shared" si="5"/>
        <v>2180047</v>
      </c>
      <c r="E64" s="43">
        <f t="shared" si="5"/>
        <v>1172597.0900000001</v>
      </c>
      <c r="F64" s="42">
        <f t="shared" si="2"/>
        <v>53.787697696425816</v>
      </c>
      <c r="G64" s="43">
        <v>2180047</v>
      </c>
      <c r="H64" s="46">
        <v>1172597.0900000001</v>
      </c>
      <c r="I64" s="42">
        <f t="shared" si="4"/>
        <v>53.787697696425816</v>
      </c>
      <c r="J64" s="99"/>
      <c r="K64" s="99"/>
      <c r="L64" s="100"/>
      <c r="M64" s="11"/>
      <c r="N64" s="12"/>
    </row>
    <row r="65" spans="1:18" s="1" customFormat="1" ht="45" x14ac:dyDescent="0.2">
      <c r="A65" s="27"/>
      <c r="B65" s="28">
        <v>80149</v>
      </c>
      <c r="C65" s="18" t="s">
        <v>83</v>
      </c>
      <c r="D65" s="37">
        <f t="shared" ref="D65:E67" si="18">G65+J65</f>
        <v>1685723</v>
      </c>
      <c r="E65" s="37">
        <f t="shared" si="18"/>
        <v>826583.66</v>
      </c>
      <c r="F65" s="42">
        <f>E65/D65*100</f>
        <v>49.034370415542774</v>
      </c>
      <c r="G65" s="37">
        <v>1685723</v>
      </c>
      <c r="H65" s="46">
        <v>826583.66</v>
      </c>
      <c r="I65" s="42">
        <f>H65/G65*100</f>
        <v>49.034370415542774</v>
      </c>
      <c r="J65" s="98"/>
      <c r="K65" s="98"/>
      <c r="L65" s="100"/>
      <c r="M65" s="11"/>
      <c r="N65" s="12"/>
    </row>
    <row r="66" spans="1:18" s="1" customFormat="1" ht="28.5" customHeight="1" x14ac:dyDescent="0.2">
      <c r="A66" s="27"/>
      <c r="B66" s="24">
        <v>80150</v>
      </c>
      <c r="C66" s="20" t="s">
        <v>99</v>
      </c>
      <c r="D66" s="43">
        <f t="shared" si="18"/>
        <v>4819648</v>
      </c>
      <c r="E66" s="43">
        <f t="shared" si="18"/>
        <v>2771665.13</v>
      </c>
      <c r="F66" s="42">
        <f>E66/D66*100</f>
        <v>57.507625660629159</v>
      </c>
      <c r="G66" s="43">
        <v>4819648</v>
      </c>
      <c r="H66" s="43">
        <v>2771665.13</v>
      </c>
      <c r="I66" s="42">
        <f>H66/G66*100</f>
        <v>57.507625660629159</v>
      </c>
      <c r="J66" s="99"/>
      <c r="K66" s="99"/>
      <c r="L66" s="100"/>
      <c r="M66" s="11"/>
      <c r="N66" s="12"/>
    </row>
    <row r="67" spans="1:18" s="1" customFormat="1" ht="81.75" customHeight="1" x14ac:dyDescent="0.2">
      <c r="A67" s="27"/>
      <c r="B67" s="24">
        <v>80152</v>
      </c>
      <c r="C67" s="20" t="s">
        <v>102</v>
      </c>
      <c r="D67" s="43">
        <f t="shared" si="18"/>
        <v>350288</v>
      </c>
      <c r="E67" s="43">
        <f t="shared" si="18"/>
        <v>152316.56</v>
      </c>
      <c r="F67" s="42">
        <f>E67/D67*100</f>
        <v>43.483236650984331</v>
      </c>
      <c r="G67" s="43">
        <v>350288</v>
      </c>
      <c r="H67" s="43">
        <v>152316.56</v>
      </c>
      <c r="I67" s="42">
        <f>H67/G67*100</f>
        <v>43.483236650984331</v>
      </c>
      <c r="J67" s="99"/>
      <c r="K67" s="99"/>
      <c r="L67" s="100"/>
      <c r="M67" s="11"/>
      <c r="N67" s="12"/>
    </row>
    <row r="68" spans="1:18" s="1" customFormat="1" ht="33.75" x14ac:dyDescent="0.2">
      <c r="A68" s="27"/>
      <c r="B68" s="28">
        <v>80153</v>
      </c>
      <c r="C68" s="18" t="s">
        <v>108</v>
      </c>
      <c r="D68" s="37">
        <f>G68+J68</f>
        <v>214938</v>
      </c>
      <c r="E68" s="37">
        <f>H68+K68</f>
        <v>0</v>
      </c>
      <c r="F68" s="42">
        <f>E68/D68*100</f>
        <v>0</v>
      </c>
      <c r="G68" s="37">
        <v>214938</v>
      </c>
      <c r="H68" s="46">
        <v>0</v>
      </c>
      <c r="I68" s="42">
        <f>H68/G68*100</f>
        <v>0</v>
      </c>
      <c r="J68" s="98"/>
      <c r="K68" s="98"/>
      <c r="L68" s="100"/>
      <c r="M68" s="11"/>
      <c r="N68" s="12"/>
    </row>
    <row r="69" spans="1:18" s="1" customFormat="1" ht="16.5" customHeight="1" x14ac:dyDescent="0.2">
      <c r="A69" s="27"/>
      <c r="B69" s="28">
        <v>80195</v>
      </c>
      <c r="C69" s="18" t="s">
        <v>1</v>
      </c>
      <c r="D69" s="37">
        <f t="shared" si="5"/>
        <v>527985.6</v>
      </c>
      <c r="E69" s="37">
        <f t="shared" si="5"/>
        <v>302173.67</v>
      </c>
      <c r="F69" s="48">
        <f t="shared" si="2"/>
        <v>57.231422599404226</v>
      </c>
      <c r="G69" s="37">
        <v>527985.6</v>
      </c>
      <c r="H69" s="46">
        <v>302173.67</v>
      </c>
      <c r="I69" s="48">
        <f t="shared" si="4"/>
        <v>57.231422599404226</v>
      </c>
      <c r="J69" s="98"/>
      <c r="K69" s="98"/>
      <c r="L69" s="97"/>
      <c r="M69" s="11"/>
      <c r="N69" s="12"/>
    </row>
    <row r="70" spans="1:18" s="2" customFormat="1" ht="18" customHeight="1" x14ac:dyDescent="0.2">
      <c r="A70" s="25">
        <v>851</v>
      </c>
      <c r="B70" s="29"/>
      <c r="C70" s="19" t="s">
        <v>25</v>
      </c>
      <c r="D70" s="44">
        <f>G70+J70</f>
        <v>1484567.48</v>
      </c>
      <c r="E70" s="44">
        <f t="shared" si="5"/>
        <v>425414.1</v>
      </c>
      <c r="F70" s="41">
        <f t="shared" si="2"/>
        <v>28.655760396960872</v>
      </c>
      <c r="G70" s="45">
        <f>SUM(G71:G74)</f>
        <v>1484567.48</v>
      </c>
      <c r="H70" s="45">
        <f>SUM(H71:H74)</f>
        <v>425414.1</v>
      </c>
      <c r="I70" s="41">
        <f t="shared" si="4"/>
        <v>28.655760396960872</v>
      </c>
      <c r="J70" s="101"/>
      <c r="K70" s="101"/>
      <c r="L70" s="95"/>
      <c r="M70" s="59"/>
      <c r="N70" s="60"/>
    </row>
    <row r="71" spans="1:18" s="1" customFormat="1" ht="17.100000000000001" customHeight="1" x14ac:dyDescent="0.2">
      <c r="A71" s="27"/>
      <c r="B71" s="28">
        <v>85149</v>
      </c>
      <c r="C71" s="18" t="s">
        <v>44</v>
      </c>
      <c r="D71" s="37">
        <f>G71+J71</f>
        <v>33000</v>
      </c>
      <c r="E71" s="37">
        <f>H71+K71</f>
        <v>0</v>
      </c>
      <c r="F71" s="42">
        <f>E71/D71*100</f>
        <v>0</v>
      </c>
      <c r="G71" s="37">
        <v>33000</v>
      </c>
      <c r="H71" s="46">
        <v>0</v>
      </c>
      <c r="I71" s="42">
        <f>H71/G71*100</f>
        <v>0</v>
      </c>
      <c r="J71" s="98"/>
      <c r="K71" s="98"/>
      <c r="L71" s="100"/>
      <c r="M71" s="59"/>
      <c r="N71" s="60"/>
    </row>
    <row r="72" spans="1:18" s="1" customFormat="1" ht="17.100000000000001" customHeight="1" x14ac:dyDescent="0.2">
      <c r="A72" s="27"/>
      <c r="B72" s="28">
        <v>85153</v>
      </c>
      <c r="C72" s="18" t="s">
        <v>57</v>
      </c>
      <c r="D72" s="37">
        <f t="shared" si="5"/>
        <v>160000</v>
      </c>
      <c r="E72" s="37">
        <f t="shared" si="5"/>
        <v>32690</v>
      </c>
      <c r="F72" s="42">
        <f t="shared" si="2"/>
        <v>20.431250000000002</v>
      </c>
      <c r="G72" s="37">
        <v>160000</v>
      </c>
      <c r="H72" s="46">
        <v>32690</v>
      </c>
      <c r="I72" s="42">
        <f t="shared" si="4"/>
        <v>20.431250000000002</v>
      </c>
      <c r="J72" s="98"/>
      <c r="K72" s="98"/>
      <c r="L72" s="100"/>
      <c r="M72" s="59"/>
      <c r="N72" s="60"/>
    </row>
    <row r="73" spans="1:18" s="1" customFormat="1" ht="17.100000000000001" customHeight="1" x14ac:dyDescent="0.2">
      <c r="A73" s="27"/>
      <c r="B73" s="28">
        <v>85154</v>
      </c>
      <c r="C73" s="18" t="s">
        <v>7</v>
      </c>
      <c r="D73" s="37">
        <f t="shared" si="5"/>
        <v>1282967.48</v>
      </c>
      <c r="E73" s="37">
        <f t="shared" si="5"/>
        <v>390939.1</v>
      </c>
      <c r="F73" s="42">
        <f t="shared" si="2"/>
        <v>30.47147383657768</v>
      </c>
      <c r="G73" s="37">
        <v>1282967.48</v>
      </c>
      <c r="H73" s="46">
        <v>390939.1</v>
      </c>
      <c r="I73" s="42">
        <f t="shared" si="4"/>
        <v>30.47147383657768</v>
      </c>
      <c r="J73" s="98"/>
      <c r="K73" s="98"/>
      <c r="L73" s="100"/>
      <c r="M73" s="59"/>
      <c r="N73" s="60"/>
      <c r="O73" s="2"/>
      <c r="P73" s="2"/>
      <c r="Q73" s="2"/>
      <c r="R73" s="2"/>
    </row>
    <row r="74" spans="1:18" s="10" customFormat="1" ht="17.100000000000001" customHeight="1" x14ac:dyDescent="0.2">
      <c r="A74" s="30"/>
      <c r="B74" s="24">
        <v>85195</v>
      </c>
      <c r="C74" s="20" t="s">
        <v>1</v>
      </c>
      <c r="D74" s="37">
        <f t="shared" si="5"/>
        <v>8600</v>
      </c>
      <c r="E74" s="43">
        <f t="shared" si="5"/>
        <v>1785</v>
      </c>
      <c r="F74" s="42">
        <f t="shared" si="2"/>
        <v>20.755813953488371</v>
      </c>
      <c r="G74" s="43">
        <v>8600</v>
      </c>
      <c r="H74" s="46">
        <v>1785</v>
      </c>
      <c r="I74" s="42">
        <f t="shared" si="4"/>
        <v>20.755813953488371</v>
      </c>
      <c r="J74" s="99"/>
      <c r="K74" s="99"/>
      <c r="L74" s="100"/>
      <c r="M74" s="59"/>
      <c r="N74" s="91"/>
    </row>
    <row r="75" spans="1:18" s="2" customFormat="1" ht="18" customHeight="1" x14ac:dyDescent="0.2">
      <c r="A75" s="31">
        <v>852</v>
      </c>
      <c r="B75" s="26"/>
      <c r="C75" s="16" t="s">
        <v>46</v>
      </c>
      <c r="D75" s="45">
        <f t="shared" si="5"/>
        <v>8308909.3399999999</v>
      </c>
      <c r="E75" s="49">
        <f t="shared" si="5"/>
        <v>3359279.4500000007</v>
      </c>
      <c r="F75" s="50">
        <f t="shared" ref="F75:F121" si="19">E75/D75*100</f>
        <v>40.429848401739818</v>
      </c>
      <c r="G75" s="35">
        <f>SUM(G76:G86)</f>
        <v>8308909.3399999999</v>
      </c>
      <c r="H75" s="35">
        <f>SUM(H76:H86)</f>
        <v>3359279.4500000007</v>
      </c>
      <c r="I75" s="50">
        <f t="shared" ref="I75:I121" si="20">H75/G75*100</f>
        <v>40.429848401739818</v>
      </c>
      <c r="J75" s="94"/>
      <c r="K75" s="94"/>
      <c r="L75" s="104"/>
      <c r="M75" s="59"/>
      <c r="N75" s="60"/>
    </row>
    <row r="76" spans="1:18" s="1" customFormat="1" ht="17.100000000000001" customHeight="1" x14ac:dyDescent="0.2">
      <c r="A76" s="27"/>
      <c r="B76" s="24">
        <v>85202</v>
      </c>
      <c r="C76" s="20" t="s">
        <v>90</v>
      </c>
      <c r="D76" s="43">
        <f t="shared" si="5"/>
        <v>870000</v>
      </c>
      <c r="E76" s="43">
        <f t="shared" si="5"/>
        <v>428578.35</v>
      </c>
      <c r="F76" s="42">
        <f t="shared" si="19"/>
        <v>49.261879310344824</v>
      </c>
      <c r="G76" s="43">
        <v>870000</v>
      </c>
      <c r="H76" s="46">
        <v>428578.35</v>
      </c>
      <c r="I76" s="42">
        <f t="shared" si="20"/>
        <v>49.261879310344824</v>
      </c>
      <c r="J76" s="99"/>
      <c r="K76" s="99"/>
      <c r="L76" s="100"/>
      <c r="M76" s="11"/>
      <c r="N76" s="12"/>
    </row>
    <row r="77" spans="1:18" s="1" customFormat="1" ht="17.100000000000001" customHeight="1" x14ac:dyDescent="0.2">
      <c r="A77" s="27"/>
      <c r="B77" s="24">
        <v>85203</v>
      </c>
      <c r="C77" s="20" t="s">
        <v>47</v>
      </c>
      <c r="D77" s="43">
        <f>G77+J77</f>
        <v>55614</v>
      </c>
      <c r="E77" s="43">
        <f>H77+K77</f>
        <v>21450.13</v>
      </c>
      <c r="F77" s="42">
        <f>E77/D77*100</f>
        <v>38.569658719027586</v>
      </c>
      <c r="G77" s="43">
        <v>55614</v>
      </c>
      <c r="H77" s="46">
        <v>21450.13</v>
      </c>
      <c r="I77" s="42">
        <f>H77/G77*100</f>
        <v>38.569658719027586</v>
      </c>
      <c r="J77" s="99"/>
      <c r="K77" s="99"/>
      <c r="L77" s="100"/>
      <c r="M77" s="11"/>
      <c r="N77" s="12"/>
    </row>
    <row r="78" spans="1:18" s="1" customFormat="1" ht="17.100000000000001" customHeight="1" x14ac:dyDescent="0.2">
      <c r="A78" s="27"/>
      <c r="B78" s="24">
        <v>85205</v>
      </c>
      <c r="C78" s="22" t="s">
        <v>60</v>
      </c>
      <c r="D78" s="43">
        <f t="shared" si="5"/>
        <v>900</v>
      </c>
      <c r="E78" s="43">
        <f t="shared" si="5"/>
        <v>0</v>
      </c>
      <c r="F78" s="42">
        <f t="shared" si="19"/>
        <v>0</v>
      </c>
      <c r="G78" s="43">
        <v>900</v>
      </c>
      <c r="H78" s="46">
        <v>0</v>
      </c>
      <c r="I78" s="42">
        <f t="shared" si="20"/>
        <v>0</v>
      </c>
      <c r="J78" s="99"/>
      <c r="K78" s="99"/>
      <c r="L78" s="100"/>
      <c r="M78" s="11"/>
      <c r="N78" s="12"/>
    </row>
    <row r="79" spans="1:18" s="1" customFormat="1" ht="40.5" customHeight="1" x14ac:dyDescent="0.2">
      <c r="A79" s="27"/>
      <c r="B79" s="28">
        <v>85213</v>
      </c>
      <c r="C79" s="18" t="s">
        <v>104</v>
      </c>
      <c r="D79" s="37">
        <f t="shared" si="5"/>
        <v>102665.29</v>
      </c>
      <c r="E79" s="37">
        <f t="shared" si="5"/>
        <v>48172.73</v>
      </c>
      <c r="F79" s="42">
        <f t="shared" si="19"/>
        <v>46.922119442705515</v>
      </c>
      <c r="G79" s="37">
        <v>102665.29</v>
      </c>
      <c r="H79" s="46">
        <v>48172.73</v>
      </c>
      <c r="I79" s="42">
        <f t="shared" si="20"/>
        <v>46.922119442705515</v>
      </c>
      <c r="J79" s="98"/>
      <c r="K79" s="98"/>
      <c r="L79" s="100"/>
      <c r="M79" s="11"/>
      <c r="N79" s="12"/>
    </row>
    <row r="80" spans="1:18" s="1" customFormat="1" ht="27.75" customHeight="1" x14ac:dyDescent="0.2">
      <c r="A80" s="27"/>
      <c r="B80" s="28">
        <v>85214</v>
      </c>
      <c r="C80" s="18" t="s">
        <v>91</v>
      </c>
      <c r="D80" s="37">
        <f t="shared" si="5"/>
        <v>601000</v>
      </c>
      <c r="E80" s="37">
        <f t="shared" si="5"/>
        <v>179999</v>
      </c>
      <c r="F80" s="42">
        <f t="shared" si="19"/>
        <v>29.949916805324463</v>
      </c>
      <c r="G80" s="37">
        <v>601000</v>
      </c>
      <c r="H80" s="46">
        <v>179999</v>
      </c>
      <c r="I80" s="42">
        <f t="shared" si="20"/>
        <v>29.949916805324463</v>
      </c>
      <c r="J80" s="98"/>
      <c r="K80" s="98"/>
      <c r="L80" s="100"/>
      <c r="M80" s="11"/>
      <c r="N80" s="12"/>
    </row>
    <row r="81" spans="1:86" s="1" customFormat="1" ht="17.100000000000001" customHeight="1" x14ac:dyDescent="0.2">
      <c r="A81" s="27"/>
      <c r="B81" s="24">
        <v>85215</v>
      </c>
      <c r="C81" s="20" t="s">
        <v>8</v>
      </c>
      <c r="D81" s="43">
        <f t="shared" si="5"/>
        <v>488887</v>
      </c>
      <c r="E81" s="43">
        <f t="shared" si="5"/>
        <v>225854.27</v>
      </c>
      <c r="F81" s="42">
        <f t="shared" si="19"/>
        <v>46.197642809074488</v>
      </c>
      <c r="G81" s="43">
        <v>488887</v>
      </c>
      <c r="H81" s="46">
        <v>225854.27</v>
      </c>
      <c r="I81" s="42">
        <f t="shared" si="20"/>
        <v>46.197642809074488</v>
      </c>
      <c r="J81" s="99"/>
      <c r="K81" s="99"/>
      <c r="L81" s="100"/>
      <c r="M81" s="11"/>
      <c r="N81" s="12"/>
    </row>
    <row r="82" spans="1:86" s="1" customFormat="1" ht="17.100000000000001" customHeight="1" x14ac:dyDescent="0.2">
      <c r="A82" s="27"/>
      <c r="B82" s="24">
        <v>85216</v>
      </c>
      <c r="C82" s="20" t="s">
        <v>71</v>
      </c>
      <c r="D82" s="43">
        <f>G82+J82</f>
        <v>921932.05</v>
      </c>
      <c r="E82" s="43">
        <f>H82+K82</f>
        <v>552693.52</v>
      </c>
      <c r="F82" s="42">
        <f>E82/D82*100</f>
        <v>59.949485431165996</v>
      </c>
      <c r="G82" s="43">
        <v>921932.05</v>
      </c>
      <c r="H82" s="46">
        <v>552693.52</v>
      </c>
      <c r="I82" s="42">
        <f>H82/G82*100</f>
        <v>59.949485431165996</v>
      </c>
      <c r="J82" s="99"/>
      <c r="K82" s="99"/>
      <c r="L82" s="100"/>
      <c r="M82" s="11"/>
      <c r="N82" s="12"/>
    </row>
    <row r="83" spans="1:86" s="1" customFormat="1" ht="17.100000000000001" customHeight="1" x14ac:dyDescent="0.2">
      <c r="A83" s="27"/>
      <c r="B83" s="24">
        <v>85219</v>
      </c>
      <c r="C83" s="20" t="s">
        <v>19</v>
      </c>
      <c r="D83" s="43">
        <f t="shared" ref="D83:E119" si="21">G83+J83</f>
        <v>3537614</v>
      </c>
      <c r="E83" s="43">
        <f t="shared" si="21"/>
        <v>1404170.75</v>
      </c>
      <c r="F83" s="42">
        <f t="shared" si="19"/>
        <v>39.692593652105629</v>
      </c>
      <c r="G83" s="43">
        <v>3537614</v>
      </c>
      <c r="H83" s="46">
        <v>1404170.75</v>
      </c>
      <c r="I83" s="42">
        <f t="shared" si="20"/>
        <v>39.692593652105629</v>
      </c>
      <c r="J83" s="99"/>
      <c r="K83" s="99"/>
      <c r="L83" s="100"/>
      <c r="M83" s="11"/>
      <c r="N83" s="12"/>
    </row>
    <row r="84" spans="1:86" s="1" customFormat="1" ht="17.100000000000001" customHeight="1" x14ac:dyDescent="0.2">
      <c r="A84" s="27"/>
      <c r="B84" s="24">
        <v>85228</v>
      </c>
      <c r="C84" s="22" t="s">
        <v>41</v>
      </c>
      <c r="D84" s="43">
        <f t="shared" si="21"/>
        <v>891847</v>
      </c>
      <c r="E84" s="43">
        <f t="shared" si="21"/>
        <v>310629.03000000003</v>
      </c>
      <c r="F84" s="42">
        <f t="shared" si="19"/>
        <v>34.82985646641184</v>
      </c>
      <c r="G84" s="43">
        <v>891847</v>
      </c>
      <c r="H84" s="46">
        <v>310629.03000000003</v>
      </c>
      <c r="I84" s="42">
        <f t="shared" si="20"/>
        <v>34.82985646641184</v>
      </c>
      <c r="J84" s="99"/>
      <c r="K84" s="99"/>
      <c r="L84" s="100"/>
      <c r="M84" s="11"/>
      <c r="N84" s="12"/>
    </row>
    <row r="85" spans="1:86" s="1" customFormat="1" ht="17.100000000000001" customHeight="1" x14ac:dyDescent="0.2">
      <c r="A85" s="27"/>
      <c r="B85" s="24">
        <v>85230</v>
      </c>
      <c r="C85" s="20" t="s">
        <v>92</v>
      </c>
      <c r="D85" s="43">
        <f>G85+J85</f>
        <v>366900</v>
      </c>
      <c r="E85" s="43">
        <f>H85+K85</f>
        <v>124915.43</v>
      </c>
      <c r="F85" s="42">
        <f>E85/D85*100</f>
        <v>34.046178795312073</v>
      </c>
      <c r="G85" s="43">
        <v>366900</v>
      </c>
      <c r="H85" s="46">
        <v>124915.43</v>
      </c>
      <c r="I85" s="42">
        <f>H85/G85*100</f>
        <v>34.046178795312073</v>
      </c>
      <c r="J85" s="99"/>
      <c r="K85" s="99"/>
      <c r="L85" s="100"/>
      <c r="M85" s="5"/>
      <c r="N85" s="12"/>
    </row>
    <row r="86" spans="1:86" s="1" customFormat="1" ht="17.100000000000001" customHeight="1" x14ac:dyDescent="0.2">
      <c r="A86" s="30"/>
      <c r="B86" s="30">
        <v>85295</v>
      </c>
      <c r="C86" s="21" t="s">
        <v>1</v>
      </c>
      <c r="D86" s="46">
        <f t="shared" si="21"/>
        <v>471550</v>
      </c>
      <c r="E86" s="46">
        <f t="shared" si="21"/>
        <v>62816.24</v>
      </c>
      <c r="F86" s="47">
        <f t="shared" si="19"/>
        <v>13.321225744883893</v>
      </c>
      <c r="G86" s="46">
        <v>471550</v>
      </c>
      <c r="H86" s="46">
        <v>62816.24</v>
      </c>
      <c r="I86" s="47">
        <f t="shared" si="20"/>
        <v>13.321225744883893</v>
      </c>
      <c r="J86" s="102"/>
      <c r="K86" s="102"/>
      <c r="L86" s="103"/>
      <c r="M86" s="11"/>
      <c r="N86" s="12"/>
    </row>
    <row r="87" spans="1:86" s="2" customFormat="1" ht="18" customHeight="1" x14ac:dyDescent="0.2">
      <c r="A87" s="25">
        <v>853</v>
      </c>
      <c r="B87" s="29"/>
      <c r="C87" s="83" t="s">
        <v>119</v>
      </c>
      <c r="D87" s="45">
        <f t="shared" si="21"/>
        <v>16000</v>
      </c>
      <c r="E87" s="45">
        <f t="shared" si="21"/>
        <v>0</v>
      </c>
      <c r="F87" s="41">
        <f t="shared" si="19"/>
        <v>0</v>
      </c>
      <c r="G87" s="45">
        <f>G88</f>
        <v>16000</v>
      </c>
      <c r="H87" s="45">
        <f>H88</f>
        <v>0</v>
      </c>
      <c r="I87" s="41">
        <f t="shared" si="20"/>
        <v>0</v>
      </c>
      <c r="J87" s="101"/>
      <c r="K87" s="101"/>
      <c r="L87" s="95"/>
      <c r="M87" s="59"/>
      <c r="N87" s="60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</row>
    <row r="88" spans="1:86" s="10" customFormat="1" ht="16.5" customHeight="1" x14ac:dyDescent="0.2">
      <c r="A88" s="30"/>
      <c r="B88" s="28">
        <v>85395</v>
      </c>
      <c r="C88" s="21" t="s">
        <v>1</v>
      </c>
      <c r="D88" s="43">
        <f t="shared" si="21"/>
        <v>16000</v>
      </c>
      <c r="E88" s="43">
        <f t="shared" si="21"/>
        <v>0</v>
      </c>
      <c r="F88" s="42">
        <f t="shared" si="19"/>
        <v>0</v>
      </c>
      <c r="G88" s="37">
        <v>16000</v>
      </c>
      <c r="H88" s="37">
        <v>0</v>
      </c>
      <c r="I88" s="42">
        <f t="shared" si="20"/>
        <v>0</v>
      </c>
      <c r="J88" s="98"/>
      <c r="K88" s="98"/>
      <c r="L88" s="100"/>
      <c r="M88" s="59"/>
      <c r="N88" s="60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</row>
    <row r="89" spans="1:86" s="2" customFormat="1" ht="18" customHeight="1" x14ac:dyDescent="0.2">
      <c r="A89" s="31">
        <v>854</v>
      </c>
      <c r="B89" s="29"/>
      <c r="C89" s="19" t="s">
        <v>20</v>
      </c>
      <c r="D89" s="45">
        <f t="shared" si="21"/>
        <v>2449515</v>
      </c>
      <c r="E89" s="45">
        <f t="shared" si="21"/>
        <v>1091189.52</v>
      </c>
      <c r="F89" s="41">
        <f t="shared" si="19"/>
        <v>44.547166275772959</v>
      </c>
      <c r="G89" s="45">
        <f>SUM(G90:G93)</f>
        <v>2449515</v>
      </c>
      <c r="H89" s="45">
        <f>SUM(H90:H93)</f>
        <v>1091189.52</v>
      </c>
      <c r="I89" s="41">
        <f t="shared" si="20"/>
        <v>44.547166275772959</v>
      </c>
      <c r="J89" s="101"/>
      <c r="K89" s="101"/>
      <c r="L89" s="95"/>
      <c r="M89" s="59"/>
      <c r="N89" s="60"/>
    </row>
    <row r="90" spans="1:86" s="1" customFormat="1" ht="16.5" customHeight="1" x14ac:dyDescent="0.2">
      <c r="A90" s="27"/>
      <c r="B90" s="28">
        <v>85401</v>
      </c>
      <c r="C90" s="18" t="s">
        <v>26</v>
      </c>
      <c r="D90" s="37">
        <f t="shared" si="21"/>
        <v>2170395</v>
      </c>
      <c r="E90" s="37">
        <f t="shared" si="21"/>
        <v>986457.13</v>
      </c>
      <c r="F90" s="42">
        <f t="shared" si="19"/>
        <v>45.450580654673459</v>
      </c>
      <c r="G90" s="37">
        <v>2170395</v>
      </c>
      <c r="H90" s="46">
        <v>986457.13</v>
      </c>
      <c r="I90" s="42">
        <f t="shared" si="20"/>
        <v>45.450580654673459</v>
      </c>
      <c r="J90" s="98"/>
      <c r="K90" s="98"/>
      <c r="L90" s="100"/>
      <c r="M90" s="59"/>
      <c r="N90" s="60"/>
    </row>
    <row r="91" spans="1:86" s="1" customFormat="1" ht="16.5" customHeight="1" x14ac:dyDescent="0.2">
      <c r="A91" s="27"/>
      <c r="B91" s="28">
        <v>85404</v>
      </c>
      <c r="C91" s="18" t="s">
        <v>80</v>
      </c>
      <c r="D91" s="37">
        <f t="shared" si="21"/>
        <v>210068</v>
      </c>
      <c r="E91" s="37">
        <f t="shared" si="21"/>
        <v>85100.39</v>
      </c>
      <c r="F91" s="42">
        <f t="shared" si="19"/>
        <v>40.510877430165472</v>
      </c>
      <c r="G91" s="37">
        <v>210068</v>
      </c>
      <c r="H91" s="46">
        <v>85100.39</v>
      </c>
      <c r="I91" s="42">
        <f t="shared" si="20"/>
        <v>40.510877430165472</v>
      </c>
      <c r="J91" s="98"/>
      <c r="K91" s="98"/>
      <c r="L91" s="100"/>
      <c r="M91" s="59"/>
      <c r="N91" s="60"/>
    </row>
    <row r="92" spans="1:86" s="1" customFormat="1" ht="16.5" customHeight="1" x14ac:dyDescent="0.2">
      <c r="A92" s="27"/>
      <c r="B92" s="28">
        <v>85415</v>
      </c>
      <c r="C92" s="84" t="s">
        <v>93</v>
      </c>
      <c r="D92" s="37">
        <f>G92+J92</f>
        <v>34052</v>
      </c>
      <c r="E92" s="37">
        <f>H92+K92</f>
        <v>19632</v>
      </c>
      <c r="F92" s="48">
        <f>E92/D92*100</f>
        <v>57.653001292141425</v>
      </c>
      <c r="G92" s="37">
        <v>34052</v>
      </c>
      <c r="H92" s="46">
        <v>19632</v>
      </c>
      <c r="I92" s="48">
        <f>H92/G92*100</f>
        <v>57.653001292141425</v>
      </c>
      <c r="J92" s="98"/>
      <c r="K92" s="98"/>
      <c r="L92" s="100"/>
      <c r="M92" s="59"/>
      <c r="N92" s="60"/>
    </row>
    <row r="93" spans="1:86" s="1" customFormat="1" ht="16.5" customHeight="1" x14ac:dyDescent="0.2">
      <c r="A93" s="27"/>
      <c r="B93" s="28">
        <v>85416</v>
      </c>
      <c r="C93" s="18" t="s">
        <v>94</v>
      </c>
      <c r="D93" s="37">
        <f t="shared" si="21"/>
        <v>35000</v>
      </c>
      <c r="E93" s="37">
        <f t="shared" si="21"/>
        <v>0</v>
      </c>
      <c r="F93" s="48">
        <f t="shared" si="19"/>
        <v>0</v>
      </c>
      <c r="G93" s="37">
        <v>35000</v>
      </c>
      <c r="H93" s="46">
        <v>0</v>
      </c>
      <c r="I93" s="48">
        <f t="shared" si="20"/>
        <v>0</v>
      </c>
      <c r="J93" s="98"/>
      <c r="K93" s="98"/>
      <c r="L93" s="100"/>
      <c r="M93" s="59"/>
      <c r="N93" s="60"/>
    </row>
    <row r="94" spans="1:86" s="2" customFormat="1" ht="18" customHeight="1" x14ac:dyDescent="0.2">
      <c r="A94" s="25">
        <v>855</v>
      </c>
      <c r="B94" s="29"/>
      <c r="C94" s="19" t="s">
        <v>89</v>
      </c>
      <c r="D94" s="45">
        <f t="shared" si="21"/>
        <v>40394712.060000002</v>
      </c>
      <c r="E94" s="44">
        <f t="shared" si="21"/>
        <v>21610362.290000003</v>
      </c>
      <c r="F94" s="41">
        <f t="shared" ref="F94:F99" si="22">E94/D94*100</f>
        <v>53.497998099110603</v>
      </c>
      <c r="G94" s="45">
        <f>SUM(G95:G101)</f>
        <v>40394712.060000002</v>
      </c>
      <c r="H94" s="45">
        <f>SUM(H95:H101)</f>
        <v>21610362.290000003</v>
      </c>
      <c r="I94" s="41">
        <f t="shared" ref="I94:I99" si="23">H94/G94*100</f>
        <v>53.497998099110603</v>
      </c>
      <c r="J94" s="101"/>
      <c r="K94" s="101"/>
      <c r="L94" s="104"/>
      <c r="M94" s="59"/>
      <c r="N94" s="60"/>
    </row>
    <row r="95" spans="1:86" s="1" customFormat="1" ht="16.5" customHeight="1" x14ac:dyDescent="0.2">
      <c r="A95" s="27"/>
      <c r="B95" s="24">
        <v>85501</v>
      </c>
      <c r="C95" s="20" t="s">
        <v>88</v>
      </c>
      <c r="D95" s="43">
        <f t="shared" ref="D95:E99" si="24">G95+J95</f>
        <v>29513910.469999999</v>
      </c>
      <c r="E95" s="43">
        <f t="shared" si="24"/>
        <v>16483238.310000001</v>
      </c>
      <c r="F95" s="42">
        <f t="shared" si="22"/>
        <v>55.849048965418248</v>
      </c>
      <c r="G95" s="43">
        <v>29513910.469999999</v>
      </c>
      <c r="H95" s="46">
        <v>16483238.310000001</v>
      </c>
      <c r="I95" s="42">
        <f t="shared" si="23"/>
        <v>55.849048965418248</v>
      </c>
      <c r="J95" s="99"/>
      <c r="K95" s="99"/>
      <c r="L95" s="100"/>
      <c r="M95" s="11"/>
      <c r="N95" s="12"/>
    </row>
    <row r="96" spans="1:86" s="1" customFormat="1" ht="41.25" customHeight="1" x14ac:dyDescent="0.2">
      <c r="A96" s="27"/>
      <c r="B96" s="27">
        <v>85502</v>
      </c>
      <c r="C96" s="17" t="s">
        <v>59</v>
      </c>
      <c r="D96" s="36">
        <f t="shared" si="24"/>
        <v>8609160.7200000007</v>
      </c>
      <c r="E96" s="36">
        <f t="shared" si="24"/>
        <v>4543524</v>
      </c>
      <c r="F96" s="47">
        <f t="shared" si="22"/>
        <v>52.775458000742262</v>
      </c>
      <c r="G96" s="36">
        <v>8609160.7200000007</v>
      </c>
      <c r="H96" s="46">
        <v>4543524</v>
      </c>
      <c r="I96" s="47">
        <f t="shared" si="23"/>
        <v>52.775458000742262</v>
      </c>
      <c r="J96" s="96"/>
      <c r="K96" s="96"/>
      <c r="L96" s="103"/>
      <c r="M96" s="11"/>
      <c r="N96" s="12"/>
    </row>
    <row r="97" spans="1:15" s="1" customFormat="1" ht="17.100000000000001" customHeight="1" x14ac:dyDescent="0.2">
      <c r="A97" s="27"/>
      <c r="B97" s="28">
        <v>85503</v>
      </c>
      <c r="C97" s="18" t="s">
        <v>95</v>
      </c>
      <c r="D97" s="37">
        <f t="shared" si="24"/>
        <v>450</v>
      </c>
      <c r="E97" s="37">
        <f t="shared" si="24"/>
        <v>0</v>
      </c>
      <c r="F97" s="42">
        <f t="shared" si="22"/>
        <v>0</v>
      </c>
      <c r="G97" s="37">
        <v>450</v>
      </c>
      <c r="H97" s="46">
        <v>0</v>
      </c>
      <c r="I97" s="42">
        <f t="shared" si="23"/>
        <v>0</v>
      </c>
      <c r="J97" s="98"/>
      <c r="K97" s="98"/>
      <c r="L97" s="100"/>
      <c r="M97" s="11"/>
      <c r="N97" s="12"/>
    </row>
    <row r="98" spans="1:15" s="1" customFormat="1" ht="17.100000000000001" customHeight="1" x14ac:dyDescent="0.2">
      <c r="A98" s="27"/>
      <c r="B98" s="24">
        <v>85504</v>
      </c>
      <c r="C98" s="20" t="s">
        <v>81</v>
      </c>
      <c r="D98" s="43">
        <f t="shared" si="24"/>
        <v>1143160.8799999999</v>
      </c>
      <c r="E98" s="43">
        <f t="shared" si="24"/>
        <v>51409.95</v>
      </c>
      <c r="F98" s="42">
        <f t="shared" si="22"/>
        <v>4.497175410691101</v>
      </c>
      <c r="G98" s="43">
        <v>1143160.8799999999</v>
      </c>
      <c r="H98" s="46">
        <v>51409.95</v>
      </c>
      <c r="I98" s="42">
        <f t="shared" si="23"/>
        <v>4.497175410691101</v>
      </c>
      <c r="J98" s="99"/>
      <c r="K98" s="99"/>
      <c r="L98" s="100"/>
      <c r="M98" s="11"/>
      <c r="N98" s="12"/>
    </row>
    <row r="99" spans="1:15" s="1" customFormat="1" ht="17.100000000000001" customHeight="1" x14ac:dyDescent="0.2">
      <c r="A99" s="27"/>
      <c r="B99" s="24">
        <v>85505</v>
      </c>
      <c r="C99" s="20" t="s">
        <v>96</v>
      </c>
      <c r="D99" s="43">
        <f t="shared" si="24"/>
        <v>683007</v>
      </c>
      <c r="E99" s="43">
        <f t="shared" si="24"/>
        <v>277638.71000000002</v>
      </c>
      <c r="F99" s="42">
        <f t="shared" si="22"/>
        <v>40.649467721414275</v>
      </c>
      <c r="G99" s="43">
        <v>683007</v>
      </c>
      <c r="H99" s="43">
        <v>277638.71000000002</v>
      </c>
      <c r="I99" s="42">
        <f t="shared" si="23"/>
        <v>40.649467721414275</v>
      </c>
      <c r="J99" s="99"/>
      <c r="K99" s="99"/>
      <c r="L99" s="100"/>
      <c r="M99" s="11"/>
      <c r="N99" s="12"/>
    </row>
    <row r="100" spans="1:15" s="1" customFormat="1" ht="17.100000000000001" customHeight="1" x14ac:dyDescent="0.2">
      <c r="A100" s="27"/>
      <c r="B100" s="24">
        <v>85508</v>
      </c>
      <c r="C100" s="20" t="s">
        <v>100</v>
      </c>
      <c r="D100" s="43">
        <f>G100+J100</f>
        <v>390000</v>
      </c>
      <c r="E100" s="43">
        <f>H100+K100</f>
        <v>215394.89</v>
      </c>
      <c r="F100" s="42">
        <f>E100/D100*100</f>
        <v>55.229458974358977</v>
      </c>
      <c r="G100" s="43">
        <v>390000</v>
      </c>
      <c r="H100" s="46">
        <v>215394.89</v>
      </c>
      <c r="I100" s="42">
        <f>H100/G100*100</f>
        <v>55.229458974358977</v>
      </c>
      <c r="J100" s="99"/>
      <c r="K100" s="99"/>
      <c r="L100" s="100"/>
      <c r="M100" s="11"/>
      <c r="N100" s="12"/>
    </row>
    <row r="101" spans="1:15" s="1" customFormat="1" ht="69.75" customHeight="1" x14ac:dyDescent="0.2">
      <c r="A101" s="27"/>
      <c r="B101" s="24">
        <v>85513</v>
      </c>
      <c r="C101" s="20" t="s">
        <v>105</v>
      </c>
      <c r="D101" s="43">
        <f>G101+J101</f>
        <v>55022.99</v>
      </c>
      <c r="E101" s="43">
        <f>H101+K101</f>
        <v>39156.43</v>
      </c>
      <c r="F101" s="42">
        <f>E101/D101*100</f>
        <v>71.163762638126357</v>
      </c>
      <c r="G101" s="43">
        <v>55022.99</v>
      </c>
      <c r="H101" s="46">
        <v>39156.43</v>
      </c>
      <c r="I101" s="42">
        <f>H101/G101*100</f>
        <v>71.163762638126357</v>
      </c>
      <c r="J101" s="99"/>
      <c r="K101" s="99"/>
      <c r="L101" s="100"/>
      <c r="M101" s="11"/>
      <c r="N101" s="12"/>
    </row>
    <row r="102" spans="1:15" s="2" customFormat="1" ht="18" customHeight="1" x14ac:dyDescent="0.2">
      <c r="A102" s="25">
        <v>900</v>
      </c>
      <c r="B102" s="29"/>
      <c r="C102" s="19" t="s">
        <v>21</v>
      </c>
      <c r="D102" s="45">
        <f t="shared" si="21"/>
        <v>21241070.440000001</v>
      </c>
      <c r="E102" s="45">
        <f t="shared" si="21"/>
        <v>6235756.25</v>
      </c>
      <c r="F102" s="41">
        <f t="shared" si="19"/>
        <v>29.357071563856646</v>
      </c>
      <c r="G102" s="45">
        <f>SUM(G103:G111)</f>
        <v>13216374.640000001</v>
      </c>
      <c r="H102" s="45">
        <f>SUM(H103:H111)</f>
        <v>6107565.9900000002</v>
      </c>
      <c r="I102" s="41">
        <f t="shared" si="20"/>
        <v>46.212113051904225</v>
      </c>
      <c r="J102" s="45">
        <f>SUM(J103:J111)</f>
        <v>8024695.7999999998</v>
      </c>
      <c r="K102" s="45">
        <f>SUM(K103:K111)</f>
        <v>128190.26000000001</v>
      </c>
      <c r="L102" s="41">
        <f>K102/J102*100</f>
        <v>1.5974469711362769</v>
      </c>
      <c r="M102" s="59"/>
      <c r="N102" s="60"/>
    </row>
    <row r="103" spans="1:15" s="1" customFormat="1" ht="17.100000000000001" customHeight="1" x14ac:dyDescent="0.2">
      <c r="A103" s="27"/>
      <c r="B103" s="24">
        <v>90001</v>
      </c>
      <c r="C103" s="20" t="s">
        <v>28</v>
      </c>
      <c r="D103" s="43">
        <f t="shared" si="21"/>
        <v>873000</v>
      </c>
      <c r="E103" s="43">
        <f t="shared" si="21"/>
        <v>271109.87</v>
      </c>
      <c r="F103" s="42">
        <f t="shared" si="19"/>
        <v>31.054967926689574</v>
      </c>
      <c r="G103" s="43">
        <v>718000</v>
      </c>
      <c r="H103" s="46">
        <v>271109.87</v>
      </c>
      <c r="I103" s="42">
        <f t="shared" si="20"/>
        <v>37.759034818941508</v>
      </c>
      <c r="J103" s="43">
        <v>155000</v>
      </c>
      <c r="K103" s="43">
        <v>0</v>
      </c>
      <c r="L103" s="42">
        <f>K103/J103*100</f>
        <v>0</v>
      </c>
      <c r="M103" s="59"/>
      <c r="N103" s="60"/>
    </row>
    <row r="104" spans="1:15" s="1" customFormat="1" ht="17.100000000000001" customHeight="1" x14ac:dyDescent="0.2">
      <c r="A104" s="27"/>
      <c r="B104" s="27">
        <v>90002</v>
      </c>
      <c r="C104" s="20" t="s">
        <v>106</v>
      </c>
      <c r="D104" s="36">
        <f>G104+J104</f>
        <v>8209398</v>
      </c>
      <c r="E104" s="36">
        <f>H104+K104</f>
        <v>4057603.31</v>
      </c>
      <c r="F104" s="47">
        <f>E104/D104*100</f>
        <v>49.426319810539091</v>
      </c>
      <c r="G104" s="36">
        <v>8209398</v>
      </c>
      <c r="H104" s="46">
        <v>4057603.31</v>
      </c>
      <c r="I104" s="42">
        <f>H104/G104*100</f>
        <v>49.426319810539091</v>
      </c>
      <c r="J104" s="36"/>
      <c r="K104" s="36"/>
      <c r="L104" s="47"/>
      <c r="M104" s="59"/>
      <c r="N104" s="60"/>
    </row>
    <row r="105" spans="1:15" s="1" customFormat="1" ht="17.100000000000001" customHeight="1" x14ac:dyDescent="0.2">
      <c r="A105" s="27"/>
      <c r="B105" s="24">
        <v>90003</v>
      </c>
      <c r="C105" s="20" t="s">
        <v>29</v>
      </c>
      <c r="D105" s="43">
        <f t="shared" si="21"/>
        <v>2624910</v>
      </c>
      <c r="E105" s="43">
        <f t="shared" si="21"/>
        <v>889740.42</v>
      </c>
      <c r="F105" s="42">
        <f t="shared" si="19"/>
        <v>33.896035292638601</v>
      </c>
      <c r="G105" s="43">
        <v>1904910</v>
      </c>
      <c r="H105" s="46">
        <v>852963.42</v>
      </c>
      <c r="I105" s="42">
        <f t="shared" si="20"/>
        <v>44.777098130620345</v>
      </c>
      <c r="J105" s="43">
        <v>720000</v>
      </c>
      <c r="K105" s="43">
        <v>36777</v>
      </c>
      <c r="L105" s="42">
        <f>K105/J105*100</f>
        <v>5.1079166666666671</v>
      </c>
      <c r="M105" s="59"/>
      <c r="N105" s="60"/>
    </row>
    <row r="106" spans="1:15" s="1" customFormat="1" ht="17.100000000000001" customHeight="1" x14ac:dyDescent="0.2">
      <c r="A106" s="27"/>
      <c r="B106" s="24">
        <v>90004</v>
      </c>
      <c r="C106" s="20" t="s">
        <v>30</v>
      </c>
      <c r="D106" s="43">
        <f t="shared" si="21"/>
        <v>4055966.64</v>
      </c>
      <c r="E106" s="43">
        <f t="shared" si="21"/>
        <v>138715.19</v>
      </c>
      <c r="F106" s="42">
        <f t="shared" si="19"/>
        <v>3.4200278826750905</v>
      </c>
      <c r="G106" s="43">
        <v>498066.64</v>
      </c>
      <c r="H106" s="46">
        <v>138715.19</v>
      </c>
      <c r="I106" s="42">
        <f t="shared" si="20"/>
        <v>27.850728970725687</v>
      </c>
      <c r="J106" s="43">
        <v>3557900</v>
      </c>
      <c r="K106" s="43">
        <v>0</v>
      </c>
      <c r="L106" s="42">
        <f>K106/J106*100</f>
        <v>0</v>
      </c>
      <c r="M106" s="59"/>
      <c r="N106" s="60"/>
    </row>
    <row r="107" spans="1:15" s="1" customFormat="1" ht="17.100000000000001" customHeight="1" x14ac:dyDescent="0.2">
      <c r="A107" s="27"/>
      <c r="B107" s="27">
        <v>90005</v>
      </c>
      <c r="C107" s="17" t="s">
        <v>76</v>
      </c>
      <c r="D107" s="36">
        <f>G107+J107</f>
        <v>1752625.8</v>
      </c>
      <c r="E107" s="36">
        <f>H107+K107</f>
        <v>21500</v>
      </c>
      <c r="F107" s="47">
        <f>E107/D107*100</f>
        <v>1.2267307716227844</v>
      </c>
      <c r="G107" s="36"/>
      <c r="H107" s="46"/>
      <c r="I107" s="42"/>
      <c r="J107" s="43">
        <v>1752625.8</v>
      </c>
      <c r="K107" s="43">
        <v>21500</v>
      </c>
      <c r="L107" s="42">
        <f>K107/J107*100</f>
        <v>1.2267307716227844</v>
      </c>
      <c r="M107" s="59"/>
      <c r="N107" s="60"/>
    </row>
    <row r="108" spans="1:15" s="1" customFormat="1" ht="17.100000000000001" customHeight="1" x14ac:dyDescent="0.2">
      <c r="A108" s="27"/>
      <c r="B108" s="24">
        <v>90013</v>
      </c>
      <c r="C108" s="20" t="s">
        <v>31</v>
      </c>
      <c r="D108" s="43">
        <f t="shared" si="21"/>
        <v>50000</v>
      </c>
      <c r="E108" s="43">
        <f t="shared" si="21"/>
        <v>15744</v>
      </c>
      <c r="F108" s="42">
        <f t="shared" si="19"/>
        <v>31.488</v>
      </c>
      <c r="G108" s="43">
        <v>50000</v>
      </c>
      <c r="H108" s="46">
        <v>15744</v>
      </c>
      <c r="I108" s="42">
        <f t="shared" si="20"/>
        <v>31.488</v>
      </c>
      <c r="J108" s="43"/>
      <c r="K108" s="43"/>
      <c r="L108" s="42"/>
      <c r="M108" s="59"/>
      <c r="N108" s="60"/>
    </row>
    <row r="109" spans="1:15" s="1" customFormat="1" ht="17.100000000000001" customHeight="1" x14ac:dyDescent="0.2">
      <c r="A109" s="27"/>
      <c r="B109" s="28">
        <v>90015</v>
      </c>
      <c r="C109" s="18" t="s">
        <v>45</v>
      </c>
      <c r="D109" s="37">
        <f t="shared" si="21"/>
        <v>1784000</v>
      </c>
      <c r="E109" s="37">
        <f t="shared" si="21"/>
        <v>697682.14999999991</v>
      </c>
      <c r="F109" s="42">
        <f t="shared" si="19"/>
        <v>39.107743834080708</v>
      </c>
      <c r="G109" s="37">
        <v>1284000</v>
      </c>
      <c r="H109" s="46">
        <v>627938.18999999994</v>
      </c>
      <c r="I109" s="42">
        <f t="shared" si="20"/>
        <v>48.904843457943919</v>
      </c>
      <c r="J109" s="43">
        <v>500000</v>
      </c>
      <c r="K109" s="43">
        <v>69743.960000000006</v>
      </c>
      <c r="L109" s="42">
        <f>K109/J109*100</f>
        <v>13.948792000000001</v>
      </c>
      <c r="M109" s="59"/>
      <c r="N109" s="60"/>
      <c r="O109" s="1" t="s">
        <v>101</v>
      </c>
    </row>
    <row r="110" spans="1:15" s="64" customFormat="1" ht="17.100000000000001" customHeight="1" x14ac:dyDescent="0.2">
      <c r="A110" s="27"/>
      <c r="B110" s="24">
        <v>90026</v>
      </c>
      <c r="C110" s="20" t="s">
        <v>107</v>
      </c>
      <c r="D110" s="43">
        <f>G110+J110</f>
        <v>10000</v>
      </c>
      <c r="E110" s="43">
        <f>H110+K110</f>
        <v>0</v>
      </c>
      <c r="F110" s="42">
        <f>E110/D110*100</f>
        <v>0</v>
      </c>
      <c r="G110" s="43">
        <v>10000</v>
      </c>
      <c r="H110" s="46">
        <v>0</v>
      </c>
      <c r="I110" s="42">
        <f>H110/G110*100</f>
        <v>0</v>
      </c>
      <c r="J110" s="43"/>
      <c r="K110" s="43"/>
      <c r="L110" s="42"/>
      <c r="M110" s="59"/>
      <c r="N110" s="60"/>
    </row>
    <row r="111" spans="1:15" s="64" customFormat="1" ht="17.100000000000001" customHeight="1" x14ac:dyDescent="0.2">
      <c r="A111" s="30"/>
      <c r="B111" s="24">
        <v>90095</v>
      </c>
      <c r="C111" s="20" t="s">
        <v>1</v>
      </c>
      <c r="D111" s="43">
        <f t="shared" si="21"/>
        <v>1881170</v>
      </c>
      <c r="E111" s="43">
        <f t="shared" si="21"/>
        <v>143661.31</v>
      </c>
      <c r="F111" s="42">
        <f t="shared" si="19"/>
        <v>7.6368063492401008</v>
      </c>
      <c r="G111" s="43">
        <v>542000</v>
      </c>
      <c r="H111" s="46">
        <v>143492.01</v>
      </c>
      <c r="I111" s="42">
        <f t="shared" si="20"/>
        <v>26.474540590405905</v>
      </c>
      <c r="J111" s="43">
        <v>1339170</v>
      </c>
      <c r="K111" s="43">
        <v>169.3</v>
      </c>
      <c r="L111" s="42">
        <f>K111/J111*100</f>
        <v>1.2642158949199879E-2</v>
      </c>
      <c r="M111" s="59"/>
      <c r="N111" s="60"/>
    </row>
    <row r="112" spans="1:15" s="2" customFormat="1" ht="18" customHeight="1" x14ac:dyDescent="0.2">
      <c r="A112" s="25">
        <v>921</v>
      </c>
      <c r="B112" s="29"/>
      <c r="C112" s="83" t="s">
        <v>32</v>
      </c>
      <c r="D112" s="44">
        <f t="shared" si="21"/>
        <v>13858140.26</v>
      </c>
      <c r="E112" s="44">
        <f t="shared" si="21"/>
        <v>2432988.98</v>
      </c>
      <c r="F112" s="41">
        <f t="shared" si="19"/>
        <v>17.556388767564691</v>
      </c>
      <c r="G112" s="45">
        <f>SUM(G113:G117)</f>
        <v>3821592</v>
      </c>
      <c r="H112" s="45">
        <f>SUM(H113:H117)</f>
        <v>1905096</v>
      </c>
      <c r="I112" s="41">
        <f t="shared" si="20"/>
        <v>49.850847500204104</v>
      </c>
      <c r="J112" s="45">
        <f>SUM(J113:J117)</f>
        <v>10036548.26</v>
      </c>
      <c r="K112" s="45">
        <f>SUM(K113:K117)</f>
        <v>527892.98</v>
      </c>
      <c r="L112" s="41">
        <f>K112/J112*100</f>
        <v>5.2597064879753788</v>
      </c>
      <c r="M112" s="59"/>
      <c r="N112" s="60"/>
    </row>
    <row r="113" spans="1:14" s="3" customFormat="1" ht="17.100000000000001" customHeight="1" x14ac:dyDescent="0.2">
      <c r="A113" s="27"/>
      <c r="B113" s="28">
        <v>92109</v>
      </c>
      <c r="C113" s="18" t="s">
        <v>42</v>
      </c>
      <c r="D113" s="37">
        <f t="shared" si="21"/>
        <v>1536392</v>
      </c>
      <c r="E113" s="37">
        <f t="shared" si="21"/>
        <v>795696</v>
      </c>
      <c r="F113" s="42">
        <f t="shared" si="19"/>
        <v>51.789907783950973</v>
      </c>
      <c r="G113" s="37">
        <v>1536392</v>
      </c>
      <c r="H113" s="46">
        <v>795696</v>
      </c>
      <c r="I113" s="42">
        <f t="shared" si="20"/>
        <v>51.789907783950973</v>
      </c>
      <c r="J113" s="37"/>
      <c r="K113" s="37"/>
      <c r="L113" s="42"/>
      <c r="M113" s="11"/>
      <c r="N113" s="12"/>
    </row>
    <row r="114" spans="1:14" s="3" customFormat="1" ht="17.100000000000001" customHeight="1" x14ac:dyDescent="0.2">
      <c r="A114" s="27"/>
      <c r="B114" s="28">
        <v>92116</v>
      </c>
      <c r="C114" s="18" t="s">
        <v>6</v>
      </c>
      <c r="D114" s="37">
        <f t="shared" ref="D114:E116" si="25">G114+J114</f>
        <v>2281400</v>
      </c>
      <c r="E114" s="37">
        <f t="shared" si="25"/>
        <v>1103400</v>
      </c>
      <c r="F114" s="42">
        <f>E114/D114*100</f>
        <v>48.365039011133518</v>
      </c>
      <c r="G114" s="37">
        <v>2232200</v>
      </c>
      <c r="H114" s="46">
        <v>1091100</v>
      </c>
      <c r="I114" s="42">
        <f>H114/G114*100</f>
        <v>48.880028671266018</v>
      </c>
      <c r="J114" s="37">
        <v>49200</v>
      </c>
      <c r="K114" s="37">
        <v>12300</v>
      </c>
      <c r="L114" s="42">
        <f>K114/J114*100</f>
        <v>25</v>
      </c>
      <c r="M114" s="11"/>
      <c r="N114" s="12"/>
    </row>
    <row r="115" spans="1:14" s="3" customFormat="1" ht="17.100000000000001" customHeight="1" x14ac:dyDescent="0.2">
      <c r="A115" s="27"/>
      <c r="B115" s="28">
        <v>92118</v>
      </c>
      <c r="C115" s="18" t="s">
        <v>97</v>
      </c>
      <c r="D115" s="37">
        <f t="shared" si="25"/>
        <v>40000</v>
      </c>
      <c r="E115" s="37">
        <f t="shared" si="25"/>
        <v>10000</v>
      </c>
      <c r="F115" s="42">
        <f>E115/D115*100</f>
        <v>25</v>
      </c>
      <c r="G115" s="37">
        <v>40000</v>
      </c>
      <c r="H115" s="46">
        <v>10000</v>
      </c>
      <c r="I115" s="42">
        <f>H115/G115*100</f>
        <v>25</v>
      </c>
      <c r="J115" s="37"/>
      <c r="K115" s="37"/>
      <c r="L115" s="42"/>
      <c r="M115" s="11"/>
      <c r="N115" s="12"/>
    </row>
    <row r="116" spans="1:14" s="3" customFormat="1" ht="17.100000000000001" customHeight="1" x14ac:dyDescent="0.2">
      <c r="A116" s="27"/>
      <c r="B116" s="28">
        <v>92120</v>
      </c>
      <c r="C116" s="18" t="s">
        <v>84</v>
      </c>
      <c r="D116" s="37">
        <f t="shared" si="25"/>
        <v>9622848.2599999998</v>
      </c>
      <c r="E116" s="37">
        <f t="shared" si="25"/>
        <v>515592.98</v>
      </c>
      <c r="F116" s="42">
        <f>E116/D116*100</f>
        <v>5.3580080041706903</v>
      </c>
      <c r="G116" s="37"/>
      <c r="H116" s="46"/>
      <c r="I116" s="42"/>
      <c r="J116" s="37">
        <v>9622848.2599999998</v>
      </c>
      <c r="K116" s="37">
        <v>515592.98</v>
      </c>
      <c r="L116" s="42">
        <f>K116/J116*100</f>
        <v>5.3580080041706903</v>
      </c>
      <c r="M116" s="11"/>
      <c r="N116" s="12"/>
    </row>
    <row r="117" spans="1:14" s="3" customFormat="1" ht="17.100000000000001" customHeight="1" x14ac:dyDescent="0.2">
      <c r="A117" s="30"/>
      <c r="B117" s="24">
        <v>92195</v>
      </c>
      <c r="C117" s="20" t="s">
        <v>1</v>
      </c>
      <c r="D117" s="43">
        <f t="shared" si="21"/>
        <v>377500</v>
      </c>
      <c r="E117" s="43">
        <f t="shared" si="21"/>
        <v>8300</v>
      </c>
      <c r="F117" s="42">
        <f t="shared" si="19"/>
        <v>2.1986754966887418</v>
      </c>
      <c r="G117" s="43">
        <v>13000</v>
      </c>
      <c r="H117" s="46">
        <v>8300</v>
      </c>
      <c r="I117" s="42">
        <f t="shared" si="20"/>
        <v>63.84615384615384</v>
      </c>
      <c r="J117" s="37">
        <v>364500</v>
      </c>
      <c r="K117" s="37">
        <v>0</v>
      </c>
      <c r="L117" s="42">
        <f>K117/J117*100</f>
        <v>0</v>
      </c>
      <c r="M117" s="11"/>
      <c r="N117" s="12"/>
    </row>
    <row r="118" spans="1:14" s="2" customFormat="1" ht="18" customHeight="1" x14ac:dyDescent="0.2">
      <c r="A118" s="25">
        <v>926</v>
      </c>
      <c r="B118" s="29"/>
      <c r="C118" s="19" t="s">
        <v>77</v>
      </c>
      <c r="D118" s="44">
        <f t="shared" si="21"/>
        <v>11673998</v>
      </c>
      <c r="E118" s="44">
        <f t="shared" si="21"/>
        <v>4563229.71</v>
      </c>
      <c r="F118" s="41">
        <f t="shared" si="19"/>
        <v>39.088834090942967</v>
      </c>
      <c r="G118" s="45">
        <f>SUM(G119:G120)</f>
        <v>10858998</v>
      </c>
      <c r="H118" s="45">
        <f>SUM(H119:H120)</f>
        <v>4444612.21</v>
      </c>
      <c r="I118" s="41">
        <f>H118/G118*100</f>
        <v>40.930224040929005</v>
      </c>
      <c r="J118" s="45">
        <f>SUM(J119:J120)</f>
        <v>815000</v>
      </c>
      <c r="K118" s="45">
        <f>SUM(K119:K120)</f>
        <v>118617.5</v>
      </c>
      <c r="L118" s="41">
        <f>K118/J118*100</f>
        <v>14.554294478527607</v>
      </c>
      <c r="M118" s="59"/>
      <c r="N118" s="60"/>
    </row>
    <row r="119" spans="1:14" s="3" customFormat="1" ht="17.100000000000001" customHeight="1" x14ac:dyDescent="0.2">
      <c r="A119" s="27"/>
      <c r="B119" s="28">
        <v>92601</v>
      </c>
      <c r="C119" s="18" t="s">
        <v>33</v>
      </c>
      <c r="D119" s="37">
        <f t="shared" si="21"/>
        <v>11388198</v>
      </c>
      <c r="E119" s="37">
        <f t="shared" si="21"/>
        <v>4501229.71</v>
      </c>
      <c r="F119" s="42">
        <f t="shared" si="19"/>
        <v>39.525390320751356</v>
      </c>
      <c r="G119" s="37">
        <v>10573198</v>
      </c>
      <c r="H119" s="46">
        <v>4382612.21</v>
      </c>
      <c r="I119" s="42">
        <f t="shared" si="20"/>
        <v>41.450204658987758</v>
      </c>
      <c r="J119" s="37">
        <v>815000</v>
      </c>
      <c r="K119" s="37">
        <v>118617.5</v>
      </c>
      <c r="L119" s="42">
        <f>K119/J119*100</f>
        <v>14.554294478527607</v>
      </c>
      <c r="M119" s="11"/>
      <c r="N119" s="12"/>
    </row>
    <row r="120" spans="1:14" s="3" customFormat="1" ht="17.100000000000001" customHeight="1" x14ac:dyDescent="0.2">
      <c r="A120" s="27"/>
      <c r="B120" s="28">
        <v>92605</v>
      </c>
      <c r="C120" s="18" t="s">
        <v>78</v>
      </c>
      <c r="D120" s="37">
        <f>G120+J120</f>
        <v>285800</v>
      </c>
      <c r="E120" s="37">
        <f>H120+K120</f>
        <v>62000</v>
      </c>
      <c r="F120" s="42">
        <f>E120/D120*100</f>
        <v>21.693491952414277</v>
      </c>
      <c r="G120" s="37">
        <v>285800</v>
      </c>
      <c r="H120" s="46">
        <v>62000</v>
      </c>
      <c r="I120" s="42">
        <f>H120/G120*100</f>
        <v>21.693491952414277</v>
      </c>
      <c r="J120" s="37"/>
      <c r="K120" s="37"/>
      <c r="L120" s="42"/>
      <c r="M120" s="11"/>
      <c r="N120" s="12"/>
    </row>
    <row r="121" spans="1:14" s="74" customFormat="1" ht="16.5" customHeight="1" x14ac:dyDescent="0.2">
      <c r="A121" s="29"/>
      <c r="B121" s="29"/>
      <c r="C121" s="19" t="s">
        <v>52</v>
      </c>
      <c r="D121" s="45">
        <f>G121+J121</f>
        <v>206164883.67000002</v>
      </c>
      <c r="E121" s="45">
        <f>H121+K121</f>
        <v>80366661.080000013</v>
      </c>
      <c r="F121" s="41">
        <f t="shared" si="19"/>
        <v>38.981741045987128</v>
      </c>
      <c r="G121" s="108">
        <f>G118+G112+G102+G94+G89+G87+G75+G70+G54+G51+G48+G40+G38+G35+G29+G25+G22+G20+G15+G13+G9</f>
        <v>166505386.26000002</v>
      </c>
      <c r="H121" s="108">
        <f>H118+H112+H102+H94+H89+H87+H75+H70+H54+H51+H48+H40+H38+H35+H29+H25+H22+H20+H15+H13+H9</f>
        <v>77540974.230000019</v>
      </c>
      <c r="I121" s="41">
        <f t="shared" si="20"/>
        <v>46.569649169738526</v>
      </c>
      <c r="J121" s="108">
        <f>J118+J112+J102+J94+J89+J87+J75+J70+J54+J51+J48+J40+J38+J35+J29+J25+J22+J20+J15+J13+J9</f>
        <v>39659497.409999996</v>
      </c>
      <c r="K121" s="108">
        <f>K118+K112+K102+K94+K89+K87+K75+K70+K54+K51+K48+K40+K38+K35+K29+K25+K22+K20+K15+K13+K9</f>
        <v>2825686.85</v>
      </c>
      <c r="L121" s="41">
        <f>K121/J121*100</f>
        <v>7.1248680254014349</v>
      </c>
      <c r="M121" s="59"/>
      <c r="N121" s="73"/>
    </row>
    <row r="122" spans="1:14" s="79" customFormat="1" ht="21" customHeight="1" x14ac:dyDescent="0.2">
      <c r="A122" s="77"/>
      <c r="B122" s="77"/>
      <c r="C122" s="78"/>
      <c r="D122" s="51"/>
      <c r="E122" s="51"/>
      <c r="F122" s="51"/>
      <c r="G122" s="76"/>
      <c r="H122" s="76"/>
      <c r="I122" s="75"/>
      <c r="J122" s="76"/>
      <c r="K122" s="76"/>
      <c r="L122" s="105"/>
      <c r="M122" s="11"/>
      <c r="N122" s="12"/>
    </row>
    <row r="123" spans="1:14" s="79" customFormat="1" ht="21" customHeight="1" x14ac:dyDescent="0.2">
      <c r="A123" s="77"/>
      <c r="B123" s="77"/>
      <c r="C123" s="78"/>
      <c r="D123" s="51"/>
      <c r="E123" s="51"/>
      <c r="F123" s="51"/>
      <c r="G123" s="76"/>
      <c r="H123" s="76"/>
      <c r="I123" s="75"/>
      <c r="J123" s="76"/>
      <c r="K123" s="76"/>
      <c r="L123" s="105"/>
      <c r="M123" s="11"/>
      <c r="N123" s="12"/>
    </row>
    <row r="124" spans="1:14" s="79" customFormat="1" ht="21" customHeight="1" x14ac:dyDescent="0.2">
      <c r="A124" s="77"/>
      <c r="B124" s="77"/>
      <c r="C124" s="78"/>
      <c r="D124" s="51"/>
      <c r="E124" s="51"/>
      <c r="F124" s="51"/>
      <c r="G124" s="76"/>
      <c r="H124" s="76"/>
      <c r="I124" s="75"/>
      <c r="J124" s="76"/>
      <c r="K124" s="76"/>
      <c r="L124" s="105"/>
      <c r="M124" s="11"/>
      <c r="N124" s="12"/>
    </row>
    <row r="125" spans="1:14" s="80" customFormat="1" ht="18" customHeight="1" x14ac:dyDescent="0.2">
      <c r="A125" s="77"/>
      <c r="B125" s="77"/>
      <c r="C125" s="78"/>
      <c r="D125" s="51"/>
      <c r="E125" s="51"/>
      <c r="F125" s="51"/>
      <c r="G125" s="76"/>
      <c r="H125" s="76"/>
      <c r="I125" s="75"/>
      <c r="J125" s="76"/>
      <c r="K125" s="76"/>
      <c r="L125" s="105"/>
      <c r="M125" s="11"/>
      <c r="N125" s="12"/>
    </row>
    <row r="126" spans="1:14" s="80" customFormat="1" ht="18" customHeight="1" x14ac:dyDescent="0.2">
      <c r="A126" s="77"/>
      <c r="B126" s="77"/>
      <c r="C126" s="78"/>
      <c r="D126" s="51"/>
      <c r="E126" s="51"/>
      <c r="F126" s="51"/>
      <c r="G126" s="76"/>
      <c r="H126" s="76"/>
      <c r="I126" s="75"/>
      <c r="J126" s="76"/>
      <c r="K126" s="76"/>
      <c r="L126" s="105"/>
      <c r="M126" s="11"/>
      <c r="N126" s="12"/>
    </row>
    <row r="127" spans="1:14" s="80" customFormat="1" ht="18" customHeight="1" x14ac:dyDescent="0.2">
      <c r="A127" s="77"/>
      <c r="B127" s="77"/>
      <c r="C127" s="78"/>
      <c r="D127" s="81"/>
      <c r="E127" s="81"/>
      <c r="F127" s="81"/>
      <c r="G127" s="76"/>
      <c r="H127" s="76"/>
      <c r="I127" s="75"/>
      <c r="J127" s="76"/>
      <c r="K127" s="76"/>
      <c r="L127" s="105"/>
      <c r="M127" s="11"/>
      <c r="N127" s="12"/>
    </row>
    <row r="128" spans="1:14" s="80" customFormat="1" ht="18" customHeight="1" x14ac:dyDescent="0.2">
      <c r="A128" s="77"/>
      <c r="B128" s="77"/>
      <c r="C128" s="78"/>
      <c r="D128" s="75"/>
      <c r="E128" s="75"/>
      <c r="F128" s="75"/>
      <c r="G128" s="76"/>
      <c r="H128" s="76"/>
      <c r="I128" s="75"/>
      <c r="J128" s="76"/>
      <c r="K128" s="76"/>
      <c r="L128" s="105"/>
      <c r="M128" s="11"/>
      <c r="N128" s="12"/>
    </row>
    <row r="129" spans="1:14" s="80" customFormat="1" ht="15" customHeight="1" x14ac:dyDescent="0.2">
      <c r="A129" s="77"/>
      <c r="B129" s="77"/>
      <c r="C129" s="78"/>
      <c r="D129" s="82"/>
      <c r="E129" s="82"/>
      <c r="F129" s="82"/>
      <c r="G129" s="76"/>
      <c r="H129" s="76"/>
      <c r="I129" s="75"/>
      <c r="J129" s="76"/>
      <c r="K129" s="76"/>
      <c r="L129" s="105"/>
      <c r="M129" s="11"/>
      <c r="N129" s="12"/>
    </row>
    <row r="130" spans="1:14" s="5" customFormat="1" x14ac:dyDescent="0.2">
      <c r="A130" s="32"/>
      <c r="B130" s="32"/>
      <c r="C130" s="23"/>
      <c r="D130" s="51"/>
      <c r="E130" s="51"/>
      <c r="F130" s="51"/>
      <c r="G130" s="65"/>
      <c r="H130" s="65"/>
      <c r="I130" s="110"/>
      <c r="J130" s="66"/>
      <c r="K130" s="66"/>
      <c r="L130" s="106"/>
      <c r="M130" s="11"/>
      <c r="N130" s="12"/>
    </row>
    <row r="131" spans="1:14" s="5" customFormat="1" x14ac:dyDescent="0.2">
      <c r="A131" s="32"/>
      <c r="B131" s="32"/>
      <c r="C131" s="23"/>
      <c r="D131" s="51"/>
      <c r="E131" s="51"/>
      <c r="F131" s="51"/>
      <c r="G131" s="65"/>
      <c r="H131" s="65"/>
      <c r="I131" s="110"/>
      <c r="J131" s="66"/>
      <c r="K131" s="66"/>
      <c r="L131" s="106"/>
      <c r="M131" s="11"/>
      <c r="N131" s="12"/>
    </row>
    <row r="132" spans="1:14" s="5" customFormat="1" ht="12.75" customHeight="1" x14ac:dyDescent="0.2">
      <c r="A132" s="32"/>
      <c r="B132" s="32"/>
      <c r="C132" s="23"/>
      <c r="D132" s="51"/>
      <c r="E132" s="51"/>
      <c r="F132" s="51"/>
      <c r="G132" s="65"/>
      <c r="H132" s="65"/>
      <c r="I132" s="110"/>
      <c r="J132" s="66"/>
      <c r="K132" s="66"/>
      <c r="L132" s="106"/>
      <c r="M132" s="11"/>
      <c r="N132" s="12"/>
    </row>
    <row r="133" spans="1:14" s="5" customFormat="1" x14ac:dyDescent="0.2">
      <c r="A133" s="32"/>
      <c r="B133" s="32"/>
      <c r="C133" s="23"/>
      <c r="D133" s="51"/>
      <c r="E133" s="51"/>
      <c r="F133" s="51"/>
      <c r="G133" s="66"/>
      <c r="H133" s="66"/>
      <c r="I133" s="111"/>
      <c r="J133" s="66"/>
      <c r="K133" s="66"/>
      <c r="L133" s="106"/>
      <c r="M133" s="11"/>
      <c r="N133" s="12"/>
    </row>
    <row r="134" spans="1:14" s="5" customFormat="1" x14ac:dyDescent="0.2">
      <c r="A134" s="32"/>
      <c r="B134" s="32"/>
      <c r="C134" s="23"/>
      <c r="D134" s="51"/>
      <c r="E134" s="51"/>
      <c r="F134" s="51"/>
      <c r="G134" s="66"/>
      <c r="H134" s="66"/>
      <c r="I134" s="111"/>
      <c r="J134" s="66"/>
      <c r="K134" s="66"/>
      <c r="L134" s="106"/>
      <c r="M134" s="11"/>
      <c r="N134" s="12"/>
    </row>
    <row r="142" spans="1:14" ht="15" customHeight="1" x14ac:dyDescent="0.2"/>
    <row r="144" spans="1:14" ht="12" customHeight="1" x14ac:dyDescent="0.2"/>
    <row r="145" ht="12" customHeight="1" x14ac:dyDescent="0.2"/>
    <row r="146" ht="12" customHeight="1" x14ac:dyDescent="0.2"/>
    <row r="147" ht="12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90" ht="12.75" customHeight="1" x14ac:dyDescent="0.2"/>
    <row r="191" ht="12.75" customHeight="1" x14ac:dyDescent="0.2"/>
    <row r="192" ht="12.75" customHeight="1" x14ac:dyDescent="0.2"/>
    <row r="209" ht="15" customHeight="1" x14ac:dyDescent="0.2"/>
    <row r="216" ht="12.75" customHeight="1" x14ac:dyDescent="0.2"/>
    <row r="224" ht="12.75" customHeight="1" x14ac:dyDescent="0.2"/>
    <row r="227" ht="12.75" customHeight="1" x14ac:dyDescent="0.2"/>
    <row r="236" ht="12.75" customHeight="1" x14ac:dyDescent="0.2"/>
    <row r="240" ht="12" customHeight="1" x14ac:dyDescent="0.2"/>
    <row r="241" ht="12" customHeight="1" x14ac:dyDescent="0.2"/>
    <row r="242" ht="15" customHeight="1" x14ac:dyDescent="0.2"/>
    <row r="290" ht="15" customHeight="1" x14ac:dyDescent="0.2"/>
    <row r="298" ht="18" customHeight="1" x14ac:dyDescent="0.2"/>
    <row r="299" ht="15" customHeight="1" x14ac:dyDescent="0.2"/>
    <row r="301" ht="12.75" customHeight="1" x14ac:dyDescent="0.2"/>
    <row r="304" ht="15" customHeight="1" x14ac:dyDescent="0.2"/>
    <row r="305" ht="12.75" customHeight="1" x14ac:dyDescent="0.2"/>
    <row r="306" ht="13.5" customHeight="1" x14ac:dyDescent="0.2"/>
    <row r="307" ht="15" customHeight="1" x14ac:dyDescent="0.2"/>
    <row r="310" ht="18" customHeight="1" x14ac:dyDescent="0.2"/>
    <row r="311" ht="15" customHeight="1" x14ac:dyDescent="0.2"/>
    <row r="312" ht="13.5" customHeight="1" x14ac:dyDescent="0.2"/>
    <row r="316" ht="18" customHeight="1" x14ac:dyDescent="0.2"/>
    <row r="317" ht="15" customHeight="1" x14ac:dyDescent="0.2"/>
    <row r="323" ht="12.75" customHeight="1" x14ac:dyDescent="0.2"/>
    <row r="324" ht="12.75" customHeight="1" x14ac:dyDescent="0.2"/>
    <row r="325" ht="15" customHeight="1" x14ac:dyDescent="0.2"/>
    <row r="327" ht="15" customHeight="1" x14ac:dyDescent="0.2"/>
    <row r="331" ht="15" customHeight="1" x14ac:dyDescent="0.2"/>
    <row r="338" ht="12.75" customHeight="1" x14ac:dyDescent="0.2"/>
    <row r="342" ht="12" customHeight="1" x14ac:dyDescent="0.2"/>
    <row r="345" ht="12" customHeight="1" x14ac:dyDescent="0.2"/>
    <row r="348" ht="12" customHeight="1" x14ac:dyDescent="0.2"/>
    <row r="354" ht="12" customHeight="1" x14ac:dyDescent="0.2"/>
    <row r="355" ht="12" customHeight="1" x14ac:dyDescent="0.2"/>
    <row r="356" ht="12" customHeight="1" x14ac:dyDescent="0.2"/>
    <row r="365" ht="12" customHeight="1" x14ac:dyDescent="0.2"/>
    <row r="366" ht="15" customHeight="1" x14ac:dyDescent="0.2"/>
    <row r="368" ht="12" customHeight="1" x14ac:dyDescent="0.2"/>
    <row r="369" ht="12" customHeight="1" x14ac:dyDescent="0.2"/>
    <row r="370" ht="25.5" customHeight="1" x14ac:dyDescent="0.2"/>
    <row r="371" ht="12.75" customHeight="1" x14ac:dyDescent="0.2"/>
    <row r="372" ht="15" customHeight="1" x14ac:dyDescent="0.2"/>
    <row r="373" ht="12" customHeight="1" x14ac:dyDescent="0.2"/>
    <row r="374" ht="12.75" customHeight="1" x14ac:dyDescent="0.2"/>
    <row r="375" ht="12" customHeight="1" x14ac:dyDescent="0.2"/>
    <row r="376" ht="12" customHeight="1" x14ac:dyDescent="0.2"/>
    <row r="377" ht="12.75" customHeight="1" x14ac:dyDescent="0.2"/>
    <row r="378" ht="18" customHeight="1" x14ac:dyDescent="0.2"/>
    <row r="379" ht="15" customHeight="1" x14ac:dyDescent="0.2"/>
    <row r="380" ht="12.75" customHeight="1" x14ac:dyDescent="0.2"/>
    <row r="381" ht="12.75" customHeight="1" x14ac:dyDescent="0.2"/>
    <row r="383" ht="12.75" customHeight="1" x14ac:dyDescent="0.2"/>
    <row r="384" ht="13.5" customHeight="1" x14ac:dyDescent="0.2"/>
    <row r="385" ht="18" customHeight="1" x14ac:dyDescent="0.2"/>
    <row r="386" ht="15" customHeight="1" x14ac:dyDescent="0.2"/>
    <row r="387" ht="13.5" customHeight="1" x14ac:dyDescent="0.2"/>
    <row r="388" ht="15" customHeight="1" x14ac:dyDescent="0.2"/>
    <row r="396" ht="18" customHeight="1" x14ac:dyDescent="0.2"/>
    <row r="397" ht="15" customHeight="1" x14ac:dyDescent="0.2"/>
    <row r="399" ht="1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5" customHeight="1" x14ac:dyDescent="0.2"/>
    <row r="432" ht="15" customHeight="1" x14ac:dyDescent="0.2"/>
    <row r="441" ht="12.75" customHeight="1" x14ac:dyDescent="0.2"/>
    <row r="442" ht="12.75" customHeight="1" x14ac:dyDescent="0.2"/>
    <row r="443" ht="12.75" customHeight="1" x14ac:dyDescent="0.2"/>
    <row r="448" ht="25.5" customHeight="1" x14ac:dyDescent="0.2"/>
    <row r="449" ht="13.5" customHeight="1" x14ac:dyDescent="0.2"/>
    <row r="450" ht="15" customHeight="1" x14ac:dyDescent="0.2"/>
    <row r="460" ht="18" customHeight="1" x14ac:dyDescent="0.2"/>
    <row r="461" ht="15" customHeight="1" x14ac:dyDescent="0.2"/>
    <row r="468" ht="14.25" customHeight="1" x14ac:dyDescent="0.2"/>
    <row r="470" ht="15" customHeight="1" x14ac:dyDescent="0.2"/>
    <row r="472" ht="18" customHeight="1" x14ac:dyDescent="0.2"/>
    <row r="473" ht="24.75" customHeight="1" x14ac:dyDescent="0.2"/>
    <row r="474" ht="22.5" customHeight="1" x14ac:dyDescent="0.2"/>
    <row r="475" ht="15" customHeight="1" x14ac:dyDescent="0.2"/>
    <row r="476" ht="24" customHeight="1" x14ac:dyDescent="0.2"/>
    <row r="477" ht="18" customHeight="1" x14ac:dyDescent="0.2"/>
    <row r="478" ht="13.5" customHeight="1" x14ac:dyDescent="0.2"/>
    <row r="479" ht="12.75" customHeight="1" x14ac:dyDescent="0.2"/>
    <row r="480" ht="13.5" customHeight="1" x14ac:dyDescent="0.2"/>
    <row r="483" ht="13.5" customHeight="1" x14ac:dyDescent="0.2"/>
    <row r="484" ht="16.5" customHeight="1" x14ac:dyDescent="0.2"/>
    <row r="485" ht="13.5" customHeight="1" x14ac:dyDescent="0.2"/>
    <row r="486" ht="12" customHeight="1" x14ac:dyDescent="0.2"/>
    <row r="487" ht="25.5" customHeight="1" x14ac:dyDescent="0.2"/>
    <row r="488" ht="15" customHeight="1" x14ac:dyDescent="0.2"/>
    <row r="492" ht="15.75" customHeight="1" x14ac:dyDescent="0.2"/>
    <row r="493" ht="21" customHeight="1" x14ac:dyDescent="0.2"/>
  </sheetData>
  <mergeCells count="9">
    <mergeCell ref="A3:L3"/>
    <mergeCell ref="D5:F6"/>
    <mergeCell ref="G6:I6"/>
    <mergeCell ref="B4:B7"/>
    <mergeCell ref="A4:A7"/>
    <mergeCell ref="C4:C7"/>
    <mergeCell ref="J6:L6"/>
    <mergeCell ref="G5:L5"/>
    <mergeCell ref="D4:L4"/>
  </mergeCells>
  <phoneticPr fontId="3" type="noConversion"/>
  <printOptions horizontalCentered="1"/>
  <pageMargins left="0.39370078740157483" right="0.27559055118110237" top="0.86" bottom="0.83" header="0.51181102362204722" footer="0.43307086614173229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2020-09-21T06:55:19Z</cp:lastPrinted>
  <dcterms:created xsi:type="dcterms:W3CDTF">2000-01-03T19:49:14Z</dcterms:created>
  <dcterms:modified xsi:type="dcterms:W3CDTF">2020-09-21T06:56:06Z</dcterms:modified>
</cp:coreProperties>
</file>