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6_22X2020 zm budzetu 2020\"/>
    </mc:Choice>
  </mc:AlternateContent>
  <bookViews>
    <workbookView xWindow="0" yWindow="0" windowWidth="21600" windowHeight="973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1" l="1"/>
  <c r="P21" i="1"/>
  <c r="M21" i="1"/>
  <c r="I21" i="1"/>
  <c r="H21" i="1"/>
  <c r="J21" i="1" s="1"/>
  <c r="L22" i="1" l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P45" i="1" s="1"/>
  <c r="L45" i="1"/>
  <c r="F46" i="1" s="1"/>
  <c r="F45" i="1" s="1"/>
  <c r="F44" i="1" s="1"/>
  <c r="K45" i="1"/>
  <c r="E46" i="1" s="1"/>
  <c r="J47" i="1" l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J102" i="1" s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2" i="1" l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5" i="1"/>
  <c r="K14" i="1" s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17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J19" i="1" s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N77" i="1" l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<sst xmlns="http://schemas.openxmlformats.org/spreadsheetml/2006/main" count="134" uniqueCount="63">
  <si>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</si>
  <si>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</si>
  <si>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</si>
  <si>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</si>
  <si>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</si>
  <si>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</si>
  <si>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</si>
  <si>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</si>
  <si>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</si>
  <si>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</si>
  <si>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</si>
  <si>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</si>
  <si>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</si>
  <si>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</si>
  <si>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</si>
  <si>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</si>
  <si>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</si>
  <si>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</si>
  <si>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</si>
  <si>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</si>
  <si>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</si>
  <si>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</si>
  <si>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</si>
  <si>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</si>
  <si>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</si>
  <si>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</si>
  <si>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</si>
  <si>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</si>
  <si>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</si>
  <si>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</si>
  <si>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</si>
  <si>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</si>
  <si>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</si>
  <si>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</si>
  <si>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</si>
  <si>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</si>
  <si>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</si>
  <si>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</si>
  <si>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</si>
  <si>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</si>
  <si>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</si>
  <si>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</si>
  <si>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</si>
  <si>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</si>
  <si>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</si>
  <si>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</si>
  <si>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</si>
  <si>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</si>
  <si>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</si>
  <si>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</si>
  <si>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</si>
  <si>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</si>
  <si>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</si>
  <si>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</si>
  <si>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</si>
  <si>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</si>
  <si>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</si>
  <si>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</si>
  <si>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Burmistrza Miasta Nowy Dwór Mazowiecki</t>
  </si>
  <si>
    <t>Zakup usług zdrowotnych</t>
  </si>
  <si>
    <t>Opłaty z tytułu zakupu usług telekomunikacyjnych</t>
  </si>
  <si>
    <t>z dnia 22 października 2020 r.</t>
  </si>
  <si>
    <t>Załącznik nr 3 do zarządzenia Nr 146/2020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</si>
</sst>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E82" activePane="bottomRight" state="frozen"/>
      <selection pane="topRight" activeCell="E1" sqref="E1"/>
      <selection pane="bottomLeft" activeCell="A12" sqref="A12"/>
      <selection pane="bottomRight" activeCell="D89" sqref="D89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3" t="s">
        <v>62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4" t="s">
        <v>58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1" t="s">
        <v>61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6" t="s">
        <v>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39"/>
      <c r="R4" s="139"/>
      <c r="S4" s="139"/>
      <c r="T4"/>
      <c r="U4"/>
    </row>
    <row r="5" spans="1:21" s="3" customFormat="1" ht="15" customHeight="1" x14ac:dyDescent="0.2">
      <c r="A5" s="187" t="s">
        <v>6</v>
      </c>
      <c r="B5" s="187" t="s">
        <v>7</v>
      </c>
      <c r="C5" s="199" t="s">
        <v>18</v>
      </c>
      <c r="D5" s="196" t="s">
        <v>11</v>
      </c>
      <c r="E5" s="202" t="s">
        <v>13</v>
      </c>
      <c r="F5" s="203"/>
      <c r="G5" s="204"/>
      <c r="H5" s="202" t="s">
        <v>12</v>
      </c>
      <c r="I5" s="203"/>
      <c r="J5" s="208"/>
      <c r="K5" s="190" t="s">
        <v>8</v>
      </c>
      <c r="L5" s="191"/>
      <c r="M5" s="191"/>
      <c r="N5" s="192"/>
      <c r="O5" s="190"/>
      <c r="P5" s="192"/>
      <c r="Q5" s="139"/>
      <c r="R5" s="139"/>
      <c r="S5" s="139"/>
      <c r="T5"/>
      <c r="U5"/>
    </row>
    <row r="6" spans="1:21" s="3" customFormat="1" ht="27" customHeight="1" x14ac:dyDescent="0.2">
      <c r="A6" s="188"/>
      <c r="B6" s="188"/>
      <c r="C6" s="200"/>
      <c r="D6" s="197"/>
      <c r="E6" s="205"/>
      <c r="F6" s="206"/>
      <c r="G6" s="207"/>
      <c r="H6" s="205"/>
      <c r="I6" s="206"/>
      <c r="J6" s="209"/>
      <c r="K6" s="193" t="s">
        <v>26</v>
      </c>
      <c r="L6" s="194"/>
      <c r="M6" s="195"/>
      <c r="N6" s="133" t="s">
        <v>14</v>
      </c>
      <c r="O6" s="210"/>
      <c r="P6" s="208"/>
      <c r="Q6" s="139"/>
      <c r="R6" s="139"/>
      <c r="S6" s="139"/>
      <c r="T6"/>
      <c r="U6"/>
    </row>
    <row r="7" spans="1:21" s="3" customFormat="1" ht="39.75" customHeight="1" x14ac:dyDescent="0.2">
      <c r="A7" s="189"/>
      <c r="B7" s="189"/>
      <c r="C7" s="201"/>
      <c r="D7" s="198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2325.56</v>
      </c>
      <c r="F9" s="17">
        <f>F10</f>
        <v>371.45</v>
      </c>
      <c r="G9" s="18">
        <f>SUM(E9:F9)</f>
        <v>2697.0099999999998</v>
      </c>
      <c r="H9" s="51">
        <f>H10</f>
        <v>2325.56</v>
      </c>
      <c r="I9" s="51">
        <f>L9+O9</f>
        <v>371.45</v>
      </c>
      <c r="J9" s="19">
        <f>SUM(H9:I9)</f>
        <v>2697.0099999999998</v>
      </c>
      <c r="K9" s="17">
        <f>K10</f>
        <v>2325.56</v>
      </c>
      <c r="L9" s="51">
        <f>L10</f>
        <v>371.45</v>
      </c>
      <c r="M9" s="19">
        <f>SUM(K9:L9)</f>
        <v>2697.0099999999998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2325.56</v>
      </c>
      <c r="F10" s="163">
        <f>F11</f>
        <v>371.45</v>
      </c>
      <c r="G10" s="24">
        <f>SUM(E10:F10)</f>
        <v>2697.0099999999998</v>
      </c>
      <c r="H10" s="25">
        <f>SUM(H12:H13)</f>
        <v>2325.56</v>
      </c>
      <c r="I10" s="53">
        <f>L10+O10</f>
        <v>371.45</v>
      </c>
      <c r="J10" s="26">
        <f>SUM(H10:I10)</f>
        <v>2697.0099999999998</v>
      </c>
      <c r="K10" s="164">
        <f>SUM(K12:K13)</f>
        <v>2325.56</v>
      </c>
      <c r="L10" s="25">
        <f>SUM(L12:L13)</f>
        <v>371.45</v>
      </c>
      <c r="M10" s="26">
        <f>SUM(K10:L10)</f>
        <v>2697.0099999999998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2325.56</v>
      </c>
      <c r="F11" s="34">
        <f>L10</f>
        <v>371.45</v>
      </c>
      <c r="G11" s="27">
        <f>SUM(E11:F11)</f>
        <v>2697.0099999999998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45.6</v>
      </c>
      <c r="I12" s="31">
        <f>L12</f>
        <v>7.28</v>
      </c>
      <c r="J12" s="55">
        <f>SUM(H12:I12)</f>
        <v>52.88</v>
      </c>
      <c r="K12" s="34">
        <v>45.6</v>
      </c>
      <c r="L12" s="31">
        <v>7.28</v>
      </c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2279.96</v>
      </c>
      <c r="I13" s="56">
        <f>L13</f>
        <v>364.17</v>
      </c>
      <c r="J13" s="63">
        <f>SUM(H13:I13)</f>
        <v>2644.13</v>
      </c>
      <c r="K13" s="46">
        <v>2279.96</v>
      </c>
      <c r="L13" s="56">
        <v>364.17</v>
      </c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384162</v>
      </c>
      <c r="F14" s="58">
        <f>F15+F22</f>
        <v>7220</v>
      </c>
      <c r="G14" s="18">
        <f>SUM(E14:F14)</f>
        <v>391382</v>
      </c>
      <c r="H14" s="51">
        <f>K14+N14</f>
        <v>384162</v>
      </c>
      <c r="I14" s="51">
        <f>L14+O14</f>
        <v>7220</v>
      </c>
      <c r="J14" s="19">
        <f>SUM(H14:I14)</f>
        <v>391382</v>
      </c>
      <c r="K14" s="58">
        <f>K15+K22</f>
        <v>384162</v>
      </c>
      <c r="L14" s="58">
        <f>L15+L22</f>
        <v>7220</v>
      </c>
      <c r="M14" s="19">
        <f>SUM(K14:L14)</f>
        <v>391382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361607</v>
      </c>
      <c r="F15" s="23">
        <f>F16</f>
        <v>7220</v>
      </c>
      <c r="G15" s="24">
        <f>SUM(E15:F15)</f>
        <v>368827</v>
      </c>
      <c r="H15" s="53">
        <f>K15+N15</f>
        <v>361607</v>
      </c>
      <c r="I15" s="53">
        <f>L15+O15</f>
        <v>7220</v>
      </c>
      <c r="J15" s="23">
        <f>SUM(H15:I15)</f>
        <v>368827</v>
      </c>
      <c r="K15" s="25">
        <f>SUM(K17:K20)</f>
        <v>361607</v>
      </c>
      <c r="L15" s="25">
        <f>SUM(L17:L21)</f>
        <v>7220</v>
      </c>
      <c r="M15" s="26">
        <f>SUM(K15:L15)</f>
        <v>368827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361607</v>
      </c>
      <c r="F16" s="34">
        <f>L15</f>
        <v>7220</v>
      </c>
      <c r="G16" s="27">
        <f>SUM(E16:F16)</f>
        <v>368827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300949</v>
      </c>
      <c r="I17" s="31">
        <f t="shared" si="1"/>
        <v>0</v>
      </c>
      <c r="J17" s="33">
        <f t="shared" ref="J17:J29" si="2">SUM(H17:I17)</f>
        <v>300949</v>
      </c>
      <c r="K17" s="73">
        <v>300949</v>
      </c>
      <c r="L17" s="31"/>
      <c r="M17" s="33">
        <f t="shared" ref="M17:M29" si="3">SUM(K17:L17)</f>
        <v>300949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52335</v>
      </c>
      <c r="I19" s="86">
        <f t="shared" si="1"/>
        <v>0</v>
      </c>
      <c r="J19" s="69">
        <f t="shared" si="2"/>
        <v>52335</v>
      </c>
      <c r="K19" s="95">
        <v>52335</v>
      </c>
      <c r="L19" s="68"/>
      <c r="M19" s="69">
        <f t="shared" si="3"/>
        <v>52335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2" t="s">
        <v>57</v>
      </c>
      <c r="E20" s="35"/>
      <c r="F20" s="36"/>
      <c r="G20" s="37"/>
      <c r="H20" s="68">
        <f t="shared" si="1"/>
        <v>4821</v>
      </c>
      <c r="I20" s="86">
        <f t="shared" si="1"/>
        <v>0</v>
      </c>
      <c r="J20" s="125">
        <f t="shared" si="2"/>
        <v>4821</v>
      </c>
      <c r="K20" s="86">
        <v>4821</v>
      </c>
      <c r="L20" s="68"/>
      <c r="M20" s="125">
        <f t="shared" si="3"/>
        <v>4821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0</v>
      </c>
      <c r="I21" s="56">
        <f t="shared" si="1"/>
        <v>7220</v>
      </c>
      <c r="J21" s="63">
        <f t="shared" si="2"/>
        <v>7220</v>
      </c>
      <c r="K21" s="46">
        <v>0</v>
      </c>
      <c r="L21" s="46">
        <v>7220</v>
      </c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0</v>
      </c>
      <c r="G44" s="67">
        <f>SUM(E44:F44)</f>
        <v>290456</v>
      </c>
      <c r="H44" s="51">
        <f>H45</f>
        <v>290456</v>
      </c>
      <c r="I44" s="51">
        <f>L44+O44</f>
        <v>0</v>
      </c>
      <c r="J44" s="84">
        <f>SUM(H44:I44)</f>
        <v>290456</v>
      </c>
      <c r="K44" s="17">
        <f>K45</f>
        <v>290456</v>
      </c>
      <c r="L44" s="51">
        <f>L45</f>
        <v>0</v>
      </c>
      <c r="M44" s="84">
        <f>SUM(K44:L44)</f>
        <v>290456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0</v>
      </c>
      <c r="G45" s="24">
        <f>SUM(E45:F45)</f>
        <v>290456</v>
      </c>
      <c r="H45" s="53">
        <f>K45+N45</f>
        <v>290456</v>
      </c>
      <c r="I45" s="53">
        <f>L45+O45</f>
        <v>0</v>
      </c>
      <c r="J45" s="26">
        <f>SUM(H45:I45)</f>
        <v>290456</v>
      </c>
      <c r="K45" s="164">
        <f>SUM(K47:K49)</f>
        <v>290456</v>
      </c>
      <c r="L45" s="25">
        <f>SUM(L47:L49)</f>
        <v>0</v>
      </c>
      <c r="M45" s="26">
        <f>SUM(K45:L45)</f>
        <v>290456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f>L45</f>
        <v>0</v>
      </c>
      <c r="G46" s="64">
        <f>SUM(E46:F46)</f>
        <v>290456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0</v>
      </c>
      <c r="J47" s="55">
        <f>SUM(H47:I47)</f>
        <v>10414</v>
      </c>
      <c r="K47" s="73">
        <v>10414</v>
      </c>
      <c r="L47" s="40"/>
      <c r="M47" s="32">
        <f>SUM(K47:L47)</f>
        <v>10414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0</v>
      </c>
      <c r="J48" s="55">
        <f>SUM(H48:I48)</f>
        <v>2771</v>
      </c>
      <c r="K48" s="62">
        <v>2771</v>
      </c>
      <c r="L48" s="40"/>
      <c r="M48" s="32">
        <f>SUM(K48:L48)</f>
        <v>2771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0</v>
      </c>
      <c r="J49" s="63">
        <f>SUM(H49:I49)</f>
        <v>277271</v>
      </c>
      <c r="K49" s="46">
        <v>277271</v>
      </c>
      <c r="L49" s="40"/>
      <c r="M49" s="56">
        <f>SUM(K49:L49)</f>
        <v>277271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169735</v>
      </c>
      <c r="F58" s="58">
        <f t="shared" ref="F58" si="28">F59+F65</f>
        <v>1039</v>
      </c>
      <c r="G58" s="67">
        <f>SUM(E58:F58)</f>
        <v>170774</v>
      </c>
      <c r="H58" s="51">
        <f>K58+N58</f>
        <v>169735</v>
      </c>
      <c r="I58" s="51">
        <f>L58+O58</f>
        <v>1039</v>
      </c>
      <c r="J58" s="19">
        <f t="shared" si="25"/>
        <v>170774</v>
      </c>
      <c r="K58" s="58">
        <f t="shared" ref="K58:L58" si="29">K59+K65</f>
        <v>169735</v>
      </c>
      <c r="L58" s="58">
        <f t="shared" si="29"/>
        <v>1039</v>
      </c>
      <c r="M58" s="19">
        <f t="shared" si="26"/>
        <v>170774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10934.999999999998</v>
      </c>
      <c r="F59" s="23">
        <f>F60</f>
        <v>1039</v>
      </c>
      <c r="G59" s="24">
        <f>SUM(E59:F59)</f>
        <v>11973.999999999998</v>
      </c>
      <c r="H59" s="53">
        <f>K59</f>
        <v>10934.999999999998</v>
      </c>
      <c r="I59" s="23">
        <f>L59+O59</f>
        <v>1039</v>
      </c>
      <c r="J59" s="23">
        <f>SUM(H59:I59)</f>
        <v>11973.999999999998</v>
      </c>
      <c r="K59" s="53">
        <f>SUM(K61:K64)</f>
        <v>10934.999999999998</v>
      </c>
      <c r="L59" s="53">
        <f>SUM(L61:L64)</f>
        <v>1039</v>
      </c>
      <c r="M59" s="26">
        <f>SUM(K59:L59)</f>
        <v>11973.999999999998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10934.999999999998</v>
      </c>
      <c r="F60" s="54">
        <f>L59</f>
        <v>1039</v>
      </c>
      <c r="G60" s="64">
        <f>SUM(E60:F60)</f>
        <v>11973.999999999998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10720.59</v>
      </c>
      <c r="I61" s="149">
        <f t="shared" si="30"/>
        <v>1018.63</v>
      </c>
      <c r="J61" s="55">
        <f>SUM(H61:I61)</f>
        <v>11739.22</v>
      </c>
      <c r="K61" s="73">
        <v>10720.59</v>
      </c>
      <c r="L61" s="32">
        <v>1018.63</v>
      </c>
      <c r="M61" s="55">
        <f>SUM(K61:L61)</f>
        <v>11739.22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178.73</v>
      </c>
      <c r="I62" s="87">
        <f t="shared" si="30"/>
        <v>16.93</v>
      </c>
      <c r="J62" s="39">
        <f>SUM(H62:I62)</f>
        <v>195.66</v>
      </c>
      <c r="K62" s="40">
        <v>178.73</v>
      </c>
      <c r="L62" s="38">
        <v>16.93</v>
      </c>
      <c r="M62" s="39">
        <f>SUM(K62:L62)</f>
        <v>195.66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31.3</v>
      </c>
      <c r="I63" s="87">
        <f t="shared" si="30"/>
        <v>3.03</v>
      </c>
      <c r="J63" s="39">
        <f>SUM(H63:I63)</f>
        <v>34.33</v>
      </c>
      <c r="K63" s="40">
        <v>31.3</v>
      </c>
      <c r="L63" s="38">
        <v>3.03</v>
      </c>
      <c r="M63" s="39">
        <f>SUM(K63:L63)</f>
        <v>34.33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4.38</v>
      </c>
      <c r="I64" s="150">
        <f t="shared" si="30"/>
        <v>0.41</v>
      </c>
      <c r="J64" s="63">
        <f>SUM(H64:I64)</f>
        <v>4.79</v>
      </c>
      <c r="K64" s="46">
        <v>4.38</v>
      </c>
      <c r="L64" s="56">
        <v>0.41</v>
      </c>
      <c r="M64" s="63">
        <f>SUM(K64:L64)</f>
        <v>4.79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85" t="s">
        <v>4</v>
      </c>
      <c r="E65" s="22">
        <f>E66</f>
        <v>158800</v>
      </c>
      <c r="F65" s="23">
        <f>F66</f>
        <v>0</v>
      </c>
      <c r="G65" s="24">
        <f>SUM(E65:F65)</f>
        <v>158800</v>
      </c>
      <c r="H65" s="53">
        <f>K65</f>
        <v>158800</v>
      </c>
      <c r="I65" s="23">
        <f>L65+O65</f>
        <v>0</v>
      </c>
      <c r="J65" s="23">
        <f>SUM(H65:I65)</f>
        <v>158800</v>
      </c>
      <c r="K65" s="23">
        <f>SUM(K67:K76)</f>
        <v>158800</v>
      </c>
      <c r="L65" s="53">
        <f>SUM(L67:L76)</f>
        <v>0</v>
      </c>
      <c r="M65" s="26">
        <f>SUM(K65:L65)</f>
        <v>158800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158800</v>
      </c>
      <c r="F66" s="54">
        <f>L65</f>
        <v>0</v>
      </c>
      <c r="G66" s="64">
        <f>SUM(E66:F66)</f>
        <v>158800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115490</v>
      </c>
      <c r="I68" s="38">
        <f t="shared" si="32"/>
        <v>0</v>
      </c>
      <c r="J68" s="40">
        <f t="shared" ref="J68" si="35">SUM(H68:I68)</f>
        <v>115490</v>
      </c>
      <c r="K68" s="38">
        <v>115490</v>
      </c>
      <c r="L68" s="38"/>
      <c r="M68" s="39">
        <f t="shared" ref="M68:M76" si="36">SUM(K68:L68)</f>
        <v>115490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18363</v>
      </c>
      <c r="I70" s="38">
        <f t="shared" si="38"/>
        <v>0</v>
      </c>
      <c r="J70" s="39">
        <f t="shared" si="39"/>
        <v>18363</v>
      </c>
      <c r="K70" s="40">
        <v>18363</v>
      </c>
      <c r="L70" s="38"/>
      <c r="M70" s="39">
        <f t="shared" si="36"/>
        <v>18363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59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82" t="s">
        <v>60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39179800</v>
      </c>
      <c r="F77" s="17">
        <f>F78+F89+F97+F100+F103+F111</f>
        <v>258613</v>
      </c>
      <c r="G77" s="67">
        <f>SUM(E77:F77)</f>
        <v>39438413</v>
      </c>
      <c r="H77" s="50">
        <f>K77+N77</f>
        <v>39179800</v>
      </c>
      <c r="I77" s="51">
        <f>L77+O77</f>
        <v>258613</v>
      </c>
      <c r="J77" s="84">
        <f>SUM(H77:I77)</f>
        <v>39438413</v>
      </c>
      <c r="K77" s="17">
        <f>K78+K89+K97+K100+K103+K111</f>
        <v>39179800</v>
      </c>
      <c r="L77" s="17">
        <f>L78+L89+L97+L100+L103+L111</f>
        <v>258613</v>
      </c>
      <c r="M77" s="17">
        <f>SUM(K77:L77)</f>
        <v>39438413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29496000</v>
      </c>
      <c r="F78" s="23">
        <f>SUM(F79:F79)</f>
        <v>0</v>
      </c>
      <c r="G78" s="24">
        <f>SUM(E78:F78)</f>
        <v>29496000</v>
      </c>
      <c r="H78" s="53">
        <f>K78+N78</f>
        <v>29496000</v>
      </c>
      <c r="I78" s="53">
        <f>L78+O78</f>
        <v>0</v>
      </c>
      <c r="J78" s="23">
        <f>SUM(H78:I78)</f>
        <v>29496000</v>
      </c>
      <c r="K78" s="23">
        <f>SUM(K80:K88)</f>
        <v>29496000</v>
      </c>
      <c r="L78" s="23">
        <f>SUM(L80:L88)</f>
        <v>0</v>
      </c>
      <c r="M78" s="26">
        <f>SUM(K78:L78)</f>
        <v>29496000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29496000</v>
      </c>
      <c r="F79" s="54">
        <f>L78</f>
        <v>0</v>
      </c>
      <c r="G79" s="64">
        <f>SUM(E79:F79)</f>
        <v>29496000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29247397</v>
      </c>
      <c r="I80" s="32">
        <f t="shared" ref="I80:I86" si="46">L80</f>
        <v>0</v>
      </c>
      <c r="J80" s="55">
        <f t="shared" ref="J80:J86" si="47">SUM(H80:I80)</f>
        <v>29247397</v>
      </c>
      <c r="K80" s="62">
        <v>29247397</v>
      </c>
      <c r="L80" s="32"/>
      <c r="M80" s="55">
        <f t="shared" ref="M80:M86" si="48">SUM(K80:L80)</f>
        <v>29247397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177360</v>
      </c>
      <c r="I81" s="38">
        <f t="shared" si="46"/>
        <v>0</v>
      </c>
      <c r="J81" s="39">
        <f t="shared" si="47"/>
        <v>177360</v>
      </c>
      <c r="K81" s="62">
        <v>177360</v>
      </c>
      <c r="L81" s="38"/>
      <c r="M81" s="39">
        <f t="shared" si="48"/>
        <v>177360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33973</v>
      </c>
      <c r="I83" s="38">
        <f t="shared" si="46"/>
        <v>0</v>
      </c>
      <c r="J83" s="39">
        <f t="shared" si="47"/>
        <v>33973</v>
      </c>
      <c r="K83" s="40">
        <v>33973</v>
      </c>
      <c r="L83" s="38"/>
      <c r="M83" s="39">
        <f t="shared" si="48"/>
        <v>33973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4735</v>
      </c>
      <c r="I84" s="38">
        <f t="shared" si="46"/>
        <v>0</v>
      </c>
      <c r="J84" s="39">
        <f t="shared" si="47"/>
        <v>4735</v>
      </c>
      <c r="K84" s="86">
        <v>4735</v>
      </c>
      <c r="L84" s="38"/>
      <c r="M84" s="39">
        <f t="shared" si="48"/>
        <v>4735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2000</v>
      </c>
      <c r="I88" s="46">
        <f>L88</f>
        <v>0</v>
      </c>
      <c r="J88" s="63">
        <f>SUM(H88:I88)</f>
        <v>2000</v>
      </c>
      <c r="K88" s="46">
        <v>2000</v>
      </c>
      <c r="L88" s="46"/>
      <c r="M88" s="63">
        <f>SUM(K88:L88)</f>
        <v>2000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8580000</v>
      </c>
      <c r="F89" s="23">
        <f>SUM(F90:F90)</f>
        <v>232403</v>
      </c>
      <c r="G89" s="24">
        <f>SUM(E89:F89)</f>
        <v>8812403</v>
      </c>
      <c r="H89" s="53">
        <f>K89</f>
        <v>8580000</v>
      </c>
      <c r="I89" s="23">
        <f>L89+O89</f>
        <v>232403</v>
      </c>
      <c r="J89" s="23">
        <f>SUM(H89:I89)</f>
        <v>8812403</v>
      </c>
      <c r="K89" s="23">
        <f>SUM(K91:K96)</f>
        <v>8580000</v>
      </c>
      <c r="L89" s="53">
        <f>SUM(L91:L96)</f>
        <v>232403</v>
      </c>
      <c r="M89" s="26">
        <f>SUM(K89:L89)</f>
        <v>8812403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8580000</v>
      </c>
      <c r="F90" s="54">
        <f>L89</f>
        <v>232403</v>
      </c>
      <c r="G90" s="64">
        <f>SUM(E90:F90)</f>
        <v>8812403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7880097</v>
      </c>
      <c r="I91" s="74">
        <f t="shared" ref="I91:I96" si="51">L91</f>
        <v>203947</v>
      </c>
      <c r="J91" s="72">
        <f t="shared" ref="J91:J97" si="52">SUM(H91:I91)</f>
        <v>8084044</v>
      </c>
      <c r="K91" s="73">
        <v>7880097</v>
      </c>
      <c r="L91" s="74">
        <v>203947</v>
      </c>
      <c r="M91" s="72">
        <f t="shared" ref="M91:M97" si="53">SUM(K91:L91)</f>
        <v>8084044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184742</v>
      </c>
      <c r="I92" s="38">
        <f t="shared" si="51"/>
        <v>5639</v>
      </c>
      <c r="J92" s="39">
        <f t="shared" si="52"/>
        <v>190381</v>
      </c>
      <c r="K92" s="40">
        <v>184742</v>
      </c>
      <c r="L92" s="38">
        <v>5639</v>
      </c>
      <c r="M92" s="39">
        <f t="shared" si="53"/>
        <v>190381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485466</v>
      </c>
      <c r="I94" s="38">
        <f t="shared" si="51"/>
        <v>22679</v>
      </c>
      <c r="J94" s="39">
        <f t="shared" si="52"/>
        <v>508145</v>
      </c>
      <c r="K94" s="40">
        <v>485466</v>
      </c>
      <c r="L94" s="38">
        <v>22679</v>
      </c>
      <c r="M94" s="39">
        <f t="shared" si="53"/>
        <v>508145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4943</v>
      </c>
      <c r="I95" s="38">
        <f t="shared" si="51"/>
        <v>138</v>
      </c>
      <c r="J95" s="39">
        <f t="shared" si="52"/>
        <v>5081</v>
      </c>
      <c r="K95" s="86">
        <v>4943</v>
      </c>
      <c r="L95" s="38">
        <v>138</v>
      </c>
      <c r="M95" s="39">
        <f t="shared" si="53"/>
        <v>5081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1316</v>
      </c>
      <c r="F100" s="23">
        <f>F101</f>
        <v>0</v>
      </c>
      <c r="G100" s="24">
        <f>SUM(E100:F100)</f>
        <v>1316</v>
      </c>
      <c r="H100" s="53">
        <f>K100</f>
        <v>1316</v>
      </c>
      <c r="I100" s="23">
        <f>L100+O100</f>
        <v>0</v>
      </c>
      <c r="J100" s="23">
        <f t="shared" ref="J100" si="55">SUM(H100:I100)</f>
        <v>1316</v>
      </c>
      <c r="K100" s="23">
        <f>K102</f>
        <v>1316</v>
      </c>
      <c r="L100" s="23">
        <f>L102</f>
        <v>0</v>
      </c>
      <c r="M100" s="26">
        <f t="shared" ref="M100" si="56">SUM(K100:L100)</f>
        <v>1316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1316</v>
      </c>
      <c r="F101" s="34">
        <f>L100</f>
        <v>0</v>
      </c>
      <c r="G101" s="27">
        <f>SUM(E101:F101)</f>
        <v>1316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1316</v>
      </c>
      <c r="I102" s="31">
        <f>L102</f>
        <v>0</v>
      </c>
      <c r="J102" s="33">
        <f>SUM(H102:I102)</f>
        <v>1316</v>
      </c>
      <c r="K102" s="73">
        <v>1316</v>
      </c>
      <c r="L102" s="73"/>
      <c r="M102" s="72">
        <f>SUM(K102:L102)</f>
        <v>1316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1016000</v>
      </c>
      <c r="F103" s="23">
        <f>SUM(F104:F104)</f>
        <v>26210</v>
      </c>
      <c r="G103" s="24">
        <f>SUM(E103:F103)</f>
        <v>1042210</v>
      </c>
      <c r="H103" s="53">
        <f>K103</f>
        <v>1016000</v>
      </c>
      <c r="I103" s="23">
        <f>L103+O103</f>
        <v>26210</v>
      </c>
      <c r="J103" s="23">
        <f>SUM(H103:I103)</f>
        <v>1042210</v>
      </c>
      <c r="K103" s="23">
        <f>SUM(K105:K110)</f>
        <v>1016000</v>
      </c>
      <c r="L103" s="53">
        <f>SUM(L105:L110)</f>
        <v>26210</v>
      </c>
      <c r="M103" s="26">
        <f>SUM(K103:L103)</f>
        <v>1042210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1016000</v>
      </c>
      <c r="F104" s="54">
        <f>L103</f>
        <v>26210</v>
      </c>
      <c r="G104" s="64">
        <f>SUM(E104:F104)</f>
        <v>1042210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983400</v>
      </c>
      <c r="I105" s="32">
        <f t="shared" ref="I105:I108" si="59">L105</f>
        <v>25200</v>
      </c>
      <c r="J105" s="55">
        <f t="shared" ref="J105:J108" si="60">SUM(H105:I105)</f>
        <v>1008600</v>
      </c>
      <c r="K105" s="62">
        <v>983400</v>
      </c>
      <c r="L105" s="32">
        <v>25200</v>
      </c>
      <c r="M105" s="55">
        <f t="shared" ref="M105:M108" si="61">SUM(K105:L105)</f>
        <v>1008600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22161</v>
      </c>
      <c r="I106" s="38">
        <f t="shared" si="59"/>
        <v>841</v>
      </c>
      <c r="J106" s="39">
        <f t="shared" si="60"/>
        <v>23002</v>
      </c>
      <c r="K106" s="62">
        <v>22161</v>
      </c>
      <c r="L106" s="38">
        <v>841</v>
      </c>
      <c r="M106" s="39">
        <f t="shared" si="61"/>
        <v>23002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3896</v>
      </c>
      <c r="I107" s="38">
        <f t="shared" si="59"/>
        <v>148</v>
      </c>
      <c r="J107" s="39">
        <f t="shared" si="60"/>
        <v>4044</v>
      </c>
      <c r="K107" s="40">
        <v>3896</v>
      </c>
      <c r="L107" s="38">
        <v>148</v>
      </c>
      <c r="M107" s="39">
        <f t="shared" si="61"/>
        <v>4044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543</v>
      </c>
      <c r="I108" s="38">
        <f t="shared" si="59"/>
        <v>21</v>
      </c>
      <c r="J108" s="39">
        <f t="shared" si="60"/>
        <v>564</v>
      </c>
      <c r="K108" s="40">
        <v>543</v>
      </c>
      <c r="L108" s="38">
        <v>21</v>
      </c>
      <c r="M108" s="39">
        <f t="shared" si="61"/>
        <v>564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1000</v>
      </c>
      <c r="I110" s="56">
        <f t="shared" ref="I110" si="64">L110</f>
        <v>0</v>
      </c>
      <c r="J110" s="63">
        <f t="shared" ref="J110" si="65">SUM(H110:I110)</f>
        <v>1000</v>
      </c>
      <c r="K110" s="46">
        <v>1000</v>
      </c>
      <c r="L110" s="56"/>
      <c r="M110" s="63">
        <f t="shared" ref="M110" si="66">SUM(K110:L110)</f>
        <v>1000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52">
        <v>85513</v>
      </c>
      <c r="C111" s="114"/>
      <c r="D111" s="176" t="s">
        <v>39</v>
      </c>
      <c r="E111" s="162">
        <f>E112</f>
        <v>86484</v>
      </c>
      <c r="F111" s="177">
        <f>F112</f>
        <v>0</v>
      </c>
      <c r="G111" s="178">
        <f>SUM(E111:F111)</f>
        <v>86484</v>
      </c>
      <c r="H111" s="179">
        <f>K111+N111</f>
        <v>86484</v>
      </c>
      <c r="I111" s="179">
        <f>L111+O111</f>
        <v>0</v>
      </c>
      <c r="J111" s="177">
        <f>SUM(H111:I111)</f>
        <v>86484</v>
      </c>
      <c r="K111" s="177">
        <f>K113</f>
        <v>86484</v>
      </c>
      <c r="L111" s="177">
        <f>L113</f>
        <v>0</v>
      </c>
      <c r="M111" s="180">
        <f>SUM(K111:L111)</f>
        <v>86484</v>
      </c>
      <c r="N111" s="177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6.25" x14ac:dyDescent="0.2">
      <c r="A112" s="20"/>
      <c r="B112" s="52"/>
      <c r="C112" s="85">
        <v>2010</v>
      </c>
      <c r="D112" s="102" t="s">
        <v>30</v>
      </c>
      <c r="E112" s="60">
        <f>K113</f>
        <v>86484</v>
      </c>
      <c r="F112" s="54">
        <f>L113</f>
        <v>0</v>
      </c>
      <c r="G112" s="64">
        <f>SUM(E112:F112)</f>
        <v>86484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86484</v>
      </c>
      <c r="I113" s="44">
        <f>L113</f>
        <v>0</v>
      </c>
      <c r="J113" s="71">
        <f>SUM(H113:I113)</f>
        <v>86484</v>
      </c>
      <c r="K113" s="45">
        <v>86484</v>
      </c>
      <c r="L113" s="44"/>
      <c r="M113" s="71">
        <f>SUM(K113:L113)</f>
        <v>86484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40189620.560000002</v>
      </c>
      <c r="F114" s="66">
        <f>F9+F14+F28+F44+F50+F58+F77</f>
        <v>267243.45</v>
      </c>
      <c r="G114" s="67">
        <f>SUM(E114:F114)</f>
        <v>40456864.010000005</v>
      </c>
      <c r="H114" s="75">
        <f>K114+N114</f>
        <v>40189620.560000002</v>
      </c>
      <c r="I114" s="66">
        <f>L114+O114</f>
        <v>267243.45</v>
      </c>
      <c r="J114" s="17">
        <f>SUM(H114:I114)</f>
        <v>40456864.010000005</v>
      </c>
      <c r="K114" s="66">
        <f>K9+K14+K28+K44+K50+K58+K77</f>
        <v>40189620.560000002</v>
      </c>
      <c r="L114" s="66">
        <f>L9+L14+L28+L44+L50+L58+L77</f>
        <v>267243.45</v>
      </c>
      <c r="M114" s="17">
        <f>SUM(K114:L114)</f>
        <v>40456864.010000005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2020-10-26T12:05:07Z</cp:lastPrinted>
  <dcterms:created xsi:type="dcterms:W3CDTF">2000-11-02T16:06:22Z</dcterms:created>
  <dcterms:modified xsi:type="dcterms:W3CDTF">2020-10-26T12:05:15Z</dcterms:modified>
</cp:coreProperties>
</file>