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ane\2020_dokumenty\2020_UCHWALY_ZARZADZENIA\ZBM_149_2XI2020 zm budzetu 2020\"/>
    </mc:Choice>
  </mc:AlternateContent>
  <bookViews>
    <workbookView xWindow="0" yWindow="0" windowWidth="28800" windowHeight="12435" tabRatio="614"/>
  </bookViews>
  <sheets>
    <sheet name="WYDATKI" sheetId="1" r:id="rId1"/>
  </sheets>
  <externalReferences>
    <externalReference r:id="rId2"/>
  </externalReferences>
  <definedNames>
    <definedName name="Drukowany">'[1]2000DOCH.UW.'!A1:XEY1</definedName>
    <definedName name="_xlnm.Print_Area" localSheetId="0">WYDATKI!$A$1:$T$145</definedName>
    <definedName name="_xlnm.Print_Titles" localSheetId="0">WYDATKI!$6:$9</definedName>
  </definedNames>
  <calcPr calcId="152511"/>
</workbook>
</file>

<file path=xl/calcChain.xml><?xml version="1.0" encoding="utf-8"?>
<calcChain xmlns="http://schemas.openxmlformats.org/spreadsheetml/2006/main">
  <c r="J143" i="1" l="1"/>
  <c r="J144" i="1"/>
  <c r="L144" i="1"/>
  <c r="J32" i="1" l="1"/>
  <c r="J31" i="1"/>
  <c r="I144" i="1"/>
  <c r="I143" i="1"/>
  <c r="I131" i="1"/>
  <c r="J114" i="1"/>
  <c r="J135" i="1"/>
  <c r="H134" i="1"/>
  <c r="G134" i="1" s="1"/>
  <c r="F134" i="1" s="1"/>
  <c r="H132" i="1"/>
  <c r="G132" i="1" s="1"/>
  <c r="J98" i="1"/>
  <c r="J91" i="1"/>
  <c r="I51" i="1"/>
  <c r="I53" i="1" s="1"/>
  <c r="J57" i="1"/>
  <c r="H55" i="1"/>
  <c r="G55" i="1" s="1"/>
  <c r="F55" i="1" s="1"/>
  <c r="H54" i="1"/>
  <c r="J36" i="1"/>
  <c r="J35" i="1"/>
  <c r="H35" i="1" s="1"/>
  <c r="I37" i="1"/>
  <c r="L37" i="1"/>
  <c r="Q37" i="1"/>
  <c r="P34" i="1"/>
  <c r="P37" i="1" s="1"/>
  <c r="H36" i="1"/>
  <c r="G36" i="1" s="1"/>
  <c r="F36" i="1" s="1"/>
  <c r="H40" i="1"/>
  <c r="G40" i="1" s="1"/>
  <c r="F40" i="1" s="1"/>
  <c r="J41" i="1"/>
  <c r="H38" i="1"/>
  <c r="I33" i="1"/>
  <c r="H32" i="1"/>
  <c r="G32" i="1" s="1"/>
  <c r="F32" i="1" s="1"/>
  <c r="K33" i="1"/>
  <c r="T33" i="1"/>
  <c r="Q33" i="1"/>
  <c r="P30" i="1"/>
  <c r="P33" i="1" s="1"/>
  <c r="J45" i="1"/>
  <c r="H43" i="1"/>
  <c r="G43" i="1" s="1"/>
  <c r="F43" i="1" s="1"/>
  <c r="H42" i="1"/>
  <c r="H45" i="1" s="1"/>
  <c r="H19" i="1"/>
  <c r="G19" i="1" s="1"/>
  <c r="F19" i="1" s="1"/>
  <c r="I15" i="1"/>
  <c r="H15" i="1" s="1"/>
  <c r="G15" i="1" s="1"/>
  <c r="F15" i="1" s="1"/>
  <c r="I16" i="1"/>
  <c r="I12" i="1" s="1"/>
  <c r="L17" i="1"/>
  <c r="I21" i="1"/>
  <c r="F132" i="1" l="1"/>
  <c r="F135" i="1" s="1"/>
  <c r="G135" i="1"/>
  <c r="H135" i="1"/>
  <c r="I11" i="1"/>
  <c r="H57" i="1"/>
  <c r="G54" i="1"/>
  <c r="G42" i="1"/>
  <c r="F42" i="1" s="1"/>
  <c r="F45" i="1" s="1"/>
  <c r="G35" i="1"/>
  <c r="F35" i="1" s="1"/>
  <c r="J37" i="1"/>
  <c r="H41" i="1"/>
  <c r="G38" i="1"/>
  <c r="H34" i="1"/>
  <c r="L119" i="1"/>
  <c r="H128" i="1"/>
  <c r="G128" i="1" s="1"/>
  <c r="F128" i="1" s="1"/>
  <c r="I114" i="1"/>
  <c r="L114" i="1"/>
  <c r="J82" i="1"/>
  <c r="G45" i="1" l="1"/>
  <c r="F54" i="1"/>
  <c r="F57" i="1" s="1"/>
  <c r="G57" i="1"/>
  <c r="F38" i="1"/>
  <c r="F41" i="1" s="1"/>
  <c r="G41" i="1"/>
  <c r="H37" i="1"/>
  <c r="G34" i="1"/>
  <c r="L78" i="1"/>
  <c r="J78" i="1"/>
  <c r="I78" i="1"/>
  <c r="F34" i="1" l="1"/>
  <c r="F37" i="1" s="1"/>
  <c r="G37" i="1"/>
  <c r="J67" i="1" l="1"/>
  <c r="J63" i="1" s="1"/>
  <c r="T145" i="1"/>
  <c r="S145" i="1"/>
  <c r="R145" i="1"/>
  <c r="Q145" i="1"/>
  <c r="O145" i="1"/>
  <c r="N145" i="1"/>
  <c r="M145" i="1"/>
  <c r="P142" i="1"/>
  <c r="P145" i="1" s="1"/>
  <c r="B9" i="1" l="1"/>
  <c r="C9" i="1" s="1"/>
  <c r="D9" i="1" s="1"/>
  <c r="E9" i="1" s="1"/>
  <c r="F9" i="1" s="1"/>
  <c r="G9" i="1" s="1"/>
  <c r="H9" i="1" s="1"/>
  <c r="I9" i="1" s="1"/>
  <c r="J9" i="1" s="1"/>
  <c r="K9" i="1" s="1"/>
  <c r="L9" i="1" s="1"/>
  <c r="M9" i="1" s="1"/>
  <c r="N9" i="1" s="1"/>
  <c r="O9" i="1" s="1"/>
  <c r="P9" i="1" s="1"/>
  <c r="Q9" i="1" s="1"/>
  <c r="R9" i="1" s="1"/>
  <c r="S9" i="1" s="1"/>
  <c r="T9" i="1" s="1"/>
  <c r="H71" i="1" l="1"/>
  <c r="H69" i="1"/>
  <c r="H72" i="1" l="1"/>
  <c r="H102" i="1" l="1"/>
  <c r="G102" i="1" s="1"/>
  <c r="F102" i="1" s="1"/>
  <c r="H100" i="1"/>
  <c r="G100" i="1" s="1"/>
  <c r="F100" i="1" s="1"/>
  <c r="H86" i="1"/>
  <c r="G86" i="1" s="1"/>
  <c r="F86" i="1" s="1"/>
  <c r="H84" i="1"/>
  <c r="G84" i="1" s="1"/>
  <c r="F84" i="1" s="1"/>
  <c r="J103" i="1"/>
  <c r="J87" i="1"/>
  <c r="J72" i="1"/>
  <c r="H67" i="1"/>
  <c r="G71" i="1"/>
  <c r="F71" i="1" s="1"/>
  <c r="G69" i="1"/>
  <c r="F69" i="1" s="1"/>
  <c r="G118" i="1"/>
  <c r="F118" i="1" s="1"/>
  <c r="G116" i="1"/>
  <c r="F116" i="1" s="1"/>
  <c r="H50" i="1"/>
  <c r="G50" i="1" s="1"/>
  <c r="H130" i="1"/>
  <c r="G130" i="1" s="1"/>
  <c r="F130" i="1" s="1"/>
  <c r="I127" i="1"/>
  <c r="H126" i="1"/>
  <c r="G126" i="1" s="1"/>
  <c r="F126" i="1" s="1"/>
  <c r="H124" i="1"/>
  <c r="G124" i="1" s="1"/>
  <c r="F124" i="1" s="1"/>
  <c r="I123" i="1"/>
  <c r="H122" i="1"/>
  <c r="G122" i="1" s="1"/>
  <c r="F122" i="1" s="1"/>
  <c r="H120" i="1"/>
  <c r="G120" i="1" s="1"/>
  <c r="J107" i="1"/>
  <c r="H106" i="1"/>
  <c r="G106" i="1" s="1"/>
  <c r="F106" i="1" s="1"/>
  <c r="H104" i="1"/>
  <c r="G104" i="1" s="1"/>
  <c r="H90" i="1"/>
  <c r="G90" i="1" s="1"/>
  <c r="F90" i="1" s="1"/>
  <c r="H88" i="1"/>
  <c r="G88" i="1" s="1"/>
  <c r="F88" i="1" s="1"/>
  <c r="J51" i="1"/>
  <c r="I25" i="1"/>
  <c r="H22" i="1"/>
  <c r="G22" i="1" s="1"/>
  <c r="H24" i="1"/>
  <c r="H18" i="1"/>
  <c r="G18" i="1" s="1"/>
  <c r="F18" i="1" s="1"/>
  <c r="H114" i="1" l="1"/>
  <c r="G114" i="1" s="1"/>
  <c r="F114" i="1" s="1"/>
  <c r="I115" i="1"/>
  <c r="H51" i="1"/>
  <c r="G51" i="1" s="1"/>
  <c r="F51" i="1" s="1"/>
  <c r="G67" i="1"/>
  <c r="F67" i="1" s="1"/>
  <c r="L83" i="1"/>
  <c r="L99" i="1"/>
  <c r="L68" i="1"/>
  <c r="L115" i="1"/>
  <c r="I99" i="1"/>
  <c r="I17" i="1"/>
  <c r="H82" i="1"/>
  <c r="G82" i="1" s="1"/>
  <c r="F82" i="1" s="1"/>
  <c r="H98" i="1"/>
  <c r="G98" i="1" s="1"/>
  <c r="F98" i="1" s="1"/>
  <c r="F119" i="1"/>
  <c r="H123" i="1"/>
  <c r="G127" i="1"/>
  <c r="G24" i="1"/>
  <c r="F24" i="1" s="1"/>
  <c r="H25" i="1"/>
  <c r="F72" i="1"/>
  <c r="H127" i="1"/>
  <c r="H112" i="1"/>
  <c r="G112" i="1" s="1"/>
  <c r="F112" i="1" s="1"/>
  <c r="G131" i="1"/>
  <c r="F131" i="1"/>
  <c r="H131" i="1"/>
  <c r="G119" i="1"/>
  <c r="F22" i="1"/>
  <c r="F103" i="1"/>
  <c r="P10" i="1"/>
  <c r="H21" i="1"/>
  <c r="H96" i="1"/>
  <c r="G96" i="1" s="1"/>
  <c r="H14" i="1"/>
  <c r="G14" i="1" s="1"/>
  <c r="H16" i="1"/>
  <c r="H107" i="1"/>
  <c r="J68" i="1"/>
  <c r="G107" i="1"/>
  <c r="F104" i="1"/>
  <c r="F107" i="1" s="1"/>
  <c r="G72" i="1"/>
  <c r="G103" i="1"/>
  <c r="J99" i="1"/>
  <c r="G91" i="1"/>
  <c r="H91" i="1"/>
  <c r="H65" i="1"/>
  <c r="H68" i="1" s="1"/>
  <c r="H30" i="1"/>
  <c r="J83" i="1"/>
  <c r="F120" i="1"/>
  <c r="J53" i="1"/>
  <c r="J115" i="1"/>
  <c r="I83" i="1"/>
  <c r="H80" i="1"/>
  <c r="K64" i="1"/>
  <c r="F127" i="1"/>
  <c r="J17" i="1"/>
  <c r="F50" i="1"/>
  <c r="F91" i="1"/>
  <c r="H87" i="1"/>
  <c r="H103" i="1"/>
  <c r="H31" i="1" l="1"/>
  <c r="G31" i="1" s="1"/>
  <c r="F53" i="1"/>
  <c r="G53" i="1"/>
  <c r="H53" i="1"/>
  <c r="F123" i="1"/>
  <c r="G123" i="1"/>
  <c r="G30" i="1"/>
  <c r="F30" i="1" s="1"/>
  <c r="H78" i="1"/>
  <c r="G78" i="1" s="1"/>
  <c r="F78" i="1" s="1"/>
  <c r="L33" i="1"/>
  <c r="F25" i="1"/>
  <c r="H115" i="1"/>
  <c r="G25" i="1"/>
  <c r="L64" i="1"/>
  <c r="H99" i="1"/>
  <c r="J79" i="1"/>
  <c r="H17" i="1"/>
  <c r="F21" i="1"/>
  <c r="G21" i="1"/>
  <c r="G65" i="1"/>
  <c r="G68" i="1" s="1"/>
  <c r="G16" i="1"/>
  <c r="F16" i="1" s="1"/>
  <c r="H63" i="1"/>
  <c r="G63" i="1" s="1"/>
  <c r="H12" i="1"/>
  <c r="G12" i="1" s="1"/>
  <c r="L13" i="1"/>
  <c r="H76" i="1"/>
  <c r="F96" i="1"/>
  <c r="F99" i="1" s="1"/>
  <c r="G99" i="1"/>
  <c r="I79" i="1"/>
  <c r="J33" i="1"/>
  <c r="L79" i="1"/>
  <c r="R13" i="1"/>
  <c r="G80" i="1"/>
  <c r="H83" i="1"/>
  <c r="G115" i="1"/>
  <c r="F115" i="1"/>
  <c r="H11" i="1"/>
  <c r="G11" i="1" s="1"/>
  <c r="I64" i="1"/>
  <c r="I13" i="1"/>
  <c r="F14" i="1"/>
  <c r="M13" i="1"/>
  <c r="J64" i="1"/>
  <c r="H61" i="1"/>
  <c r="H10" i="1"/>
  <c r="G10" i="1" s="1"/>
  <c r="F10" i="1" s="1"/>
  <c r="J13" i="1"/>
  <c r="F87" i="1"/>
  <c r="G87" i="1"/>
  <c r="H33" i="1" l="1"/>
  <c r="F63" i="1"/>
  <c r="F31" i="1"/>
  <c r="F33" i="1" s="1"/>
  <c r="G33" i="1"/>
  <c r="H79" i="1"/>
  <c r="F12" i="1"/>
  <c r="F65" i="1"/>
  <c r="F68" i="1" s="1"/>
  <c r="F17" i="1"/>
  <c r="G17" i="1"/>
  <c r="H143" i="1"/>
  <c r="G143" i="1" s="1"/>
  <c r="K145" i="1"/>
  <c r="G76" i="1"/>
  <c r="F76" i="1" s="1"/>
  <c r="G83" i="1"/>
  <c r="F80" i="1"/>
  <c r="F83" i="1" s="1"/>
  <c r="L145" i="1"/>
  <c r="H144" i="1"/>
  <c r="G144" i="1" s="1"/>
  <c r="H13" i="1"/>
  <c r="G13" i="1"/>
  <c r="G61" i="1"/>
  <c r="H64" i="1"/>
  <c r="Q13" i="1"/>
  <c r="I145" i="1"/>
  <c r="H142" i="1"/>
  <c r="J145" i="1"/>
  <c r="F144" i="1" l="1"/>
  <c r="F79" i="1"/>
  <c r="G79" i="1"/>
  <c r="F61" i="1"/>
  <c r="F64" i="1" s="1"/>
  <c r="G64" i="1"/>
  <c r="G142" i="1"/>
  <c r="H145" i="1"/>
  <c r="F11" i="1"/>
  <c r="F13" i="1" s="1"/>
  <c r="P13" i="1"/>
  <c r="F143" i="1" l="1"/>
  <c r="G145" i="1"/>
  <c r="F142" i="1"/>
  <c r="F145" i="1" l="1"/>
</calcChain>
</file>

<file path=xl/sharedStrings.xml><?xml version="1.0" encoding="utf-8"?>
<sst xmlns="http://schemas.openxmlformats.org/spreadsheetml/2006/main" count="191" uniqueCount="71">
  <si>
    <t>Pozostała działalność</t>
  </si>
  <si>
    <t>ADMINISTRACJA PUBLICZNA</t>
  </si>
  <si>
    <t>POMOC SPOŁECZNA</t>
  </si>
  <si>
    <t>w tym:</t>
  </si>
  <si>
    <t>Dział</t>
  </si>
  <si>
    <t>Rozdział</t>
  </si>
  <si>
    <t>Świadczenia rodzinne, świadczenie z funduszu alimentacyjnego oraz składki na ubezpieczenia emerytalne i rentowe z ubezpieczenia społecznego</t>
  </si>
  <si>
    <t>§</t>
  </si>
  <si>
    <t>Składki na ubezpieczenia społeczne</t>
  </si>
  <si>
    <t>Wynagrodzenia bezosobowe</t>
  </si>
  <si>
    <t>Zakup materiałów i wyposażenia</t>
  </si>
  <si>
    <t>Zakup usług pozostałych</t>
  </si>
  <si>
    <t>Wynagrodzenia osobowe pracowników</t>
  </si>
  <si>
    <t>Świadczenia społeczne</t>
  </si>
  <si>
    <t>Zasiłki stałe</t>
  </si>
  <si>
    <t>Nazwa działu, rozdziału i paragrafu</t>
  </si>
  <si>
    <t xml:space="preserve">WYDATKI </t>
  </si>
  <si>
    <t xml:space="preserve">Wydatki bieżące </t>
  </si>
  <si>
    <t>z tego:</t>
  </si>
  <si>
    <t>Plan</t>
  </si>
  <si>
    <t>w tym na:</t>
  </si>
  <si>
    <t xml:space="preserve">Wydatki majątkowe </t>
  </si>
  <si>
    <t>na wynagro- dzenia i składki od nich naliczane</t>
  </si>
  <si>
    <t>wydatki na programy z udziałem środków, o których mowa w art. 5 ust. 1 pkt 2 i 3 u.o.f.p.</t>
  </si>
  <si>
    <t xml:space="preserve"> wydatki związane z realizacją ich statutowych zadań</t>
  </si>
  <si>
    <t>dotacje na zadania bieżące</t>
  </si>
  <si>
    <t>obsługa długu</t>
  </si>
  <si>
    <t>na programy z udziałem środków, o których mowa w art. 5 ust. 1 pkt 2 i 3 u.o.f.p.</t>
  </si>
  <si>
    <t>OGÓŁEM</t>
  </si>
  <si>
    <t xml:space="preserve">przed zmianą </t>
  </si>
  <si>
    <t xml:space="preserve">zmniejszenia </t>
  </si>
  <si>
    <t>zwiększenia</t>
  </si>
  <si>
    <t>po zmianach</t>
  </si>
  <si>
    <t>Zwrot dotacji oraz płatności, w tym wykorzystanych niezgodnie z przeznaczeniem lub wykorzystanych z naruszeniem procedur, o których mowa w art. 184 ustawy, pobranych nienależnie lub w nadmiernej wysokości</t>
  </si>
  <si>
    <t xml:space="preserve">Uzasadnienie zmian: </t>
  </si>
  <si>
    <t>świadczenia na rzecz osób fizycznych</t>
  </si>
  <si>
    <t xml:space="preserve">wyszcze -gólnienie </t>
  </si>
  <si>
    <t>Pozostałe odsetki</t>
  </si>
  <si>
    <t>wydatki jednostek budżetowych</t>
  </si>
  <si>
    <t>Wspieranie rodziny</t>
  </si>
  <si>
    <t>inwestycje i zakupy inwestycyjne</t>
  </si>
  <si>
    <t>Świadczenie wychowawcze</t>
  </si>
  <si>
    <t>RODZINA</t>
  </si>
  <si>
    <t>wypłaty z tytułu porę- czeń i gwa- rancji</t>
  </si>
  <si>
    <t>zakup i objęcie akcji i udzia-łów oraz wnie- sienie wkładów do spółek prawa handlo -wego</t>
  </si>
  <si>
    <t>wydatki o charak- terze dotacyj-nym na inwesty-cje  i zakupy inwesty-cyjne</t>
  </si>
  <si>
    <t>Burmistrza Miasta Nowy Dwór Mazowiecki</t>
  </si>
  <si>
    <t>Składki na Fundusz Pracy oraz Fundusz Solidarnościowy</t>
  </si>
  <si>
    <t>zwiększenie planu wydatków w związku z wpływem zwrotu dotacji oraz odsetek:</t>
  </si>
  <si>
    <t>2/ zwiększenie środków do dyspozycji Ośrodka Pomocy Społecznej w związku ze zwiększeniem kwoty dotacji;</t>
  </si>
  <si>
    <t>Urzędy gmin (miast i miast na prawach powiatu)</t>
  </si>
  <si>
    <t>w § 4170 zwiększenie o kwotę 11.000,00 zł - uzupełnienie środków na wynagrodzenia bezosobowe;</t>
  </si>
  <si>
    <t>przeniesienie między paragrafami środków będących w dyspozycji Urzędu Miejskiego - Wydział Finansowy;</t>
  </si>
  <si>
    <t>w § 4110 zmniejszenie o kwotę 11.000,00 zł - korekta wysokości środków zabezpieczonych na pochodne od wynagrodzeń;</t>
  </si>
  <si>
    <t>Straż gminna (miejska)</t>
  </si>
  <si>
    <t>BEZPIECZEŃ-STWO PUBLICZNE I OCHRONA PRZECIWPOŻA-ROWA</t>
  </si>
  <si>
    <t>przeniesienie między rozdziałami oraz paragrafami środków będących w dyspozycji Urzędu Miejskiego - Straż Miejska;</t>
  </si>
  <si>
    <t>w § 4300 zmniejszenie o kwotę 3.000,00 zł - korekta wysokości środków zabezpieczonych na zakup usług pozostałych; przeniesienie środków w ramach rozdz. 75416;</t>
  </si>
  <si>
    <t>w § 4300 zmniejszenie o kwotę 3.000,00 zł - korekta wysokości środków zabezpieczonych na zakup usług pozostałych; przeniesienie środków do rozdz. 75416;</t>
  </si>
  <si>
    <t>zwiększenie planu wydatków w związku z wpływem zwrotu dotacji:</t>
  </si>
  <si>
    <t>w § 2910 zwiększenie o kwotę 605,09 zł - wydatek z tytułu zwrotu nienależnie pobranych w latach ubiegłych zasiłków stałych. Środki do przekazania do budżetu Urzędu Wojewódzkiego</t>
  </si>
  <si>
    <t>w § 2910 zwiększenie o kwotę 1.054,79 zł - wydatek z tytułu zwrotu nienależnie pobranych w latach ubiegłych świadczeń wychowawczych. Środki do przekazania do budżetu Urzędu Wojewódzkiego</t>
  </si>
  <si>
    <t>w § 4580 zwiększenie o kwotę 155,90 zł - wydatek z tytułu zwracanych odsetek od nienależnie pobranych w latach ubiegłych świadczeń wychowawczych.  Środki do przekazania do budżetu Urzędu Wojewódzkiego</t>
  </si>
  <si>
    <t>w § 4580 zwiększenie o kwotę 712,57 zł - wydatek z tytułu zwracanych odsetek od nienależnie pobranych w latach ubiegłych świadczeń. Środki do przekazania do budżetu Urzędu Wojewódzkiego</t>
  </si>
  <si>
    <t>w § 2910 zwiększenie o kwotę  777,21 zł - wydatek z tytułu zwrotu nienależnie pobranych świadczeń w latach ubiegłych (Fundusz Alimentacyjny). Środki do przekazania do budżetu Urzędu Wojewódzkiego</t>
  </si>
  <si>
    <r>
      <t xml:space="preserve">zgodnie z decyzją Nr 335/2020 Wojewody Mazowieckiego z dnia 23 października 2020 r. (pismo Mazowieckiego Urzędu Wojewódzkiego Nr WF-I.3111. 20.30. 2020 z dnia 23 października 2020 r.) </t>
    </r>
    <r>
      <rPr>
        <b/>
        <i/>
        <sz val="9"/>
        <rFont val="Verdana"/>
        <family val="2"/>
        <charset val="238"/>
      </rPr>
      <t>zwiększenie kwoty dotacji celowej z budżetu państwa na realizację zadań zleconych gminie z zakresu administracji rządowej</t>
    </r>
    <r>
      <rPr>
        <i/>
        <sz val="9"/>
        <rFont val="Verdana"/>
        <family val="2"/>
        <charset val="238"/>
      </rPr>
      <t xml:space="preserve"> o kwotę 10.900,00 zł - środki finansowe przeznaczone na realizację świadczenia  "Dobry start", o którym mowa w uchwale nr 80 Rady Ministrów z dnia 30 maja 2018 roku w sprawie ustanowienia rządowego programu "Dobry start" (M.P. z 2018 r.  poz. 514) i rozporządzeniu Rady Ministrów z dnia 30 maja 2018 r. w sprawie szczegółowych warunków realizacji rządowego programu "Dobry start" ( Dz. U. z 2018 r. poz 1061, z późn. zm.); zwiększenie planu wydatków na realizację zadań zleconych: § 3110 - 10.500,00 zł,  § 4010 - 333,00 zł, § 4110 - 59,00 zł, § 4120 - 8,00 zł;</t>
    </r>
  </si>
  <si>
    <t>1/ zwiększenie planu dochodów w związku z wpływem odsetek:</t>
  </si>
  <si>
    <t>w § 4580 zwiększenie o kwotę 0,87 zł -wydatek z tytułu odsetek od zwracanych nienależnie pobranych w latach ubiegłych świadczeń ("Dobry Strat"). Środki do przekazania do budżetu Urzędu Wojewódzkiego</t>
  </si>
  <si>
    <t>z dnia 2 listopada 2020 r.</t>
  </si>
  <si>
    <t>w § 4210 zwiększenie o kwotę 6.000,00 zł -uzupełnienie środków na zakup materiałów i wyposażenia (zakup odzieży służbowej uzupełniającej dla strażników); środki z przeniesienia w ramach rozdz. 75416 oraz z rozdz. 75495</t>
  </si>
  <si>
    <t>Załącznik nr 2 do zarządzenia Nr 149/2020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</si>
</sst>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name val="Arial CE"/>
      <charset val="238"/>
    </font>
    <font>
      <sz val="8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0"/>
      <color indexed="12"/>
      <name val="Arial CE"/>
      <family val="2"/>
      <charset val="238"/>
    </font>
    <font>
      <sz val="9"/>
      <name val="Arial"/>
      <family val="2"/>
    </font>
    <font>
      <b/>
      <sz val="9"/>
      <name val="Arial"/>
      <family val="2"/>
    </font>
    <font>
      <b/>
      <sz val="9"/>
      <name val="Arial CE"/>
      <charset val="238"/>
    </font>
    <font>
      <sz val="10"/>
      <color indexed="12"/>
      <name val="Arial CE"/>
      <family val="2"/>
      <charset val="238"/>
    </font>
    <font>
      <b/>
      <sz val="7"/>
      <name val="Arial CE"/>
      <family val="2"/>
      <charset val="238"/>
    </font>
    <font>
      <sz val="9"/>
      <name val="Verdana"/>
      <family val="2"/>
      <charset val="238"/>
    </font>
    <font>
      <b/>
      <sz val="9"/>
      <name val="Verdana"/>
      <family val="2"/>
      <charset val="238"/>
    </font>
    <font>
      <b/>
      <sz val="8"/>
      <name val="Verdana"/>
      <family val="2"/>
      <charset val="238"/>
    </font>
    <font>
      <sz val="8"/>
      <name val="Verdana"/>
      <family val="2"/>
      <charset val="238"/>
    </font>
    <font>
      <i/>
      <sz val="9"/>
      <name val="Verdana"/>
      <family val="2"/>
      <charset val="238"/>
    </font>
    <font>
      <b/>
      <sz val="8"/>
      <name val="Arial CE"/>
      <charset val="238"/>
    </font>
    <font>
      <b/>
      <sz val="11"/>
      <name val="Verdana"/>
      <family val="2"/>
      <charset val="238"/>
    </font>
    <font>
      <i/>
      <sz val="9"/>
      <name val="Arial CE"/>
      <charset val="238"/>
    </font>
    <font>
      <b/>
      <sz val="10"/>
      <name val="Verdana"/>
      <family val="2"/>
      <charset val="238"/>
    </font>
    <font>
      <sz val="11"/>
      <name val="Arial CE"/>
      <charset val="238"/>
    </font>
    <font>
      <b/>
      <i/>
      <sz val="9"/>
      <name val="Verdana"/>
      <family val="2"/>
      <charset val="238"/>
    </font>
    <font>
      <sz val="10"/>
      <name val="Verdana"/>
      <family val="2"/>
      <charset val="238"/>
    </font>
    <font>
      <b/>
      <sz val="7"/>
      <name val="Verdana"/>
      <family val="2"/>
      <charset val="238"/>
    </font>
    <font>
      <b/>
      <sz val="7.5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7" fillId="0" borderId="0" xfId="0" applyFont="1" applyFill="1"/>
    <xf numFmtId="0" fontId="8" fillId="0" borderId="0" xfId="0" applyFont="1" applyBorder="1"/>
    <xf numFmtId="0" fontId="8" fillId="0" borderId="0" xfId="0" applyFont="1"/>
    <xf numFmtId="0" fontId="5" fillId="2" borderId="0" xfId="0" applyFont="1" applyFill="1" applyAlignment="1">
      <alignment horizontal="center" shrinkToFit="1"/>
    </xf>
    <xf numFmtId="0" fontId="9" fillId="0" borderId="0" xfId="0" applyFont="1" applyAlignment="1">
      <alignment vertical="center" shrinkToFit="1"/>
    </xf>
    <xf numFmtId="0" fontId="3" fillId="0" borderId="0" xfId="0" applyFont="1" applyFill="1"/>
    <xf numFmtId="0" fontId="3" fillId="0" borderId="0" xfId="0" applyFont="1" applyBorder="1"/>
    <xf numFmtId="0" fontId="3" fillId="0" borderId="0" xfId="0" applyFont="1" applyFill="1" applyBorder="1"/>
    <xf numFmtId="0" fontId="2" fillId="0" borderId="0" xfId="0" applyFont="1" applyFill="1"/>
    <xf numFmtId="0" fontId="13" fillId="2" borderId="2" xfId="0" applyFont="1" applyFill="1" applyBorder="1" applyAlignment="1">
      <alignment horizontal="center" vertical="center" wrapText="1" shrinkToFit="1"/>
    </xf>
    <xf numFmtId="0" fontId="13" fillId="2" borderId="2" xfId="0" applyFont="1" applyFill="1" applyBorder="1" applyAlignment="1">
      <alignment horizontal="center" vertical="center" shrinkToFit="1"/>
    </xf>
    <xf numFmtId="0" fontId="13" fillId="2" borderId="1" xfId="0" applyFont="1" applyFill="1" applyBorder="1" applyAlignment="1">
      <alignment horizontal="center" vertical="center" wrapText="1" shrinkToFit="1"/>
    </xf>
    <xf numFmtId="0" fontId="13" fillId="2" borderId="3" xfId="0" applyFont="1" applyFill="1" applyBorder="1" applyAlignment="1">
      <alignment horizontal="center" vertical="center" wrapText="1" shrinkToFit="1"/>
    </xf>
    <xf numFmtId="0" fontId="13" fillId="2" borderId="4" xfId="0" applyFont="1" applyFill="1" applyBorder="1" applyAlignment="1">
      <alignment horizontal="center" vertical="center" wrapText="1" shrinkToFit="1"/>
    </xf>
    <xf numFmtId="0" fontId="11" fillId="3" borderId="5" xfId="0" applyFont="1" applyFill="1" applyBorder="1" applyAlignment="1">
      <alignment horizontal="center" vertical="center" shrinkToFit="1"/>
    </xf>
    <xf numFmtId="4" fontId="10" fillId="3" borderId="6" xfId="0" applyNumberFormat="1" applyFont="1" applyFill="1" applyBorder="1" applyAlignment="1">
      <alignment horizontal="right" vertical="center" shrinkToFit="1"/>
    </xf>
    <xf numFmtId="4" fontId="10" fillId="3" borderId="7" xfId="0" applyNumberFormat="1" applyFont="1" applyFill="1" applyBorder="1" applyAlignment="1">
      <alignment horizontal="right" vertical="center" shrinkToFit="1"/>
    </xf>
    <xf numFmtId="4" fontId="10" fillId="3" borderId="8" xfId="0" applyNumberFormat="1" applyFont="1" applyFill="1" applyBorder="1" applyAlignment="1">
      <alignment horizontal="right" vertical="center" shrinkToFit="1"/>
    </xf>
    <xf numFmtId="4" fontId="10" fillId="3" borderId="11" xfId="0" applyNumberFormat="1" applyFont="1" applyFill="1" applyBorder="1" applyAlignment="1">
      <alignment horizontal="right" vertical="center" shrinkToFit="1"/>
    </xf>
    <xf numFmtId="4" fontId="10" fillId="3" borderId="5" xfId="0" applyNumberFormat="1" applyFont="1" applyFill="1" applyBorder="1" applyAlignment="1">
      <alignment horizontal="right" vertical="center" shrinkToFit="1"/>
    </xf>
    <xf numFmtId="0" fontId="10" fillId="3" borderId="12" xfId="0" applyFont="1" applyFill="1" applyBorder="1" applyAlignment="1">
      <alignment horizontal="center" vertical="center" shrinkToFit="1"/>
    </xf>
    <xf numFmtId="4" fontId="11" fillId="3" borderId="13" xfId="0" applyNumberFormat="1" applyFont="1" applyFill="1" applyBorder="1" applyAlignment="1">
      <alignment horizontal="right" vertical="center" shrinkToFit="1"/>
    </xf>
    <xf numFmtId="4" fontId="11" fillId="3" borderId="14" xfId="0" applyNumberFormat="1" applyFont="1" applyFill="1" applyBorder="1" applyAlignment="1">
      <alignment horizontal="right" vertical="center" shrinkToFit="1"/>
    </xf>
    <xf numFmtId="4" fontId="11" fillId="3" borderId="15" xfId="0" applyNumberFormat="1" applyFont="1" applyFill="1" applyBorder="1" applyAlignment="1">
      <alignment horizontal="right" vertical="center" shrinkToFit="1"/>
    </xf>
    <xf numFmtId="4" fontId="10" fillId="0" borderId="16" xfId="0" applyNumberFormat="1" applyFont="1" applyFill="1" applyBorder="1" applyAlignment="1">
      <alignment horizontal="right" vertical="center" shrinkToFit="1"/>
    </xf>
    <xf numFmtId="4" fontId="10" fillId="0" borderId="7" xfId="0" applyNumberFormat="1" applyFont="1" applyFill="1" applyBorder="1" applyAlignment="1">
      <alignment horizontal="right" vertical="center" shrinkToFit="1"/>
    </xf>
    <xf numFmtId="4" fontId="10" fillId="0" borderId="8" xfId="0" applyNumberFormat="1" applyFont="1" applyFill="1" applyBorder="1" applyAlignment="1">
      <alignment horizontal="right" vertical="center" shrinkToFit="1"/>
    </xf>
    <xf numFmtId="0" fontId="11" fillId="2" borderId="5" xfId="0" applyFont="1" applyFill="1" applyBorder="1" applyAlignment="1">
      <alignment horizontal="center" vertical="center" shrinkToFit="1"/>
    </xf>
    <xf numFmtId="4" fontId="10" fillId="0" borderId="6" xfId="0" applyNumberFormat="1" applyFont="1" applyFill="1" applyBorder="1" applyAlignment="1">
      <alignment horizontal="right" vertical="center" shrinkToFit="1"/>
    </xf>
    <xf numFmtId="4" fontId="10" fillId="0" borderId="11" xfId="0" applyNumberFormat="1" applyFont="1" applyFill="1" applyBorder="1" applyAlignment="1">
      <alignment horizontal="right" vertical="center" shrinkToFit="1"/>
    </xf>
    <xf numFmtId="4" fontId="10" fillId="0" borderId="5" xfId="0" applyNumberFormat="1" applyFont="1" applyFill="1" applyBorder="1" applyAlignment="1">
      <alignment horizontal="right" vertical="center" shrinkToFit="1"/>
    </xf>
    <xf numFmtId="0" fontId="10" fillId="0" borderId="12" xfId="0" applyFont="1" applyFill="1" applyBorder="1" applyAlignment="1">
      <alignment horizontal="center" vertical="center" shrinkToFit="1"/>
    </xf>
    <xf numFmtId="4" fontId="11" fillId="0" borderId="13" xfId="0" applyNumberFormat="1" applyFont="1" applyFill="1" applyBorder="1" applyAlignment="1">
      <alignment horizontal="right" vertical="center" shrinkToFit="1"/>
    </xf>
    <xf numFmtId="4" fontId="11" fillId="0" borderId="14" xfId="0" applyNumberFormat="1" applyFont="1" applyFill="1" applyBorder="1" applyAlignment="1">
      <alignment horizontal="right" vertical="center" shrinkToFit="1"/>
    </xf>
    <xf numFmtId="4" fontId="11" fillId="0" borderId="15" xfId="0" applyNumberFormat="1" applyFont="1" applyFill="1" applyBorder="1" applyAlignment="1">
      <alignment horizontal="right" vertical="center" shrinkToFit="1"/>
    </xf>
    <xf numFmtId="0" fontId="10" fillId="2" borderId="5" xfId="0" applyFont="1" applyFill="1" applyBorder="1" applyAlignment="1">
      <alignment horizontal="center" vertical="center" shrinkToFit="1"/>
    </xf>
    <xf numFmtId="0" fontId="11" fillId="2" borderId="8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 shrinkToFit="1"/>
    </xf>
    <xf numFmtId="0" fontId="11" fillId="3" borderId="8" xfId="0" applyFont="1" applyFill="1" applyBorder="1" applyAlignment="1">
      <alignment horizontal="center" vertical="center" shrinkToFit="1"/>
    </xf>
    <xf numFmtId="4" fontId="11" fillId="3" borderId="8" xfId="0" applyNumberFormat="1" applyFont="1" applyFill="1" applyBorder="1" applyAlignment="1">
      <alignment horizontal="right" vertical="center" shrinkToFit="1"/>
    </xf>
    <xf numFmtId="4" fontId="11" fillId="3" borderId="5" xfId="0" applyNumberFormat="1" applyFont="1" applyFill="1" applyBorder="1" applyAlignment="1">
      <alignment horizontal="right" vertical="center" shrinkToFit="1"/>
    </xf>
    <xf numFmtId="4" fontId="11" fillId="0" borderId="8" xfId="0" applyNumberFormat="1" applyFont="1" applyFill="1" applyBorder="1" applyAlignment="1">
      <alignment horizontal="right" vertical="center" shrinkToFit="1"/>
    </xf>
    <xf numFmtId="4" fontId="10" fillId="0" borderId="10" xfId="0" applyNumberFormat="1" applyFont="1" applyFill="1" applyBorder="1" applyAlignment="1">
      <alignment horizontal="right" vertical="center" shrinkToFit="1"/>
    </xf>
    <xf numFmtId="4" fontId="11" fillId="0" borderId="11" xfId="0" applyNumberFormat="1" applyFont="1" applyFill="1" applyBorder="1" applyAlignment="1">
      <alignment horizontal="right" vertical="center" shrinkToFit="1"/>
    </xf>
    <xf numFmtId="4" fontId="11" fillId="3" borderId="7" xfId="0" applyNumberFormat="1" applyFont="1" applyFill="1" applyBorder="1" applyAlignment="1">
      <alignment horizontal="right" vertical="center" shrinkToFit="1"/>
    </xf>
    <xf numFmtId="4" fontId="11" fillId="0" borderId="7" xfId="0" applyNumberFormat="1" applyFont="1" applyFill="1" applyBorder="1" applyAlignment="1">
      <alignment horizontal="right" vertical="center" shrinkToFit="1"/>
    </xf>
    <xf numFmtId="4" fontId="11" fillId="0" borderId="12" xfId="0" applyNumberFormat="1" applyFont="1" applyFill="1" applyBorder="1" applyAlignment="1">
      <alignment horizontal="right" vertical="center" shrinkToFit="1"/>
    </xf>
    <xf numFmtId="4" fontId="10" fillId="3" borderId="9" xfId="0" applyNumberFormat="1" applyFont="1" applyFill="1" applyBorder="1" applyAlignment="1">
      <alignment horizontal="right" vertical="center" shrinkToFit="1"/>
    </xf>
    <xf numFmtId="4" fontId="10" fillId="3" borderId="11" xfId="0" applyNumberFormat="1" applyFont="1" applyFill="1" applyBorder="1" applyAlignment="1">
      <alignment vertical="center" shrinkToFit="1"/>
    </xf>
    <xf numFmtId="0" fontId="15" fillId="0" borderId="0" xfId="0" applyFont="1" applyFill="1"/>
    <xf numFmtId="0" fontId="12" fillId="2" borderId="0" xfId="0" applyFont="1" applyFill="1" applyBorder="1" applyAlignment="1">
      <alignment horizontal="center" vertical="center" shrinkToFit="1"/>
    </xf>
    <xf numFmtId="0" fontId="12" fillId="2" borderId="0" xfId="0" applyFont="1" applyFill="1" applyBorder="1" applyAlignment="1">
      <alignment vertical="center" shrinkToFit="1"/>
    </xf>
    <xf numFmtId="0" fontId="10" fillId="3" borderId="5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3" fillId="2" borderId="4" xfId="0" applyFont="1" applyFill="1" applyBorder="1" applyAlignment="1">
      <alignment horizontal="center" vertical="center" shrinkToFit="1"/>
    </xf>
    <xf numFmtId="0" fontId="12" fillId="3" borderId="6" xfId="0" applyFont="1" applyFill="1" applyBorder="1" applyAlignment="1">
      <alignment horizontal="left" vertical="center" shrinkToFit="1"/>
    </xf>
    <xf numFmtId="0" fontId="12" fillId="3" borderId="13" xfId="0" applyFont="1" applyFill="1" applyBorder="1" applyAlignment="1">
      <alignment horizontal="left" vertical="center" shrinkToFit="1"/>
    </xf>
    <xf numFmtId="0" fontId="12" fillId="0" borderId="6" xfId="0" applyFont="1" applyFill="1" applyBorder="1" applyAlignment="1">
      <alignment horizontal="left" vertical="center" shrinkToFit="1"/>
    </xf>
    <xf numFmtId="0" fontId="12" fillId="0" borderId="13" xfId="0" applyFont="1" applyFill="1" applyBorder="1" applyAlignment="1">
      <alignment horizontal="left" vertical="center" shrinkToFit="1"/>
    </xf>
    <xf numFmtId="0" fontId="12" fillId="3" borderId="16" xfId="0" applyFont="1" applyFill="1" applyBorder="1" applyAlignment="1">
      <alignment horizontal="left" vertical="center" shrinkToFit="1"/>
    </xf>
    <xf numFmtId="0" fontId="6" fillId="0" borderId="0" xfId="0" applyFont="1" applyBorder="1" applyAlignment="1">
      <alignment horizontal="justify" shrinkToFit="1"/>
    </xf>
    <xf numFmtId="0" fontId="13" fillId="2" borderId="1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4" fontId="11" fillId="3" borderId="12" xfId="0" applyNumberFormat="1" applyFont="1" applyFill="1" applyBorder="1" applyAlignment="1">
      <alignment horizontal="right" vertical="center" shrinkToFit="1"/>
    </xf>
    <xf numFmtId="0" fontId="11" fillId="3" borderId="5" xfId="0" applyFont="1" applyFill="1" applyBorder="1" applyAlignment="1">
      <alignment horizontal="left" vertical="center" wrapText="1"/>
    </xf>
    <xf numFmtId="0" fontId="11" fillId="3" borderId="12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14" fillId="2" borderId="5" xfId="0" applyFont="1" applyFill="1" applyBorder="1" applyAlignment="1">
      <alignment horizontal="center" vertical="center" shrinkToFit="1"/>
    </xf>
    <xf numFmtId="0" fontId="11" fillId="4" borderId="8" xfId="0" applyFont="1" applyFill="1" applyBorder="1" applyAlignment="1">
      <alignment horizontal="center" vertical="center" shrinkToFit="1"/>
    </xf>
    <xf numFmtId="0" fontId="11" fillId="4" borderId="5" xfId="0" applyFont="1" applyFill="1" applyBorder="1" applyAlignment="1">
      <alignment horizontal="center" vertical="center" shrinkToFit="1"/>
    </xf>
    <xf numFmtId="0" fontId="10" fillId="4" borderId="5" xfId="0" applyFont="1" applyFill="1" applyBorder="1" applyAlignment="1">
      <alignment horizontal="center" vertical="center" shrinkToFit="1"/>
    </xf>
    <xf numFmtId="0" fontId="10" fillId="4" borderId="12" xfId="0" applyFont="1" applyFill="1" applyBorder="1" applyAlignment="1">
      <alignment horizontal="center" vertical="center" shrinkToFit="1"/>
    </xf>
    <xf numFmtId="0" fontId="10" fillId="4" borderId="8" xfId="0" applyFont="1" applyFill="1" applyBorder="1" applyAlignment="1">
      <alignment horizontal="center" vertical="center" shrinkToFit="1"/>
    </xf>
    <xf numFmtId="0" fontId="17" fillId="0" borderId="0" xfId="0" applyFont="1" applyBorder="1"/>
    <xf numFmtId="0" fontId="12" fillId="0" borderId="0" xfId="0" applyFont="1" applyFill="1" applyBorder="1" applyAlignment="1">
      <alignment horizontal="left" vertical="center" shrinkToFit="1"/>
    </xf>
    <xf numFmtId="0" fontId="0" fillId="0" borderId="0" xfId="0" applyFont="1"/>
    <xf numFmtId="0" fontId="13" fillId="2" borderId="0" xfId="0" applyFont="1" applyFill="1" applyBorder="1"/>
    <xf numFmtId="0" fontId="12" fillId="2" borderId="0" xfId="0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horizontal="right"/>
    </xf>
    <xf numFmtId="0" fontId="13" fillId="2" borderId="0" xfId="0" applyFont="1" applyFill="1" applyBorder="1" applyAlignment="1">
      <alignment horizontal="center" vertical="center" shrinkToFit="1"/>
    </xf>
    <xf numFmtId="0" fontId="10" fillId="3" borderId="8" xfId="0" applyFont="1" applyFill="1" applyBorder="1" applyAlignment="1">
      <alignment horizontal="center" vertical="center" shrinkToFit="1"/>
    </xf>
    <xf numFmtId="4" fontId="5" fillId="2" borderId="0" xfId="0" applyNumberFormat="1" applyFont="1" applyFill="1" applyAlignment="1">
      <alignment horizontal="center" shrinkToFit="1"/>
    </xf>
    <xf numFmtId="4" fontId="6" fillId="0" borderId="0" xfId="0" applyNumberFormat="1" applyFont="1" applyBorder="1" applyAlignment="1">
      <alignment horizontal="justify" shrinkToFit="1"/>
    </xf>
    <xf numFmtId="4" fontId="9" fillId="0" borderId="0" xfId="0" applyNumberFormat="1" applyFont="1" applyAlignment="1">
      <alignment vertical="center" shrinkToFit="1"/>
    </xf>
    <xf numFmtId="4" fontId="5" fillId="2" borderId="0" xfId="0" applyNumberFormat="1" applyFont="1" applyFill="1" applyBorder="1" applyAlignment="1">
      <alignment horizontal="left" vertical="top" shrinkToFit="1"/>
    </xf>
    <xf numFmtId="4" fontId="6" fillId="0" borderId="0" xfId="0" applyNumberFormat="1" applyFont="1" applyAlignment="1">
      <alignment horizontal="right" shrinkToFit="1"/>
    </xf>
    <xf numFmtId="4" fontId="0" fillId="0" borderId="0" xfId="0" applyNumberFormat="1" applyFont="1" applyAlignment="1">
      <alignment shrinkToFit="1"/>
    </xf>
    <xf numFmtId="4" fontId="0" fillId="0" borderId="0" xfId="0" applyNumberFormat="1" applyAlignment="1">
      <alignment shrinkToFit="1"/>
    </xf>
    <xf numFmtId="0" fontId="19" fillId="0" borderId="0" xfId="0" applyFont="1"/>
    <xf numFmtId="4" fontId="11" fillId="0" borderId="5" xfId="0" applyNumberFormat="1" applyFont="1" applyFill="1" applyBorder="1" applyAlignment="1">
      <alignment horizontal="right" vertical="center" shrinkToFit="1"/>
    </xf>
    <xf numFmtId="0" fontId="13" fillId="2" borderId="0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 wrapText="1" shrinkToFit="1"/>
    </xf>
    <xf numFmtId="4" fontId="11" fillId="3" borderId="8" xfId="0" applyNumberFormat="1" applyFont="1" applyFill="1" applyBorder="1" applyAlignment="1">
      <alignment vertical="center" shrinkToFit="1"/>
    </xf>
    <xf numFmtId="4" fontId="10" fillId="3" borderId="5" xfId="0" applyNumberFormat="1" applyFont="1" applyFill="1" applyBorder="1" applyAlignment="1">
      <alignment vertical="center" shrinkToFit="1"/>
    </xf>
    <xf numFmtId="4" fontId="11" fillId="3" borderId="16" xfId="0" applyNumberFormat="1" applyFont="1" applyFill="1" applyBorder="1" applyAlignment="1">
      <alignment horizontal="right" vertical="center" shrinkToFit="1"/>
    </xf>
    <xf numFmtId="4" fontId="18" fillId="3" borderId="7" xfId="0" applyNumberFormat="1" applyFont="1" applyFill="1" applyBorder="1" applyAlignment="1">
      <alignment vertical="center" shrinkToFit="1"/>
    </xf>
    <xf numFmtId="4" fontId="11" fillId="3" borderId="16" xfId="0" applyNumberFormat="1" applyFont="1" applyFill="1" applyBorder="1" applyAlignment="1">
      <alignment vertical="center" shrinkToFit="1"/>
    </xf>
    <xf numFmtId="4" fontId="10" fillId="3" borderId="6" xfId="0" applyNumberFormat="1" applyFont="1" applyFill="1" applyBorder="1" applyAlignment="1">
      <alignment vertical="center" shrinkToFit="1"/>
    </xf>
    <xf numFmtId="4" fontId="10" fillId="3" borderId="10" xfId="0" applyNumberFormat="1" applyFont="1" applyFill="1" applyBorder="1" applyAlignment="1">
      <alignment horizontal="right" vertical="center" shrinkToFit="1"/>
    </xf>
    <xf numFmtId="4" fontId="10" fillId="0" borderId="9" xfId="0" applyNumberFormat="1" applyFont="1" applyFill="1" applyBorder="1" applyAlignment="1">
      <alignment horizontal="right" vertical="center" shrinkToFit="1"/>
    </xf>
    <xf numFmtId="3" fontId="13" fillId="2" borderId="0" xfId="0" applyNumberFormat="1" applyFont="1" applyFill="1" applyBorder="1"/>
    <xf numFmtId="3" fontId="13" fillId="2" borderId="0" xfId="0" applyNumberFormat="1" applyFont="1" applyFill="1" applyBorder="1" applyAlignment="1">
      <alignment horizontal="right"/>
    </xf>
    <xf numFmtId="3" fontId="21" fillId="2" borderId="0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right"/>
    </xf>
    <xf numFmtId="0" fontId="13" fillId="2" borderId="0" xfId="0" applyFont="1" applyFill="1" applyBorder="1" applyAlignment="1">
      <alignment vertical="center" shrinkToFit="1"/>
    </xf>
    <xf numFmtId="0" fontId="0" fillId="2" borderId="0" xfId="0" applyFont="1" applyFill="1"/>
    <xf numFmtId="3" fontId="12" fillId="2" borderId="0" xfId="0" applyNumberFormat="1" applyFont="1" applyFill="1" applyBorder="1" applyAlignment="1">
      <alignment horizontal="center" vertical="center" wrapText="1"/>
    </xf>
    <xf numFmtId="3" fontId="13" fillId="2" borderId="0" xfId="0" applyNumberFormat="1" applyFont="1" applyFill="1" applyBorder="1" applyAlignment="1">
      <alignment horizontal="right" vertical="center" wrapText="1"/>
    </xf>
    <xf numFmtId="3" fontId="21" fillId="2" borderId="0" xfId="0" applyNumberFormat="1" applyFont="1" applyFill="1" applyBorder="1" applyAlignment="1">
      <alignment horizontal="right" vertical="center"/>
    </xf>
    <xf numFmtId="0" fontId="13" fillId="2" borderId="0" xfId="0" applyFont="1" applyFill="1" applyBorder="1" applyAlignment="1">
      <alignment horizontal="right" vertical="center"/>
    </xf>
    <xf numFmtId="0" fontId="0" fillId="2" borderId="0" xfId="0" applyFont="1" applyFill="1" applyAlignment="1">
      <alignment vertical="center"/>
    </xf>
    <xf numFmtId="0" fontId="21" fillId="2" borderId="0" xfId="0" applyFont="1" applyFill="1" applyAlignment="1">
      <alignment horizontal="right" vertical="center"/>
    </xf>
    <xf numFmtId="0" fontId="21" fillId="2" borderId="0" xfId="0" applyFont="1" applyFill="1" applyAlignment="1">
      <alignment horizontal="right"/>
    </xf>
    <xf numFmtId="0" fontId="0" fillId="2" borderId="0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4" fontId="11" fillId="3" borderId="9" xfId="0" applyNumberFormat="1" applyFont="1" applyFill="1" applyBorder="1" applyAlignment="1">
      <alignment horizontal="right" vertical="center" shrinkToFit="1"/>
    </xf>
    <xf numFmtId="4" fontId="11" fillId="0" borderId="9" xfId="0" applyNumberFormat="1" applyFont="1" applyFill="1" applyBorder="1" applyAlignment="1">
      <alignment horizontal="right" vertical="center" shrinkToFit="1"/>
    </xf>
    <xf numFmtId="4" fontId="11" fillId="3" borderId="10" xfId="0" applyNumberFormat="1" applyFont="1" applyFill="1" applyBorder="1" applyAlignment="1">
      <alignment horizontal="right" vertical="center" shrinkToFit="1"/>
    </xf>
    <xf numFmtId="4" fontId="11" fillId="0" borderId="10" xfId="0" applyNumberFormat="1" applyFont="1" applyFill="1" applyBorder="1" applyAlignment="1">
      <alignment horizontal="right" vertical="center" shrinkToFit="1"/>
    </xf>
    <xf numFmtId="4" fontId="6" fillId="0" borderId="0" xfId="0" applyNumberFormat="1" applyFont="1" applyBorder="1" applyAlignment="1">
      <alignment horizontal="right" shrinkToFit="1"/>
    </xf>
    <xf numFmtId="4" fontId="0" fillId="0" borderId="0" xfId="0" applyNumberFormat="1" applyFont="1" applyFill="1" applyAlignment="1">
      <alignment shrinkToFit="1"/>
    </xf>
    <xf numFmtId="4" fontId="2" fillId="0" borderId="0" xfId="0" applyNumberFormat="1" applyFont="1" applyAlignment="1">
      <alignment vertical="center" shrinkToFit="1"/>
    </xf>
    <xf numFmtId="4" fontId="6" fillId="0" borderId="0" xfId="0" applyNumberFormat="1" applyFont="1" applyBorder="1" applyAlignment="1">
      <alignment horizontal="right"/>
    </xf>
    <xf numFmtId="0" fontId="0" fillId="0" borderId="0" xfId="0" applyFont="1" applyFill="1"/>
    <xf numFmtId="0" fontId="2" fillId="0" borderId="0" xfId="0" applyFont="1" applyAlignment="1">
      <alignment vertical="center" shrinkToFit="1"/>
    </xf>
    <xf numFmtId="0" fontId="11" fillId="4" borderId="8" xfId="0" applyFont="1" applyFill="1" applyBorder="1" applyAlignment="1">
      <alignment horizontal="left" vertical="top" wrapText="1"/>
    </xf>
    <xf numFmtId="0" fontId="11" fillId="4" borderId="5" xfId="0" applyFont="1" applyFill="1" applyBorder="1" applyAlignment="1">
      <alignment horizontal="left" vertical="top" wrapText="1"/>
    </xf>
    <xf numFmtId="0" fontId="11" fillId="4" borderId="12" xfId="0" applyFont="1" applyFill="1" applyBorder="1" applyAlignment="1">
      <alignment horizontal="left" vertical="top" wrapText="1"/>
    </xf>
    <xf numFmtId="0" fontId="10" fillId="4" borderId="8" xfId="0" applyFont="1" applyFill="1" applyBorder="1" applyAlignment="1">
      <alignment horizontal="left" vertical="top" wrapText="1"/>
    </xf>
    <xf numFmtId="0" fontId="10" fillId="4" borderId="5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left" vertical="top" wrapText="1"/>
    </xf>
    <xf numFmtId="0" fontId="14" fillId="0" borderId="6" xfId="0" applyFont="1" applyFill="1" applyBorder="1" applyAlignment="1">
      <alignment horizontal="left" vertical="center" wrapText="1" shrinkToFit="1"/>
    </xf>
    <xf numFmtId="0" fontId="14" fillId="0" borderId="0" xfId="0" applyFont="1" applyFill="1" applyBorder="1" applyAlignment="1">
      <alignment horizontal="left" vertical="center" wrapText="1" shrinkToFit="1"/>
    </xf>
    <xf numFmtId="0" fontId="14" fillId="0" borderId="19" xfId="0" applyFont="1" applyFill="1" applyBorder="1" applyAlignment="1">
      <alignment horizontal="left" vertical="center" wrapText="1" shrinkToFit="1"/>
    </xf>
    <xf numFmtId="0" fontId="14" fillId="0" borderId="16" xfId="0" applyFont="1" applyFill="1" applyBorder="1" applyAlignment="1">
      <alignment horizontal="left" vertical="center" wrapText="1" shrinkToFit="1"/>
    </xf>
    <xf numFmtId="0" fontId="14" fillId="0" borderId="27" xfId="0" applyFont="1" applyFill="1" applyBorder="1" applyAlignment="1">
      <alignment horizontal="left" vertical="center" wrapText="1" shrinkToFit="1"/>
    </xf>
    <xf numFmtId="0" fontId="14" fillId="0" borderId="18" xfId="0" applyFont="1" applyFill="1" applyBorder="1" applyAlignment="1">
      <alignment horizontal="left" vertical="center" wrapText="1" shrinkToFit="1"/>
    </xf>
    <xf numFmtId="0" fontId="14" fillId="0" borderId="13" xfId="0" applyFont="1" applyFill="1" applyBorder="1" applyAlignment="1">
      <alignment horizontal="left" vertical="center" wrapText="1" shrinkToFit="1"/>
    </xf>
    <xf numFmtId="0" fontId="14" fillId="0" borderId="22" xfId="0" applyFont="1" applyFill="1" applyBorder="1" applyAlignment="1">
      <alignment horizontal="left" vertical="center" wrapText="1" shrinkToFit="1"/>
    </xf>
    <xf numFmtId="0" fontId="14" fillId="0" borderId="20" xfId="0" applyFont="1" applyFill="1" applyBorder="1" applyAlignment="1">
      <alignment horizontal="left" vertical="center" wrapText="1" shrinkToFit="1"/>
    </xf>
    <xf numFmtId="0" fontId="10" fillId="2" borderId="8" xfId="0" applyFont="1" applyFill="1" applyBorder="1" applyAlignment="1">
      <alignment horizontal="left" vertical="top" wrapText="1"/>
    </xf>
    <xf numFmtId="0" fontId="10" fillId="2" borderId="5" xfId="0" applyFont="1" applyFill="1" applyBorder="1" applyAlignment="1">
      <alignment horizontal="left" vertical="top" wrapText="1"/>
    </xf>
    <xf numFmtId="0" fontId="10" fillId="2" borderId="12" xfId="0" applyFont="1" applyFill="1" applyBorder="1" applyAlignment="1">
      <alignment horizontal="left" vertical="top" wrapText="1"/>
    </xf>
    <xf numFmtId="0" fontId="11" fillId="3" borderId="8" xfId="0" applyFont="1" applyFill="1" applyBorder="1" applyAlignment="1">
      <alignment horizontal="left" vertical="top" wrapText="1"/>
    </xf>
    <xf numFmtId="0" fontId="11" fillId="3" borderId="5" xfId="0" applyFont="1" applyFill="1" applyBorder="1" applyAlignment="1">
      <alignment horizontal="left" vertical="top" wrapText="1"/>
    </xf>
    <xf numFmtId="0" fontId="11" fillId="3" borderId="12" xfId="0" applyFont="1" applyFill="1" applyBorder="1" applyAlignment="1">
      <alignment horizontal="left" vertical="top" wrapText="1"/>
    </xf>
    <xf numFmtId="0" fontId="11" fillId="3" borderId="8" xfId="0" applyFont="1" applyFill="1" applyBorder="1" applyAlignment="1">
      <alignment horizontal="center" vertical="top" wrapText="1"/>
    </xf>
    <xf numFmtId="0" fontId="11" fillId="3" borderId="5" xfId="0" applyFont="1" applyFill="1" applyBorder="1" applyAlignment="1">
      <alignment horizontal="center" vertical="top" wrapText="1"/>
    </xf>
    <xf numFmtId="0" fontId="11" fillId="3" borderId="12" xfId="0" applyFont="1" applyFill="1" applyBorder="1" applyAlignment="1">
      <alignment horizontal="center" vertical="top" wrapText="1"/>
    </xf>
    <xf numFmtId="0" fontId="13" fillId="2" borderId="0" xfId="0" applyFont="1" applyFill="1" applyBorder="1" applyAlignment="1">
      <alignment horizontal="justify" vertical="center"/>
    </xf>
    <xf numFmtId="0" fontId="12" fillId="5" borderId="23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5" borderId="17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textRotation="45" shrinkToFit="1"/>
    </xf>
    <xf numFmtId="0" fontId="16" fillId="2" borderId="0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shrinkToFit="1"/>
    </xf>
    <xf numFmtId="0" fontId="12" fillId="0" borderId="28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justify" vertical="center" shrinkToFit="1"/>
    </xf>
    <xf numFmtId="0" fontId="12" fillId="2" borderId="5" xfId="0" applyFont="1" applyFill="1" applyBorder="1" applyAlignment="1">
      <alignment horizontal="justify" vertical="center" shrinkToFit="1"/>
    </xf>
    <xf numFmtId="0" fontId="12" fillId="2" borderId="12" xfId="0" applyFont="1" applyFill="1" applyBorder="1" applyAlignment="1">
      <alignment horizontal="justify" vertical="center" shrinkToFit="1"/>
    </xf>
    <xf numFmtId="0" fontId="23" fillId="0" borderId="8" xfId="0" applyFont="1" applyFill="1" applyBorder="1" applyAlignment="1">
      <alignment horizontal="center" vertical="center" wrapText="1" shrinkToFit="1"/>
    </xf>
    <xf numFmtId="0" fontId="23" fillId="0" borderId="12" xfId="0" applyFont="1" applyFill="1" applyBorder="1" applyAlignment="1">
      <alignment horizontal="center" vertical="center" wrapText="1" shrinkToFi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00CC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0736920"/>
        <c:axId val="15381799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818384"/>
        <c:axId val="153819168"/>
      </c:lineChart>
      <c:catAx>
        <c:axId val="90736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381799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538179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90736920"/>
        <c:crosses val="autoZero"/>
        <c:crossBetween val="between"/>
      </c:valAx>
      <c:catAx>
        <c:axId val="153818384"/>
        <c:scaling>
          <c:orientation val="minMax"/>
        </c:scaling>
        <c:delete val="1"/>
        <c:axPos val="b"/>
        <c:majorTickMark val="out"/>
        <c:minorTickMark val="none"/>
        <c:tickLblPos val="nextTo"/>
        <c:crossAx val="153819168"/>
        <c:crosses val="autoZero"/>
        <c:auto val="0"/>
        <c:lblAlgn val="ctr"/>
        <c:lblOffset val="100"/>
        <c:noMultiLvlLbl val="0"/>
      </c:catAx>
      <c:valAx>
        <c:axId val="1538191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38183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582856"/>
        <c:axId val="18658324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583640"/>
        <c:axId val="186584032"/>
      </c:lineChart>
      <c:catAx>
        <c:axId val="1865828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58324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65832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582856"/>
        <c:crosses val="autoZero"/>
        <c:crossBetween val="between"/>
      </c:valAx>
      <c:catAx>
        <c:axId val="186583640"/>
        <c:scaling>
          <c:orientation val="minMax"/>
        </c:scaling>
        <c:delete val="1"/>
        <c:axPos val="b"/>
        <c:majorTickMark val="out"/>
        <c:minorTickMark val="none"/>
        <c:tickLblPos val="nextTo"/>
        <c:crossAx val="186584032"/>
        <c:crosses val="autoZero"/>
        <c:auto val="0"/>
        <c:lblAlgn val="ctr"/>
        <c:lblOffset val="100"/>
        <c:noMultiLvlLbl val="0"/>
      </c:catAx>
      <c:valAx>
        <c:axId val="1865840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65836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586776"/>
        <c:axId val="186272416"/>
      </c:barChart>
      <c:catAx>
        <c:axId val="1865867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27241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62724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5867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273592"/>
        <c:axId val="186275944"/>
      </c:barChart>
      <c:catAx>
        <c:axId val="186273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27594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62759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2735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090080"/>
        <c:axId val="18708929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085376"/>
        <c:axId val="187084984"/>
      </c:lineChart>
      <c:catAx>
        <c:axId val="1870900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08929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70892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090080"/>
        <c:crosses val="autoZero"/>
        <c:crossBetween val="between"/>
      </c:valAx>
      <c:catAx>
        <c:axId val="187085376"/>
        <c:scaling>
          <c:orientation val="minMax"/>
        </c:scaling>
        <c:delete val="1"/>
        <c:axPos val="b"/>
        <c:majorTickMark val="out"/>
        <c:minorTickMark val="none"/>
        <c:tickLblPos val="nextTo"/>
        <c:crossAx val="187084984"/>
        <c:crosses val="autoZero"/>
        <c:auto val="0"/>
        <c:lblAlgn val="ctr"/>
        <c:lblOffset val="100"/>
        <c:noMultiLvlLbl val="0"/>
      </c:catAx>
      <c:valAx>
        <c:axId val="1870849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70853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086160"/>
        <c:axId val="187087336"/>
      </c:barChart>
      <c:catAx>
        <c:axId val="1870861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08733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70873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0861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083024"/>
        <c:axId val="187083416"/>
      </c:barChart>
      <c:catAx>
        <c:axId val="1870830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08341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70834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0830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083808"/>
        <c:axId val="18708420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084592"/>
        <c:axId val="187088512"/>
      </c:lineChart>
      <c:catAx>
        <c:axId val="187083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08420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70842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083808"/>
        <c:crosses val="autoZero"/>
        <c:crossBetween val="between"/>
      </c:valAx>
      <c:catAx>
        <c:axId val="187084592"/>
        <c:scaling>
          <c:orientation val="minMax"/>
        </c:scaling>
        <c:delete val="1"/>
        <c:axPos val="b"/>
        <c:majorTickMark val="out"/>
        <c:minorTickMark val="none"/>
        <c:tickLblPos val="nextTo"/>
        <c:crossAx val="187088512"/>
        <c:crosses val="autoZero"/>
        <c:auto val="0"/>
        <c:lblAlgn val="ctr"/>
        <c:lblOffset val="100"/>
        <c:noMultiLvlLbl val="0"/>
      </c:catAx>
      <c:valAx>
        <c:axId val="1870885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70845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086552"/>
        <c:axId val="187088904"/>
      </c:barChart>
      <c:catAx>
        <c:axId val="1870865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08890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70889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0865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087728"/>
        <c:axId val="187211136"/>
      </c:barChart>
      <c:catAx>
        <c:axId val="1870877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2111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2111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0877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210352"/>
        <c:axId val="1872146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213488"/>
        <c:axId val="187208392"/>
      </c:lineChart>
      <c:catAx>
        <c:axId val="1872103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21466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72146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210352"/>
        <c:crosses val="autoZero"/>
        <c:crossBetween val="between"/>
      </c:valAx>
      <c:catAx>
        <c:axId val="187213488"/>
        <c:scaling>
          <c:orientation val="minMax"/>
        </c:scaling>
        <c:delete val="1"/>
        <c:axPos val="b"/>
        <c:majorTickMark val="out"/>
        <c:minorTickMark val="none"/>
        <c:tickLblPos val="nextTo"/>
        <c:crossAx val="187208392"/>
        <c:crosses val="autoZero"/>
        <c:auto val="0"/>
        <c:lblAlgn val="ctr"/>
        <c:lblOffset val="100"/>
        <c:noMultiLvlLbl val="0"/>
      </c:catAx>
      <c:valAx>
        <c:axId val="1872083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72134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273984"/>
        <c:axId val="186278688"/>
      </c:barChart>
      <c:catAx>
        <c:axId val="1862739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27868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62786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2739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214272"/>
        <c:axId val="187207608"/>
      </c:barChart>
      <c:catAx>
        <c:axId val="1872142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20760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72076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2142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211528"/>
        <c:axId val="187209176"/>
      </c:barChart>
      <c:catAx>
        <c:axId val="1872115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20917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72091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2115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209568"/>
        <c:axId val="18721192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209960"/>
        <c:axId val="187210744"/>
      </c:lineChart>
      <c:catAx>
        <c:axId val="1872095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21192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72119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209568"/>
        <c:crosses val="autoZero"/>
        <c:crossBetween val="between"/>
      </c:valAx>
      <c:catAx>
        <c:axId val="187209960"/>
        <c:scaling>
          <c:orientation val="minMax"/>
        </c:scaling>
        <c:delete val="1"/>
        <c:axPos val="b"/>
        <c:majorTickMark val="out"/>
        <c:minorTickMark val="none"/>
        <c:tickLblPos val="nextTo"/>
        <c:crossAx val="187210744"/>
        <c:crosses val="autoZero"/>
        <c:auto val="0"/>
        <c:lblAlgn val="ctr"/>
        <c:lblOffset val="100"/>
        <c:noMultiLvlLbl val="0"/>
      </c:catAx>
      <c:valAx>
        <c:axId val="1872107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72099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212704"/>
        <c:axId val="187213096"/>
      </c:barChart>
      <c:catAx>
        <c:axId val="1872127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21309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72130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2127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719008"/>
        <c:axId val="187713912"/>
      </c:barChart>
      <c:catAx>
        <c:axId val="1877190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7139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77139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7190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714696"/>
        <c:axId val="18771861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711952"/>
        <c:axId val="187715088"/>
      </c:lineChart>
      <c:catAx>
        <c:axId val="1877146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71861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77186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714696"/>
        <c:crosses val="autoZero"/>
        <c:crossBetween val="between"/>
      </c:valAx>
      <c:catAx>
        <c:axId val="187711952"/>
        <c:scaling>
          <c:orientation val="minMax"/>
        </c:scaling>
        <c:delete val="1"/>
        <c:axPos val="b"/>
        <c:majorTickMark val="out"/>
        <c:minorTickMark val="none"/>
        <c:tickLblPos val="nextTo"/>
        <c:crossAx val="187715088"/>
        <c:crosses val="autoZero"/>
        <c:auto val="0"/>
        <c:lblAlgn val="ctr"/>
        <c:lblOffset val="100"/>
        <c:noMultiLvlLbl val="0"/>
      </c:catAx>
      <c:valAx>
        <c:axId val="1877150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77119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717440"/>
        <c:axId val="187715480"/>
      </c:barChart>
      <c:catAx>
        <c:axId val="1877174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71548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77154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7174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713520"/>
        <c:axId val="187718224"/>
      </c:barChart>
      <c:catAx>
        <c:axId val="1877135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71822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77182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7135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713128"/>
        <c:axId val="18771665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712736"/>
        <c:axId val="187717832"/>
      </c:lineChart>
      <c:catAx>
        <c:axId val="1877131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71665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77166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713128"/>
        <c:crosses val="autoZero"/>
        <c:crossBetween val="between"/>
      </c:valAx>
      <c:catAx>
        <c:axId val="187712736"/>
        <c:scaling>
          <c:orientation val="minMax"/>
        </c:scaling>
        <c:delete val="1"/>
        <c:axPos val="b"/>
        <c:majorTickMark val="out"/>
        <c:minorTickMark val="none"/>
        <c:tickLblPos val="nextTo"/>
        <c:crossAx val="187717832"/>
        <c:crosses val="autoZero"/>
        <c:auto val="0"/>
        <c:lblAlgn val="ctr"/>
        <c:lblOffset val="100"/>
        <c:noMultiLvlLbl val="0"/>
      </c:catAx>
      <c:valAx>
        <c:axId val="1877178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77127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024000"/>
        <c:axId val="188021648"/>
      </c:barChart>
      <c:catAx>
        <c:axId val="1880240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02164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80216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0240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274768"/>
        <c:axId val="186273200"/>
      </c:barChart>
      <c:catAx>
        <c:axId val="1862747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2732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62732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2747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022824"/>
        <c:axId val="188024392"/>
      </c:barChart>
      <c:catAx>
        <c:axId val="1880228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02439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80243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0228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017336"/>
        <c:axId val="1880177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020080"/>
        <c:axId val="188018120"/>
      </c:lineChart>
      <c:catAx>
        <c:axId val="1880173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01772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80177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017336"/>
        <c:crosses val="autoZero"/>
        <c:crossBetween val="between"/>
      </c:valAx>
      <c:catAx>
        <c:axId val="188020080"/>
        <c:scaling>
          <c:orientation val="minMax"/>
        </c:scaling>
        <c:delete val="1"/>
        <c:axPos val="b"/>
        <c:majorTickMark val="out"/>
        <c:minorTickMark val="none"/>
        <c:tickLblPos val="nextTo"/>
        <c:crossAx val="188018120"/>
        <c:crosses val="autoZero"/>
        <c:auto val="0"/>
        <c:lblAlgn val="ctr"/>
        <c:lblOffset val="100"/>
        <c:noMultiLvlLbl val="0"/>
      </c:catAx>
      <c:valAx>
        <c:axId val="1880181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80200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018512"/>
        <c:axId val="188019688"/>
      </c:barChart>
      <c:catAx>
        <c:axId val="1880185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01968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80196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0185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019296"/>
        <c:axId val="188020472"/>
      </c:barChart>
      <c:catAx>
        <c:axId val="188019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0204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0204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0192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020864"/>
        <c:axId val="18802125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023216"/>
        <c:axId val="188727024"/>
      </c:lineChart>
      <c:catAx>
        <c:axId val="1880208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02125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80212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020864"/>
        <c:crosses val="autoZero"/>
        <c:crossBetween val="between"/>
      </c:valAx>
      <c:catAx>
        <c:axId val="188023216"/>
        <c:scaling>
          <c:orientation val="minMax"/>
        </c:scaling>
        <c:delete val="1"/>
        <c:axPos val="b"/>
        <c:majorTickMark val="out"/>
        <c:minorTickMark val="none"/>
        <c:tickLblPos val="nextTo"/>
        <c:crossAx val="188727024"/>
        <c:crosses val="autoZero"/>
        <c:auto val="0"/>
        <c:lblAlgn val="ctr"/>
        <c:lblOffset val="100"/>
        <c:noMultiLvlLbl val="0"/>
      </c:catAx>
      <c:valAx>
        <c:axId val="1887270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80232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730160"/>
        <c:axId val="188733296"/>
      </c:barChart>
      <c:catAx>
        <c:axId val="1887301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73329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87332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7301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733688"/>
        <c:axId val="188730552"/>
      </c:barChart>
      <c:catAx>
        <c:axId val="1887336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73055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87305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7336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729376"/>
        <c:axId val="18873290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734080"/>
        <c:axId val="188734472"/>
      </c:lineChart>
      <c:catAx>
        <c:axId val="1887293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73290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87329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729376"/>
        <c:crosses val="autoZero"/>
        <c:crossBetween val="between"/>
      </c:valAx>
      <c:catAx>
        <c:axId val="188734080"/>
        <c:scaling>
          <c:orientation val="minMax"/>
        </c:scaling>
        <c:delete val="1"/>
        <c:axPos val="b"/>
        <c:majorTickMark val="out"/>
        <c:minorTickMark val="none"/>
        <c:tickLblPos val="nextTo"/>
        <c:crossAx val="188734472"/>
        <c:crosses val="autoZero"/>
        <c:auto val="0"/>
        <c:lblAlgn val="ctr"/>
        <c:lblOffset val="100"/>
        <c:noMultiLvlLbl val="0"/>
      </c:catAx>
      <c:valAx>
        <c:axId val="1887344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87340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727808"/>
        <c:axId val="18873133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729768"/>
        <c:axId val="188728200"/>
      </c:lineChart>
      <c:catAx>
        <c:axId val="188727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73133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87313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727808"/>
        <c:crosses val="autoZero"/>
        <c:crossBetween val="between"/>
      </c:valAx>
      <c:catAx>
        <c:axId val="188729768"/>
        <c:scaling>
          <c:orientation val="minMax"/>
        </c:scaling>
        <c:delete val="1"/>
        <c:axPos val="b"/>
        <c:majorTickMark val="out"/>
        <c:minorTickMark val="none"/>
        <c:tickLblPos val="nextTo"/>
        <c:crossAx val="188728200"/>
        <c:crosses val="autoZero"/>
        <c:auto val="0"/>
        <c:lblAlgn val="ctr"/>
        <c:lblOffset val="100"/>
        <c:noMultiLvlLbl val="0"/>
      </c:catAx>
      <c:valAx>
        <c:axId val="1887282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87297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730944"/>
        <c:axId val="188731728"/>
      </c:barChart>
      <c:catAx>
        <c:axId val="1887309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73172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87317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7309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272024"/>
        <c:axId val="18627555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277120"/>
        <c:axId val="186276728"/>
      </c:lineChart>
      <c:catAx>
        <c:axId val="1862720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27555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62755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272024"/>
        <c:crosses val="autoZero"/>
        <c:crossBetween val="between"/>
      </c:valAx>
      <c:catAx>
        <c:axId val="186277120"/>
        <c:scaling>
          <c:orientation val="minMax"/>
        </c:scaling>
        <c:delete val="1"/>
        <c:axPos val="b"/>
        <c:majorTickMark val="out"/>
        <c:minorTickMark val="none"/>
        <c:tickLblPos val="nextTo"/>
        <c:crossAx val="186276728"/>
        <c:crosses val="autoZero"/>
        <c:auto val="0"/>
        <c:lblAlgn val="ctr"/>
        <c:lblOffset val="100"/>
        <c:noMultiLvlLbl val="0"/>
      </c:catAx>
      <c:valAx>
        <c:axId val="1862767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62771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419560"/>
        <c:axId val="188420344"/>
      </c:barChart>
      <c:catAx>
        <c:axId val="1884195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4203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4203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4195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416032"/>
        <c:axId val="18841799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419952"/>
        <c:axId val="188414856"/>
      </c:lineChart>
      <c:catAx>
        <c:axId val="1884160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41799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84179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416032"/>
        <c:crosses val="autoZero"/>
        <c:crossBetween val="between"/>
      </c:valAx>
      <c:catAx>
        <c:axId val="188419952"/>
        <c:scaling>
          <c:orientation val="minMax"/>
        </c:scaling>
        <c:delete val="1"/>
        <c:axPos val="b"/>
        <c:majorTickMark val="out"/>
        <c:minorTickMark val="none"/>
        <c:tickLblPos val="nextTo"/>
        <c:crossAx val="188414856"/>
        <c:crosses val="autoZero"/>
        <c:auto val="0"/>
        <c:lblAlgn val="ctr"/>
        <c:lblOffset val="100"/>
        <c:noMultiLvlLbl val="0"/>
      </c:catAx>
      <c:valAx>
        <c:axId val="1884148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84199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414072"/>
        <c:axId val="188421128"/>
      </c:barChart>
      <c:catAx>
        <c:axId val="1884140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42112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84211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4140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420736"/>
        <c:axId val="188418384"/>
      </c:barChart>
      <c:catAx>
        <c:axId val="1884207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41838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84183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4207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415640"/>
        <c:axId val="18841642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416816"/>
        <c:axId val="188417208"/>
      </c:lineChart>
      <c:catAx>
        <c:axId val="1884156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41642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84164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415640"/>
        <c:crosses val="autoZero"/>
        <c:crossBetween val="between"/>
      </c:valAx>
      <c:catAx>
        <c:axId val="188416816"/>
        <c:scaling>
          <c:orientation val="minMax"/>
        </c:scaling>
        <c:delete val="1"/>
        <c:axPos val="b"/>
        <c:majorTickMark val="out"/>
        <c:minorTickMark val="none"/>
        <c:tickLblPos val="nextTo"/>
        <c:crossAx val="188417208"/>
        <c:crosses val="autoZero"/>
        <c:auto val="0"/>
        <c:lblAlgn val="ctr"/>
        <c:lblOffset val="100"/>
        <c:noMultiLvlLbl val="0"/>
      </c:catAx>
      <c:valAx>
        <c:axId val="1884172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84168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110384"/>
        <c:axId val="189110776"/>
      </c:barChart>
      <c:catAx>
        <c:axId val="1891103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11077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91107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1103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109208"/>
        <c:axId val="189118224"/>
      </c:barChart>
      <c:catAx>
        <c:axId val="1891092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1182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91182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1092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119792"/>
        <c:axId val="18911430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117440"/>
        <c:axId val="189114696"/>
      </c:lineChart>
      <c:catAx>
        <c:axId val="1891197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11430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91143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119792"/>
        <c:crosses val="autoZero"/>
        <c:crossBetween val="between"/>
      </c:valAx>
      <c:catAx>
        <c:axId val="189117440"/>
        <c:scaling>
          <c:orientation val="minMax"/>
        </c:scaling>
        <c:delete val="1"/>
        <c:axPos val="b"/>
        <c:majorTickMark val="out"/>
        <c:minorTickMark val="none"/>
        <c:tickLblPos val="nextTo"/>
        <c:crossAx val="189114696"/>
        <c:crosses val="autoZero"/>
        <c:auto val="0"/>
        <c:lblAlgn val="ctr"/>
        <c:lblOffset val="100"/>
        <c:noMultiLvlLbl val="0"/>
      </c:catAx>
      <c:valAx>
        <c:axId val="1891146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91174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119008"/>
        <c:axId val="189117832"/>
      </c:barChart>
      <c:catAx>
        <c:axId val="1891190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11783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91178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1190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118616"/>
        <c:axId val="189111168"/>
      </c:barChart>
      <c:catAx>
        <c:axId val="1891186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11116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91111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1186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277904"/>
        <c:axId val="186271240"/>
      </c:barChart>
      <c:catAx>
        <c:axId val="186277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27124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62712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2779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120184"/>
        <c:axId val="1891115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108424"/>
        <c:axId val="189116264"/>
      </c:lineChart>
      <c:catAx>
        <c:axId val="1891201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11156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91115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120184"/>
        <c:crosses val="autoZero"/>
        <c:crossBetween val="between"/>
      </c:valAx>
      <c:catAx>
        <c:axId val="189108424"/>
        <c:scaling>
          <c:orientation val="minMax"/>
        </c:scaling>
        <c:delete val="1"/>
        <c:axPos val="b"/>
        <c:majorTickMark val="out"/>
        <c:minorTickMark val="none"/>
        <c:tickLblPos val="nextTo"/>
        <c:crossAx val="189116264"/>
        <c:crosses val="autoZero"/>
        <c:auto val="0"/>
        <c:lblAlgn val="ctr"/>
        <c:lblOffset val="100"/>
        <c:noMultiLvlLbl val="0"/>
      </c:catAx>
      <c:valAx>
        <c:axId val="1891162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91084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109600"/>
        <c:axId val="189112736"/>
      </c:barChart>
      <c:catAx>
        <c:axId val="1891096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11273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91127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1096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109992"/>
        <c:axId val="189108816"/>
      </c:barChart>
      <c:catAx>
        <c:axId val="1891099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10881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91088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1099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115088"/>
        <c:axId val="18911548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115872"/>
        <c:axId val="189116656"/>
      </c:lineChart>
      <c:catAx>
        <c:axId val="1891150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11548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91154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115088"/>
        <c:crosses val="autoZero"/>
        <c:crossBetween val="between"/>
      </c:valAx>
      <c:catAx>
        <c:axId val="189115872"/>
        <c:scaling>
          <c:orientation val="minMax"/>
        </c:scaling>
        <c:delete val="1"/>
        <c:axPos val="b"/>
        <c:majorTickMark val="out"/>
        <c:minorTickMark val="none"/>
        <c:tickLblPos val="nextTo"/>
        <c:crossAx val="189116656"/>
        <c:crosses val="autoZero"/>
        <c:auto val="0"/>
        <c:lblAlgn val="ctr"/>
        <c:lblOffset val="100"/>
        <c:noMultiLvlLbl val="0"/>
      </c:catAx>
      <c:valAx>
        <c:axId val="1891166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91158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121360"/>
        <c:axId val="189121752"/>
      </c:barChart>
      <c:catAx>
        <c:axId val="1891213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12175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91217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1213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120576"/>
        <c:axId val="189122144"/>
      </c:barChart>
      <c:catAx>
        <c:axId val="1891205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1221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91221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1205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123320"/>
        <c:axId val="18912371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8456"/>
        <c:axId val="189564144"/>
      </c:lineChart>
      <c:catAx>
        <c:axId val="1891233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12371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91237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123320"/>
        <c:crosses val="autoZero"/>
        <c:crossBetween val="between"/>
      </c:valAx>
      <c:catAx>
        <c:axId val="189568456"/>
        <c:scaling>
          <c:orientation val="minMax"/>
        </c:scaling>
        <c:delete val="1"/>
        <c:axPos val="b"/>
        <c:majorTickMark val="out"/>
        <c:minorTickMark val="none"/>
        <c:tickLblPos val="nextTo"/>
        <c:crossAx val="189564144"/>
        <c:crosses val="autoZero"/>
        <c:auto val="0"/>
        <c:lblAlgn val="ctr"/>
        <c:lblOffset val="100"/>
        <c:noMultiLvlLbl val="0"/>
      </c:catAx>
      <c:valAx>
        <c:axId val="1895641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95684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570808"/>
        <c:axId val="189560224"/>
      </c:barChart>
      <c:catAx>
        <c:axId val="189570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6022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95602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708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561008"/>
        <c:axId val="189570416"/>
      </c:barChart>
      <c:catAx>
        <c:axId val="1895610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7041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95704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610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559048"/>
        <c:axId val="18955865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1792"/>
        <c:axId val="189566888"/>
      </c:lineChart>
      <c:catAx>
        <c:axId val="1895590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5865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95586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59048"/>
        <c:crosses val="autoZero"/>
        <c:crossBetween val="between"/>
      </c:valAx>
      <c:catAx>
        <c:axId val="189561792"/>
        <c:scaling>
          <c:orientation val="minMax"/>
        </c:scaling>
        <c:delete val="1"/>
        <c:axPos val="b"/>
        <c:majorTickMark val="out"/>
        <c:minorTickMark val="none"/>
        <c:tickLblPos val="nextTo"/>
        <c:crossAx val="189566888"/>
        <c:crosses val="autoZero"/>
        <c:auto val="0"/>
        <c:lblAlgn val="ctr"/>
        <c:lblOffset val="100"/>
        <c:noMultiLvlLbl val="0"/>
      </c:catAx>
      <c:valAx>
        <c:axId val="1895668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95617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588344"/>
        <c:axId val="186584424"/>
      </c:barChart>
      <c:catAx>
        <c:axId val="1865883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58442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65844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5883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567280"/>
        <c:axId val="189569632"/>
      </c:barChart>
      <c:catAx>
        <c:axId val="1895672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6963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95696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672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559832"/>
        <c:axId val="189563360"/>
      </c:barChart>
      <c:catAx>
        <c:axId val="1895598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6336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95633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598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565712"/>
        <c:axId val="18956140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2184"/>
        <c:axId val="189560616"/>
      </c:lineChart>
      <c:catAx>
        <c:axId val="1895657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6140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95614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65712"/>
        <c:crosses val="autoZero"/>
        <c:crossBetween val="between"/>
      </c:valAx>
      <c:catAx>
        <c:axId val="189562184"/>
        <c:scaling>
          <c:orientation val="minMax"/>
        </c:scaling>
        <c:delete val="1"/>
        <c:axPos val="b"/>
        <c:majorTickMark val="out"/>
        <c:minorTickMark val="none"/>
        <c:tickLblPos val="nextTo"/>
        <c:crossAx val="189560616"/>
        <c:crosses val="autoZero"/>
        <c:auto val="0"/>
        <c:lblAlgn val="ctr"/>
        <c:lblOffset val="100"/>
        <c:noMultiLvlLbl val="0"/>
      </c:catAx>
      <c:valAx>
        <c:axId val="1895606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95621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562968"/>
        <c:axId val="189563752"/>
      </c:barChart>
      <c:catAx>
        <c:axId val="189562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6375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95637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629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564928"/>
        <c:axId val="189566104"/>
      </c:barChart>
      <c:catAx>
        <c:axId val="1895649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6610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95661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649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568064"/>
        <c:axId val="18957120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73944"/>
        <c:axId val="189574336"/>
      </c:lineChart>
      <c:catAx>
        <c:axId val="189568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7120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95712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68064"/>
        <c:crosses val="autoZero"/>
        <c:crossBetween val="between"/>
      </c:valAx>
      <c:catAx>
        <c:axId val="189573944"/>
        <c:scaling>
          <c:orientation val="minMax"/>
        </c:scaling>
        <c:delete val="1"/>
        <c:axPos val="b"/>
        <c:majorTickMark val="out"/>
        <c:minorTickMark val="none"/>
        <c:tickLblPos val="nextTo"/>
        <c:crossAx val="189574336"/>
        <c:crosses val="autoZero"/>
        <c:auto val="0"/>
        <c:lblAlgn val="ctr"/>
        <c:lblOffset val="100"/>
        <c:noMultiLvlLbl val="0"/>
      </c:catAx>
      <c:valAx>
        <c:axId val="1895743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95739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572768"/>
        <c:axId val="189572376"/>
      </c:barChart>
      <c:catAx>
        <c:axId val="1895727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7237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95723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727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571984"/>
        <c:axId val="189573160"/>
      </c:barChart>
      <c:catAx>
        <c:axId val="1895719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7316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95731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719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521584"/>
        <c:axId val="1905243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523936"/>
        <c:axId val="190521976"/>
      </c:lineChart>
      <c:catAx>
        <c:axId val="1905215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52432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05243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521584"/>
        <c:crosses val="autoZero"/>
        <c:crossBetween val="between"/>
      </c:valAx>
      <c:catAx>
        <c:axId val="190523936"/>
        <c:scaling>
          <c:orientation val="minMax"/>
        </c:scaling>
        <c:delete val="1"/>
        <c:axPos val="b"/>
        <c:majorTickMark val="out"/>
        <c:minorTickMark val="none"/>
        <c:tickLblPos val="nextTo"/>
        <c:crossAx val="190521976"/>
        <c:crosses val="autoZero"/>
        <c:auto val="0"/>
        <c:lblAlgn val="ctr"/>
        <c:lblOffset val="100"/>
        <c:noMultiLvlLbl val="0"/>
      </c:catAx>
      <c:valAx>
        <c:axId val="1905219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05239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523152"/>
        <c:axId val="190523544"/>
      </c:barChart>
      <c:catAx>
        <c:axId val="1905231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52354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05235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5231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581680"/>
        <c:axId val="18658207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587560"/>
        <c:axId val="186587168"/>
      </c:lineChart>
      <c:catAx>
        <c:axId val="1865816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58207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65820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581680"/>
        <c:crosses val="autoZero"/>
        <c:crossBetween val="between"/>
      </c:valAx>
      <c:catAx>
        <c:axId val="186587560"/>
        <c:scaling>
          <c:orientation val="minMax"/>
        </c:scaling>
        <c:delete val="1"/>
        <c:axPos val="b"/>
        <c:majorTickMark val="out"/>
        <c:minorTickMark val="none"/>
        <c:tickLblPos val="nextTo"/>
        <c:crossAx val="186587168"/>
        <c:crosses val="autoZero"/>
        <c:auto val="0"/>
        <c:lblAlgn val="ctr"/>
        <c:lblOffset val="100"/>
        <c:noMultiLvlLbl val="0"/>
      </c:catAx>
      <c:valAx>
        <c:axId val="1865871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65875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516880"/>
        <c:axId val="190514136"/>
      </c:barChart>
      <c:catAx>
        <c:axId val="1905168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5141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5141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5168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519232"/>
        <c:axId val="19052080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509040"/>
        <c:axId val="190519624"/>
      </c:lineChart>
      <c:catAx>
        <c:axId val="1905192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52080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05208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519232"/>
        <c:crosses val="autoZero"/>
        <c:crossBetween val="between"/>
      </c:valAx>
      <c:catAx>
        <c:axId val="190509040"/>
        <c:scaling>
          <c:orientation val="minMax"/>
        </c:scaling>
        <c:delete val="1"/>
        <c:axPos val="b"/>
        <c:majorTickMark val="out"/>
        <c:minorTickMark val="none"/>
        <c:tickLblPos val="nextTo"/>
        <c:crossAx val="190519624"/>
        <c:crosses val="autoZero"/>
        <c:auto val="0"/>
        <c:lblAlgn val="ctr"/>
        <c:lblOffset val="100"/>
        <c:noMultiLvlLbl val="0"/>
      </c:catAx>
      <c:valAx>
        <c:axId val="1905196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05090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511000"/>
        <c:axId val="190520016"/>
      </c:barChart>
      <c:catAx>
        <c:axId val="1905110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52001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05200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5110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520408"/>
        <c:axId val="190518056"/>
      </c:barChart>
      <c:catAx>
        <c:axId val="1905204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51805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05180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5204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521192"/>
        <c:axId val="19050982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517272"/>
        <c:axId val="190517664"/>
      </c:lineChart>
      <c:catAx>
        <c:axId val="1905211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50982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05098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521192"/>
        <c:crosses val="autoZero"/>
        <c:crossBetween val="between"/>
      </c:valAx>
      <c:catAx>
        <c:axId val="190517272"/>
        <c:scaling>
          <c:orientation val="minMax"/>
        </c:scaling>
        <c:delete val="1"/>
        <c:axPos val="b"/>
        <c:majorTickMark val="out"/>
        <c:minorTickMark val="none"/>
        <c:tickLblPos val="nextTo"/>
        <c:crossAx val="190517664"/>
        <c:crosses val="autoZero"/>
        <c:auto val="0"/>
        <c:lblAlgn val="ctr"/>
        <c:lblOffset val="100"/>
        <c:noMultiLvlLbl val="0"/>
      </c:catAx>
      <c:valAx>
        <c:axId val="1905176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05172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589128"/>
        <c:axId val="186586384"/>
      </c:barChart>
      <c:catAx>
        <c:axId val="1865891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58638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65863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5891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585600"/>
        <c:axId val="186585992"/>
      </c:barChart>
      <c:catAx>
        <c:axId val="1865856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5859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65859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5856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63" Type="http://schemas.openxmlformats.org/officeDocument/2006/relationships/chart" Target="../charts/chart63.xml"/><Relationship Id="rId68" Type="http://schemas.openxmlformats.org/officeDocument/2006/relationships/chart" Target="../charts/chart68.xml"/><Relationship Id="rId7" Type="http://schemas.openxmlformats.org/officeDocument/2006/relationships/chart" Target="../charts/chart7.xml"/><Relationship Id="rId71" Type="http://schemas.openxmlformats.org/officeDocument/2006/relationships/chart" Target="../charts/chart71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9" Type="http://schemas.openxmlformats.org/officeDocument/2006/relationships/chart" Target="../charts/chart29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66" Type="http://schemas.openxmlformats.org/officeDocument/2006/relationships/chart" Target="../charts/chart66.xml"/><Relationship Id="rId74" Type="http://schemas.openxmlformats.org/officeDocument/2006/relationships/chart" Target="../charts/chart7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61" Type="http://schemas.openxmlformats.org/officeDocument/2006/relationships/chart" Target="../charts/chart61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73" Type="http://schemas.openxmlformats.org/officeDocument/2006/relationships/chart" Target="../charts/chart73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64" Type="http://schemas.openxmlformats.org/officeDocument/2006/relationships/chart" Target="../charts/chart64.xml"/><Relationship Id="rId69" Type="http://schemas.openxmlformats.org/officeDocument/2006/relationships/chart" Target="../charts/chart69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67" Type="http://schemas.openxmlformats.org/officeDocument/2006/relationships/chart" Target="../charts/chart67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62" Type="http://schemas.openxmlformats.org/officeDocument/2006/relationships/chart" Target="../charts/chart62.xml"/><Relationship Id="rId70" Type="http://schemas.openxmlformats.org/officeDocument/2006/relationships/chart" Target="../charts/chart7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836" name="Oval 1"/>
        <xdr:cNvSpPr>
          <a:spLocks noChangeArrowheads="1"/>
        </xdr:cNvSpPr>
      </xdr:nvSpPr>
      <xdr:spPr bwMode="auto">
        <a:xfrm>
          <a:off x="2324100" y="2000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141</xdr:row>
      <xdr:rowOff>0</xdr:rowOff>
    </xdr:from>
    <xdr:to>
      <xdr:col>4</xdr:col>
      <xdr:colOff>0</xdr:colOff>
      <xdr:row>141</xdr:row>
      <xdr:rowOff>0</xdr:rowOff>
    </xdr:to>
    <xdr:graphicFrame macro="">
      <xdr:nvGraphicFramePr>
        <xdr:cNvPr id="1643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141</xdr:row>
      <xdr:rowOff>0</xdr:rowOff>
    </xdr:from>
    <xdr:to>
      <xdr:col>4</xdr:col>
      <xdr:colOff>0</xdr:colOff>
      <xdr:row>141</xdr:row>
      <xdr:rowOff>0</xdr:rowOff>
    </xdr:to>
    <xdr:graphicFrame macro="">
      <xdr:nvGraphicFramePr>
        <xdr:cNvPr id="1888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141</xdr:row>
      <xdr:rowOff>0</xdr:rowOff>
    </xdr:from>
    <xdr:to>
      <xdr:col>4</xdr:col>
      <xdr:colOff>0</xdr:colOff>
      <xdr:row>141</xdr:row>
      <xdr:rowOff>0</xdr:rowOff>
    </xdr:to>
    <xdr:graphicFrame macro="">
      <xdr:nvGraphicFramePr>
        <xdr:cNvPr id="1791" name="Wykres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141</xdr:row>
      <xdr:rowOff>0</xdr:rowOff>
    </xdr:from>
    <xdr:to>
      <xdr:col>4</xdr:col>
      <xdr:colOff>0</xdr:colOff>
      <xdr:row>141</xdr:row>
      <xdr:rowOff>0</xdr:rowOff>
    </xdr:to>
    <xdr:graphicFrame macro="">
      <xdr:nvGraphicFramePr>
        <xdr:cNvPr id="1937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0</xdr:colOff>
      <xdr:row>141</xdr:row>
      <xdr:rowOff>0</xdr:rowOff>
    </xdr:from>
    <xdr:to>
      <xdr:col>4</xdr:col>
      <xdr:colOff>0</xdr:colOff>
      <xdr:row>141</xdr:row>
      <xdr:rowOff>0</xdr:rowOff>
    </xdr:to>
    <xdr:graphicFrame macro="">
      <xdr:nvGraphicFramePr>
        <xdr:cNvPr id="1225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0</xdr:colOff>
      <xdr:row>141</xdr:row>
      <xdr:rowOff>0</xdr:rowOff>
    </xdr:from>
    <xdr:to>
      <xdr:col>4</xdr:col>
      <xdr:colOff>0</xdr:colOff>
      <xdr:row>141</xdr:row>
      <xdr:rowOff>0</xdr:rowOff>
    </xdr:to>
    <xdr:graphicFrame macro="">
      <xdr:nvGraphicFramePr>
        <xdr:cNvPr id="1989" name="Wykres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57150</xdr:colOff>
      <xdr:row>141</xdr:row>
      <xdr:rowOff>0</xdr:rowOff>
    </xdr:from>
    <xdr:to>
      <xdr:col>4</xdr:col>
      <xdr:colOff>0</xdr:colOff>
      <xdr:row>141</xdr:row>
      <xdr:rowOff>0</xdr:rowOff>
    </xdr:to>
    <xdr:graphicFrame macro="">
      <xdr:nvGraphicFramePr>
        <xdr:cNvPr id="80837" name="Wykres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171450</xdr:colOff>
      <xdr:row>141</xdr:row>
      <xdr:rowOff>0</xdr:rowOff>
    </xdr:from>
    <xdr:to>
      <xdr:col>4</xdr:col>
      <xdr:colOff>0</xdr:colOff>
      <xdr:row>141</xdr:row>
      <xdr:rowOff>0</xdr:rowOff>
    </xdr:to>
    <xdr:graphicFrame macro="">
      <xdr:nvGraphicFramePr>
        <xdr:cNvPr id="2041" name="Wykres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152400</xdr:colOff>
      <xdr:row>141</xdr:row>
      <xdr:rowOff>0</xdr:rowOff>
    </xdr:from>
    <xdr:to>
      <xdr:col>4</xdr:col>
      <xdr:colOff>0</xdr:colOff>
      <xdr:row>141</xdr:row>
      <xdr:rowOff>0</xdr:rowOff>
    </xdr:to>
    <xdr:graphicFrame macro="">
      <xdr:nvGraphicFramePr>
        <xdr:cNvPr id="1110" name="Wykres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0</xdr:colOff>
      <xdr:row>141</xdr:row>
      <xdr:rowOff>0</xdr:rowOff>
    </xdr:from>
    <xdr:to>
      <xdr:col>4</xdr:col>
      <xdr:colOff>0</xdr:colOff>
      <xdr:row>141</xdr:row>
      <xdr:rowOff>0</xdr:rowOff>
    </xdr:to>
    <xdr:graphicFrame macro="">
      <xdr:nvGraphicFramePr>
        <xdr:cNvPr id="1710" name="Wykres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0</xdr:colOff>
      <xdr:row>141</xdr:row>
      <xdr:rowOff>0</xdr:rowOff>
    </xdr:from>
    <xdr:to>
      <xdr:col>4</xdr:col>
      <xdr:colOff>0</xdr:colOff>
      <xdr:row>141</xdr:row>
      <xdr:rowOff>0</xdr:rowOff>
    </xdr:to>
    <xdr:graphicFrame macro="">
      <xdr:nvGraphicFramePr>
        <xdr:cNvPr id="1066" name="Wykres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0</xdr:colOff>
      <xdr:row>141</xdr:row>
      <xdr:rowOff>0</xdr:rowOff>
    </xdr:from>
    <xdr:to>
      <xdr:col>4</xdr:col>
      <xdr:colOff>0</xdr:colOff>
      <xdr:row>141</xdr:row>
      <xdr:rowOff>0</xdr:rowOff>
    </xdr:to>
    <xdr:graphicFrame macro="">
      <xdr:nvGraphicFramePr>
        <xdr:cNvPr id="1568" name="Wykres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0</xdr:colOff>
      <xdr:row>141</xdr:row>
      <xdr:rowOff>0</xdr:rowOff>
    </xdr:from>
    <xdr:to>
      <xdr:col>4</xdr:col>
      <xdr:colOff>0</xdr:colOff>
      <xdr:row>141</xdr:row>
      <xdr:rowOff>0</xdr:rowOff>
    </xdr:to>
    <xdr:graphicFrame macro="">
      <xdr:nvGraphicFramePr>
        <xdr:cNvPr id="1384" name="Wykres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0</xdr:colOff>
      <xdr:row>141</xdr:row>
      <xdr:rowOff>0</xdr:rowOff>
    </xdr:from>
    <xdr:to>
      <xdr:col>4</xdr:col>
      <xdr:colOff>0</xdr:colOff>
      <xdr:row>141</xdr:row>
      <xdr:rowOff>0</xdr:rowOff>
    </xdr:to>
    <xdr:graphicFrame macro="">
      <xdr:nvGraphicFramePr>
        <xdr:cNvPr id="1119" name="Wykres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</xdr:col>
      <xdr:colOff>0</xdr:colOff>
      <xdr:row>141</xdr:row>
      <xdr:rowOff>0</xdr:rowOff>
    </xdr:from>
    <xdr:to>
      <xdr:col>4</xdr:col>
      <xdr:colOff>0</xdr:colOff>
      <xdr:row>141</xdr:row>
      <xdr:rowOff>0</xdr:rowOff>
    </xdr:to>
    <xdr:graphicFrame macro="">
      <xdr:nvGraphicFramePr>
        <xdr:cNvPr id="1511" name="Wykres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</xdr:col>
      <xdr:colOff>57150</xdr:colOff>
      <xdr:row>141</xdr:row>
      <xdr:rowOff>0</xdr:rowOff>
    </xdr:from>
    <xdr:to>
      <xdr:col>4</xdr:col>
      <xdr:colOff>0</xdr:colOff>
      <xdr:row>141</xdr:row>
      <xdr:rowOff>0</xdr:rowOff>
    </xdr:to>
    <xdr:graphicFrame macro="">
      <xdr:nvGraphicFramePr>
        <xdr:cNvPr id="1171" name="Wykres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171450</xdr:colOff>
      <xdr:row>141</xdr:row>
      <xdr:rowOff>0</xdr:rowOff>
    </xdr:from>
    <xdr:to>
      <xdr:col>4</xdr:col>
      <xdr:colOff>0</xdr:colOff>
      <xdr:row>141</xdr:row>
      <xdr:rowOff>0</xdr:rowOff>
    </xdr:to>
    <xdr:graphicFrame macro="">
      <xdr:nvGraphicFramePr>
        <xdr:cNvPr id="1453" name="Wykres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152400</xdr:colOff>
      <xdr:row>141</xdr:row>
      <xdr:rowOff>0</xdr:rowOff>
    </xdr:from>
    <xdr:to>
      <xdr:col>4</xdr:col>
      <xdr:colOff>0</xdr:colOff>
      <xdr:row>141</xdr:row>
      <xdr:rowOff>0</xdr:rowOff>
    </xdr:to>
    <xdr:graphicFrame macro="">
      <xdr:nvGraphicFramePr>
        <xdr:cNvPr id="1646" name="Wykres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4</xdr:col>
      <xdr:colOff>0</xdr:colOff>
      <xdr:row>141</xdr:row>
      <xdr:rowOff>0</xdr:rowOff>
    </xdr:from>
    <xdr:to>
      <xdr:col>4</xdr:col>
      <xdr:colOff>0</xdr:colOff>
      <xdr:row>141</xdr:row>
      <xdr:rowOff>0</xdr:rowOff>
    </xdr:to>
    <xdr:graphicFrame macro="">
      <xdr:nvGraphicFramePr>
        <xdr:cNvPr id="1220" name="Wykres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4</xdr:col>
      <xdr:colOff>0</xdr:colOff>
      <xdr:row>141</xdr:row>
      <xdr:rowOff>0</xdr:rowOff>
    </xdr:from>
    <xdr:to>
      <xdr:col>4</xdr:col>
      <xdr:colOff>0</xdr:colOff>
      <xdr:row>141</xdr:row>
      <xdr:rowOff>0</xdr:rowOff>
    </xdr:to>
    <xdr:graphicFrame macro="">
      <xdr:nvGraphicFramePr>
        <xdr:cNvPr id="1911" name="Wykres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</xdr:col>
      <xdr:colOff>0</xdr:colOff>
      <xdr:row>141</xdr:row>
      <xdr:rowOff>0</xdr:rowOff>
    </xdr:from>
    <xdr:to>
      <xdr:col>4</xdr:col>
      <xdr:colOff>0</xdr:colOff>
      <xdr:row>141</xdr:row>
      <xdr:rowOff>0</xdr:rowOff>
    </xdr:to>
    <xdr:graphicFrame macro="">
      <xdr:nvGraphicFramePr>
        <xdr:cNvPr id="1272" name="Wykres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4</xdr:col>
      <xdr:colOff>0</xdr:colOff>
      <xdr:row>141</xdr:row>
      <xdr:rowOff>0</xdr:rowOff>
    </xdr:from>
    <xdr:to>
      <xdr:col>4</xdr:col>
      <xdr:colOff>0</xdr:colOff>
      <xdr:row>141</xdr:row>
      <xdr:rowOff>0</xdr:rowOff>
    </xdr:to>
    <xdr:graphicFrame macro="">
      <xdr:nvGraphicFramePr>
        <xdr:cNvPr id="1854" name="Wykres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4</xdr:col>
      <xdr:colOff>0</xdr:colOff>
      <xdr:row>141</xdr:row>
      <xdr:rowOff>0</xdr:rowOff>
    </xdr:from>
    <xdr:to>
      <xdr:col>4</xdr:col>
      <xdr:colOff>0</xdr:colOff>
      <xdr:row>141</xdr:row>
      <xdr:rowOff>0</xdr:rowOff>
    </xdr:to>
    <xdr:graphicFrame macro="">
      <xdr:nvGraphicFramePr>
        <xdr:cNvPr id="1451" name="Wykres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4</xdr:col>
      <xdr:colOff>0</xdr:colOff>
      <xdr:row>141</xdr:row>
      <xdr:rowOff>0</xdr:rowOff>
    </xdr:from>
    <xdr:to>
      <xdr:col>4</xdr:col>
      <xdr:colOff>0</xdr:colOff>
      <xdr:row>141</xdr:row>
      <xdr:rowOff>0</xdr:rowOff>
    </xdr:to>
    <xdr:graphicFrame macro="">
      <xdr:nvGraphicFramePr>
        <xdr:cNvPr id="1321" name="Wykres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4</xdr:col>
      <xdr:colOff>0</xdr:colOff>
      <xdr:row>141</xdr:row>
      <xdr:rowOff>0</xdr:rowOff>
    </xdr:from>
    <xdr:to>
      <xdr:col>4</xdr:col>
      <xdr:colOff>0</xdr:colOff>
      <xdr:row>141</xdr:row>
      <xdr:rowOff>0</xdr:rowOff>
    </xdr:to>
    <xdr:graphicFrame macro="">
      <xdr:nvGraphicFramePr>
        <xdr:cNvPr id="1288" name="Wykres 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4</xdr:col>
      <xdr:colOff>0</xdr:colOff>
      <xdr:row>141</xdr:row>
      <xdr:rowOff>0</xdr:rowOff>
    </xdr:from>
    <xdr:to>
      <xdr:col>4</xdr:col>
      <xdr:colOff>0</xdr:colOff>
      <xdr:row>141</xdr:row>
      <xdr:rowOff>0</xdr:rowOff>
    </xdr:to>
    <xdr:graphicFrame macro="">
      <xdr:nvGraphicFramePr>
        <xdr:cNvPr id="1373" name="Wykres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4</xdr:col>
      <xdr:colOff>0</xdr:colOff>
      <xdr:row>141</xdr:row>
      <xdr:rowOff>0</xdr:rowOff>
    </xdr:from>
    <xdr:to>
      <xdr:col>4</xdr:col>
      <xdr:colOff>0</xdr:colOff>
      <xdr:row>141</xdr:row>
      <xdr:rowOff>0</xdr:rowOff>
    </xdr:to>
    <xdr:graphicFrame macro="">
      <xdr:nvGraphicFramePr>
        <xdr:cNvPr id="1231" name="Wykres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4</xdr:col>
      <xdr:colOff>0</xdr:colOff>
      <xdr:row>141</xdr:row>
      <xdr:rowOff>0</xdr:rowOff>
    </xdr:from>
    <xdr:to>
      <xdr:col>4</xdr:col>
      <xdr:colOff>0</xdr:colOff>
      <xdr:row>141</xdr:row>
      <xdr:rowOff>0</xdr:rowOff>
    </xdr:to>
    <xdr:graphicFrame macro="">
      <xdr:nvGraphicFramePr>
        <xdr:cNvPr id="1921" name="Wykres 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4</xdr:col>
      <xdr:colOff>0</xdr:colOff>
      <xdr:row>141</xdr:row>
      <xdr:rowOff>0</xdr:rowOff>
    </xdr:from>
    <xdr:to>
      <xdr:col>4</xdr:col>
      <xdr:colOff>0</xdr:colOff>
      <xdr:row>141</xdr:row>
      <xdr:rowOff>0</xdr:rowOff>
    </xdr:to>
    <xdr:graphicFrame macro="">
      <xdr:nvGraphicFramePr>
        <xdr:cNvPr id="1426" name="Wykres 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4</xdr:col>
      <xdr:colOff>0</xdr:colOff>
      <xdr:row>141</xdr:row>
      <xdr:rowOff>0</xdr:rowOff>
    </xdr:from>
    <xdr:to>
      <xdr:col>4</xdr:col>
      <xdr:colOff>0</xdr:colOff>
      <xdr:row>141</xdr:row>
      <xdr:rowOff>0</xdr:rowOff>
    </xdr:to>
    <xdr:graphicFrame macro="">
      <xdr:nvGraphicFramePr>
        <xdr:cNvPr id="1173" name="Wykres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3</xdr:col>
      <xdr:colOff>57150</xdr:colOff>
      <xdr:row>141</xdr:row>
      <xdr:rowOff>0</xdr:rowOff>
    </xdr:from>
    <xdr:to>
      <xdr:col>4</xdr:col>
      <xdr:colOff>0</xdr:colOff>
      <xdr:row>141</xdr:row>
      <xdr:rowOff>0</xdr:rowOff>
    </xdr:to>
    <xdr:graphicFrame macro="">
      <xdr:nvGraphicFramePr>
        <xdr:cNvPr id="78997" name="Wykres 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171450</xdr:colOff>
      <xdr:row>141</xdr:row>
      <xdr:rowOff>0</xdr:rowOff>
    </xdr:from>
    <xdr:to>
      <xdr:col>4</xdr:col>
      <xdr:colOff>0</xdr:colOff>
      <xdr:row>141</xdr:row>
      <xdr:rowOff>0</xdr:rowOff>
    </xdr:to>
    <xdr:graphicFrame macro="">
      <xdr:nvGraphicFramePr>
        <xdr:cNvPr id="1475" name="Wykres 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152400</xdr:colOff>
      <xdr:row>141</xdr:row>
      <xdr:rowOff>0</xdr:rowOff>
    </xdr:from>
    <xdr:to>
      <xdr:col>4</xdr:col>
      <xdr:colOff>0</xdr:colOff>
      <xdr:row>141</xdr:row>
      <xdr:rowOff>0</xdr:rowOff>
    </xdr:to>
    <xdr:graphicFrame macro="">
      <xdr:nvGraphicFramePr>
        <xdr:cNvPr id="1631" name="Wykres 6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4</xdr:col>
      <xdr:colOff>0</xdr:colOff>
      <xdr:row>141</xdr:row>
      <xdr:rowOff>0</xdr:rowOff>
    </xdr:from>
    <xdr:to>
      <xdr:col>4</xdr:col>
      <xdr:colOff>0</xdr:colOff>
      <xdr:row>141</xdr:row>
      <xdr:rowOff>0</xdr:rowOff>
    </xdr:to>
    <xdr:graphicFrame macro="">
      <xdr:nvGraphicFramePr>
        <xdr:cNvPr id="1062" name="Wykres 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4</xdr:col>
      <xdr:colOff>0</xdr:colOff>
      <xdr:row>141</xdr:row>
      <xdr:rowOff>0</xdr:rowOff>
    </xdr:from>
    <xdr:to>
      <xdr:col>4</xdr:col>
      <xdr:colOff>0</xdr:colOff>
      <xdr:row>141</xdr:row>
      <xdr:rowOff>0</xdr:rowOff>
    </xdr:to>
    <xdr:graphicFrame macro="">
      <xdr:nvGraphicFramePr>
        <xdr:cNvPr id="1527" name="Wykres 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4</xdr:col>
      <xdr:colOff>0</xdr:colOff>
      <xdr:row>141</xdr:row>
      <xdr:rowOff>0</xdr:rowOff>
    </xdr:from>
    <xdr:to>
      <xdr:col>4</xdr:col>
      <xdr:colOff>0</xdr:colOff>
      <xdr:row>141</xdr:row>
      <xdr:rowOff>0</xdr:rowOff>
    </xdr:to>
    <xdr:graphicFrame macro="">
      <xdr:nvGraphicFramePr>
        <xdr:cNvPr id="1574" name="Wykres 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3</xdr:col>
      <xdr:colOff>57150</xdr:colOff>
      <xdr:row>141</xdr:row>
      <xdr:rowOff>0</xdr:rowOff>
    </xdr:from>
    <xdr:to>
      <xdr:col>4</xdr:col>
      <xdr:colOff>0</xdr:colOff>
      <xdr:row>141</xdr:row>
      <xdr:rowOff>0</xdr:rowOff>
    </xdr:to>
    <xdr:graphicFrame macro="">
      <xdr:nvGraphicFramePr>
        <xdr:cNvPr id="1516" name="Wykres 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3</xdr:col>
      <xdr:colOff>57150</xdr:colOff>
      <xdr:row>141</xdr:row>
      <xdr:rowOff>0</xdr:rowOff>
    </xdr:from>
    <xdr:to>
      <xdr:col>4</xdr:col>
      <xdr:colOff>0</xdr:colOff>
      <xdr:row>141</xdr:row>
      <xdr:rowOff>0</xdr:rowOff>
    </xdr:to>
    <xdr:graphicFrame macro="">
      <xdr:nvGraphicFramePr>
        <xdr:cNvPr id="1366" name="Wykres 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</xdr:col>
      <xdr:colOff>171450</xdr:colOff>
      <xdr:row>141</xdr:row>
      <xdr:rowOff>0</xdr:rowOff>
    </xdr:from>
    <xdr:to>
      <xdr:col>4</xdr:col>
      <xdr:colOff>0</xdr:colOff>
      <xdr:row>141</xdr:row>
      <xdr:rowOff>0</xdr:rowOff>
    </xdr:to>
    <xdr:graphicFrame macro="">
      <xdr:nvGraphicFramePr>
        <xdr:cNvPr id="1628" name="Wykres 7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0</xdr:col>
      <xdr:colOff>152400</xdr:colOff>
      <xdr:row>141</xdr:row>
      <xdr:rowOff>0</xdr:rowOff>
    </xdr:from>
    <xdr:to>
      <xdr:col>4</xdr:col>
      <xdr:colOff>0</xdr:colOff>
      <xdr:row>141</xdr:row>
      <xdr:rowOff>0</xdr:rowOff>
    </xdr:to>
    <xdr:graphicFrame macro="">
      <xdr:nvGraphicFramePr>
        <xdr:cNvPr id="1974" name="Wykres 7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4</xdr:col>
      <xdr:colOff>0</xdr:colOff>
      <xdr:row>141</xdr:row>
      <xdr:rowOff>0</xdr:rowOff>
    </xdr:from>
    <xdr:to>
      <xdr:col>4</xdr:col>
      <xdr:colOff>0</xdr:colOff>
      <xdr:row>141</xdr:row>
      <xdr:rowOff>0</xdr:rowOff>
    </xdr:to>
    <xdr:graphicFrame macro="">
      <xdr:nvGraphicFramePr>
        <xdr:cNvPr id="2022" name="Wykres 8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4</xdr:col>
      <xdr:colOff>0</xdr:colOff>
      <xdr:row>141</xdr:row>
      <xdr:rowOff>0</xdr:rowOff>
    </xdr:from>
    <xdr:to>
      <xdr:col>4</xdr:col>
      <xdr:colOff>0</xdr:colOff>
      <xdr:row>141</xdr:row>
      <xdr:rowOff>0</xdr:rowOff>
    </xdr:to>
    <xdr:graphicFrame macro="">
      <xdr:nvGraphicFramePr>
        <xdr:cNvPr id="1680" name="Wykres 8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4</xdr:col>
      <xdr:colOff>0</xdr:colOff>
      <xdr:row>141</xdr:row>
      <xdr:rowOff>0</xdr:rowOff>
    </xdr:from>
    <xdr:to>
      <xdr:col>4</xdr:col>
      <xdr:colOff>0</xdr:colOff>
      <xdr:row>141</xdr:row>
      <xdr:rowOff>0</xdr:rowOff>
    </xdr:to>
    <xdr:graphicFrame macro="">
      <xdr:nvGraphicFramePr>
        <xdr:cNvPr id="1917" name="Wykres 8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3</xdr:col>
      <xdr:colOff>57150</xdr:colOff>
      <xdr:row>141</xdr:row>
      <xdr:rowOff>0</xdr:rowOff>
    </xdr:from>
    <xdr:to>
      <xdr:col>4</xdr:col>
      <xdr:colOff>0</xdr:colOff>
      <xdr:row>141</xdr:row>
      <xdr:rowOff>0</xdr:rowOff>
    </xdr:to>
    <xdr:graphicFrame macro="">
      <xdr:nvGraphicFramePr>
        <xdr:cNvPr id="78529" name="Wykres 9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</xdr:col>
      <xdr:colOff>171450</xdr:colOff>
      <xdr:row>141</xdr:row>
      <xdr:rowOff>0</xdr:rowOff>
    </xdr:from>
    <xdr:to>
      <xdr:col>4</xdr:col>
      <xdr:colOff>0</xdr:colOff>
      <xdr:row>141</xdr:row>
      <xdr:rowOff>0</xdr:rowOff>
    </xdr:to>
    <xdr:graphicFrame macro="">
      <xdr:nvGraphicFramePr>
        <xdr:cNvPr id="78151" name="Wykres 9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0</xdr:col>
      <xdr:colOff>152400</xdr:colOff>
      <xdr:row>141</xdr:row>
      <xdr:rowOff>0</xdr:rowOff>
    </xdr:from>
    <xdr:to>
      <xdr:col>4</xdr:col>
      <xdr:colOff>0</xdr:colOff>
      <xdr:row>141</xdr:row>
      <xdr:rowOff>0</xdr:rowOff>
    </xdr:to>
    <xdr:graphicFrame macro="">
      <xdr:nvGraphicFramePr>
        <xdr:cNvPr id="78627" name="Wykres 9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4</xdr:col>
      <xdr:colOff>0</xdr:colOff>
      <xdr:row>141</xdr:row>
      <xdr:rowOff>0</xdr:rowOff>
    </xdr:from>
    <xdr:to>
      <xdr:col>4</xdr:col>
      <xdr:colOff>0</xdr:colOff>
      <xdr:row>141</xdr:row>
      <xdr:rowOff>0</xdr:rowOff>
    </xdr:to>
    <xdr:graphicFrame macro="">
      <xdr:nvGraphicFramePr>
        <xdr:cNvPr id="1781" name="Wykres 10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4</xdr:col>
      <xdr:colOff>0</xdr:colOff>
      <xdr:row>141</xdr:row>
      <xdr:rowOff>0</xdr:rowOff>
    </xdr:from>
    <xdr:to>
      <xdr:col>4</xdr:col>
      <xdr:colOff>0</xdr:colOff>
      <xdr:row>141</xdr:row>
      <xdr:rowOff>0</xdr:rowOff>
    </xdr:to>
    <xdr:graphicFrame macro="">
      <xdr:nvGraphicFramePr>
        <xdr:cNvPr id="1293" name="Wykres 10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4</xdr:col>
      <xdr:colOff>0</xdr:colOff>
      <xdr:row>141</xdr:row>
      <xdr:rowOff>0</xdr:rowOff>
    </xdr:from>
    <xdr:to>
      <xdr:col>4</xdr:col>
      <xdr:colOff>0</xdr:colOff>
      <xdr:row>141</xdr:row>
      <xdr:rowOff>0</xdr:rowOff>
    </xdr:to>
    <xdr:graphicFrame macro="">
      <xdr:nvGraphicFramePr>
        <xdr:cNvPr id="1834" name="Wykres 10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4</xdr:col>
      <xdr:colOff>0</xdr:colOff>
      <xdr:row>141</xdr:row>
      <xdr:rowOff>0</xdr:rowOff>
    </xdr:from>
    <xdr:to>
      <xdr:col>4</xdr:col>
      <xdr:colOff>0</xdr:colOff>
      <xdr:row>141</xdr:row>
      <xdr:rowOff>0</xdr:rowOff>
    </xdr:to>
    <xdr:graphicFrame macro="">
      <xdr:nvGraphicFramePr>
        <xdr:cNvPr id="1236" name="Wykres 10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4</xdr:col>
      <xdr:colOff>0</xdr:colOff>
      <xdr:row>141</xdr:row>
      <xdr:rowOff>0</xdr:rowOff>
    </xdr:from>
    <xdr:to>
      <xdr:col>4</xdr:col>
      <xdr:colOff>0</xdr:colOff>
      <xdr:row>141</xdr:row>
      <xdr:rowOff>0</xdr:rowOff>
    </xdr:to>
    <xdr:graphicFrame macro="">
      <xdr:nvGraphicFramePr>
        <xdr:cNvPr id="1065" name="Wykres 10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4</xdr:col>
      <xdr:colOff>0</xdr:colOff>
      <xdr:row>141</xdr:row>
      <xdr:rowOff>0</xdr:rowOff>
    </xdr:from>
    <xdr:to>
      <xdr:col>4</xdr:col>
      <xdr:colOff>0</xdr:colOff>
      <xdr:row>141</xdr:row>
      <xdr:rowOff>0</xdr:rowOff>
    </xdr:to>
    <xdr:graphicFrame macro="">
      <xdr:nvGraphicFramePr>
        <xdr:cNvPr id="1883" name="Wykres 10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3</xdr:col>
      <xdr:colOff>57150</xdr:colOff>
      <xdr:row>141</xdr:row>
      <xdr:rowOff>0</xdr:rowOff>
    </xdr:from>
    <xdr:to>
      <xdr:col>4</xdr:col>
      <xdr:colOff>0</xdr:colOff>
      <xdr:row>141</xdr:row>
      <xdr:rowOff>0</xdr:rowOff>
    </xdr:to>
    <xdr:graphicFrame macro="">
      <xdr:nvGraphicFramePr>
        <xdr:cNvPr id="1694" name="Wykres 10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</xdr:col>
      <xdr:colOff>171450</xdr:colOff>
      <xdr:row>141</xdr:row>
      <xdr:rowOff>0</xdr:rowOff>
    </xdr:from>
    <xdr:to>
      <xdr:col>4</xdr:col>
      <xdr:colOff>0</xdr:colOff>
      <xdr:row>141</xdr:row>
      <xdr:rowOff>0</xdr:rowOff>
    </xdr:to>
    <xdr:graphicFrame macro="">
      <xdr:nvGraphicFramePr>
        <xdr:cNvPr id="1763" name="Wykres 10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0</xdr:col>
      <xdr:colOff>152400</xdr:colOff>
      <xdr:row>141</xdr:row>
      <xdr:rowOff>0</xdr:rowOff>
    </xdr:from>
    <xdr:to>
      <xdr:col>4</xdr:col>
      <xdr:colOff>0</xdr:colOff>
      <xdr:row>141</xdr:row>
      <xdr:rowOff>0</xdr:rowOff>
    </xdr:to>
    <xdr:graphicFrame macro="">
      <xdr:nvGraphicFramePr>
        <xdr:cNvPr id="1935" name="Wykres 10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4</xdr:col>
      <xdr:colOff>0</xdr:colOff>
      <xdr:row>141</xdr:row>
      <xdr:rowOff>0</xdr:rowOff>
    </xdr:from>
    <xdr:to>
      <xdr:col>4</xdr:col>
      <xdr:colOff>0</xdr:colOff>
      <xdr:row>141</xdr:row>
      <xdr:rowOff>0</xdr:rowOff>
    </xdr:to>
    <xdr:graphicFrame macro="">
      <xdr:nvGraphicFramePr>
        <xdr:cNvPr id="1636" name="Wykres 10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4</xdr:col>
      <xdr:colOff>0</xdr:colOff>
      <xdr:row>141</xdr:row>
      <xdr:rowOff>0</xdr:rowOff>
    </xdr:from>
    <xdr:to>
      <xdr:col>4</xdr:col>
      <xdr:colOff>0</xdr:colOff>
      <xdr:row>141</xdr:row>
      <xdr:rowOff>0</xdr:rowOff>
    </xdr:to>
    <xdr:graphicFrame macro="">
      <xdr:nvGraphicFramePr>
        <xdr:cNvPr id="1894" name="Wykres 1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4</xdr:col>
      <xdr:colOff>0</xdr:colOff>
      <xdr:row>141</xdr:row>
      <xdr:rowOff>0</xdr:rowOff>
    </xdr:from>
    <xdr:to>
      <xdr:col>4</xdr:col>
      <xdr:colOff>0</xdr:colOff>
      <xdr:row>141</xdr:row>
      <xdr:rowOff>0</xdr:rowOff>
    </xdr:to>
    <xdr:graphicFrame macro="">
      <xdr:nvGraphicFramePr>
        <xdr:cNvPr id="1987" name="Wykres 1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4</xdr:col>
      <xdr:colOff>0</xdr:colOff>
      <xdr:row>141</xdr:row>
      <xdr:rowOff>0</xdr:rowOff>
    </xdr:from>
    <xdr:to>
      <xdr:col>4</xdr:col>
      <xdr:colOff>0</xdr:colOff>
      <xdr:row>141</xdr:row>
      <xdr:rowOff>0</xdr:rowOff>
    </xdr:to>
    <xdr:graphicFrame macro="">
      <xdr:nvGraphicFramePr>
        <xdr:cNvPr id="2025" name="Wykres 1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4</xdr:col>
      <xdr:colOff>0</xdr:colOff>
      <xdr:row>141</xdr:row>
      <xdr:rowOff>0</xdr:rowOff>
    </xdr:from>
    <xdr:to>
      <xdr:col>4</xdr:col>
      <xdr:colOff>0</xdr:colOff>
      <xdr:row>141</xdr:row>
      <xdr:rowOff>0</xdr:rowOff>
    </xdr:to>
    <xdr:graphicFrame macro="">
      <xdr:nvGraphicFramePr>
        <xdr:cNvPr id="2036" name="Wykres 1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4</xdr:col>
      <xdr:colOff>0</xdr:colOff>
      <xdr:row>141</xdr:row>
      <xdr:rowOff>0</xdr:rowOff>
    </xdr:from>
    <xdr:to>
      <xdr:col>4</xdr:col>
      <xdr:colOff>0</xdr:colOff>
      <xdr:row>141</xdr:row>
      <xdr:rowOff>0</xdr:rowOff>
    </xdr:to>
    <xdr:graphicFrame macro="">
      <xdr:nvGraphicFramePr>
        <xdr:cNvPr id="2037" name="Wykres 1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4</xdr:col>
      <xdr:colOff>0</xdr:colOff>
      <xdr:row>141</xdr:row>
      <xdr:rowOff>0</xdr:rowOff>
    </xdr:from>
    <xdr:to>
      <xdr:col>4</xdr:col>
      <xdr:colOff>0</xdr:colOff>
      <xdr:row>141</xdr:row>
      <xdr:rowOff>0</xdr:rowOff>
    </xdr:to>
    <xdr:graphicFrame macro="">
      <xdr:nvGraphicFramePr>
        <xdr:cNvPr id="1699" name="Wykres 1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4</xdr:col>
      <xdr:colOff>0</xdr:colOff>
      <xdr:row>141</xdr:row>
      <xdr:rowOff>0</xdr:rowOff>
    </xdr:from>
    <xdr:to>
      <xdr:col>4</xdr:col>
      <xdr:colOff>0</xdr:colOff>
      <xdr:row>141</xdr:row>
      <xdr:rowOff>0</xdr:rowOff>
    </xdr:to>
    <xdr:graphicFrame macro="">
      <xdr:nvGraphicFramePr>
        <xdr:cNvPr id="1064" name="Wykres 1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4</xdr:col>
      <xdr:colOff>0</xdr:colOff>
      <xdr:row>141</xdr:row>
      <xdr:rowOff>0</xdr:rowOff>
    </xdr:from>
    <xdr:to>
      <xdr:col>4</xdr:col>
      <xdr:colOff>0</xdr:colOff>
      <xdr:row>141</xdr:row>
      <xdr:rowOff>0</xdr:rowOff>
    </xdr:to>
    <xdr:graphicFrame macro="">
      <xdr:nvGraphicFramePr>
        <xdr:cNvPr id="1980" name="Wykres 1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4</xdr:col>
      <xdr:colOff>0</xdr:colOff>
      <xdr:row>141</xdr:row>
      <xdr:rowOff>0</xdr:rowOff>
    </xdr:from>
    <xdr:to>
      <xdr:col>4</xdr:col>
      <xdr:colOff>0</xdr:colOff>
      <xdr:row>141</xdr:row>
      <xdr:rowOff>0</xdr:rowOff>
    </xdr:to>
    <xdr:graphicFrame macro="">
      <xdr:nvGraphicFramePr>
        <xdr:cNvPr id="1259" name="Wykres 1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4</xdr:col>
      <xdr:colOff>0</xdr:colOff>
      <xdr:row>141</xdr:row>
      <xdr:rowOff>0</xdr:rowOff>
    </xdr:from>
    <xdr:to>
      <xdr:col>4</xdr:col>
      <xdr:colOff>0</xdr:colOff>
      <xdr:row>141</xdr:row>
      <xdr:rowOff>0</xdr:rowOff>
    </xdr:to>
    <xdr:graphicFrame macro="">
      <xdr:nvGraphicFramePr>
        <xdr:cNvPr id="1113" name="Wykres 1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4</xdr:col>
      <xdr:colOff>0</xdr:colOff>
      <xdr:row>141</xdr:row>
      <xdr:rowOff>0</xdr:rowOff>
    </xdr:from>
    <xdr:to>
      <xdr:col>4</xdr:col>
      <xdr:colOff>0</xdr:colOff>
      <xdr:row>141</xdr:row>
      <xdr:rowOff>0</xdr:rowOff>
    </xdr:to>
    <xdr:graphicFrame macro="">
      <xdr:nvGraphicFramePr>
        <xdr:cNvPr id="1414" name="Wykres 1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3</xdr:col>
      <xdr:colOff>57150</xdr:colOff>
      <xdr:row>141</xdr:row>
      <xdr:rowOff>0</xdr:rowOff>
    </xdr:from>
    <xdr:to>
      <xdr:col>4</xdr:col>
      <xdr:colOff>0</xdr:colOff>
      <xdr:row>141</xdr:row>
      <xdr:rowOff>0</xdr:rowOff>
    </xdr:to>
    <xdr:graphicFrame macro="">
      <xdr:nvGraphicFramePr>
        <xdr:cNvPr id="1166" name="Wykres 1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1</xdr:col>
      <xdr:colOff>171450</xdr:colOff>
      <xdr:row>141</xdr:row>
      <xdr:rowOff>0</xdr:rowOff>
    </xdr:from>
    <xdr:to>
      <xdr:col>4</xdr:col>
      <xdr:colOff>0</xdr:colOff>
      <xdr:row>141</xdr:row>
      <xdr:rowOff>0</xdr:rowOff>
    </xdr:to>
    <xdr:graphicFrame macro="">
      <xdr:nvGraphicFramePr>
        <xdr:cNvPr id="1356" name="Wykres 1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0</xdr:col>
      <xdr:colOff>152400</xdr:colOff>
      <xdr:row>141</xdr:row>
      <xdr:rowOff>0</xdr:rowOff>
    </xdr:from>
    <xdr:to>
      <xdr:col>4</xdr:col>
      <xdr:colOff>0</xdr:colOff>
      <xdr:row>141</xdr:row>
      <xdr:rowOff>0</xdr:rowOff>
    </xdr:to>
    <xdr:graphicFrame macro="">
      <xdr:nvGraphicFramePr>
        <xdr:cNvPr id="1635" name="Wykres 1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4</xdr:col>
      <xdr:colOff>0</xdr:colOff>
      <xdr:row>141</xdr:row>
      <xdr:rowOff>0</xdr:rowOff>
    </xdr:from>
    <xdr:to>
      <xdr:col>4</xdr:col>
      <xdr:colOff>0</xdr:colOff>
      <xdr:row>141</xdr:row>
      <xdr:rowOff>0</xdr:rowOff>
    </xdr:to>
    <xdr:graphicFrame macro="">
      <xdr:nvGraphicFramePr>
        <xdr:cNvPr id="1218" name="Wykres 1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4</xdr:col>
      <xdr:colOff>0</xdr:colOff>
      <xdr:row>141</xdr:row>
      <xdr:rowOff>0</xdr:rowOff>
    </xdr:from>
    <xdr:to>
      <xdr:col>4</xdr:col>
      <xdr:colOff>0</xdr:colOff>
      <xdr:row>141</xdr:row>
      <xdr:rowOff>0</xdr:rowOff>
    </xdr:to>
    <xdr:graphicFrame macro="">
      <xdr:nvGraphicFramePr>
        <xdr:cNvPr id="1299" name="Wykres 1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4</xdr:col>
      <xdr:colOff>0</xdr:colOff>
      <xdr:row>141</xdr:row>
      <xdr:rowOff>0</xdr:rowOff>
    </xdr:from>
    <xdr:to>
      <xdr:col>4</xdr:col>
      <xdr:colOff>0</xdr:colOff>
      <xdr:row>141</xdr:row>
      <xdr:rowOff>0</xdr:rowOff>
    </xdr:to>
    <xdr:graphicFrame macro="">
      <xdr:nvGraphicFramePr>
        <xdr:cNvPr id="1766" name="Wykres 1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3</xdr:col>
      <xdr:colOff>57150</xdr:colOff>
      <xdr:row>141</xdr:row>
      <xdr:rowOff>0</xdr:rowOff>
    </xdr:from>
    <xdr:to>
      <xdr:col>4</xdr:col>
      <xdr:colOff>0</xdr:colOff>
      <xdr:row>141</xdr:row>
      <xdr:rowOff>0</xdr:rowOff>
    </xdr:to>
    <xdr:graphicFrame macro="">
      <xdr:nvGraphicFramePr>
        <xdr:cNvPr id="1267" name="Wykres 1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siopea\budzet1\Moje%20dokumenty\2002_BUDZET\2001%20PROJEKT\2001-DOCH-%20PROJ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DOCH.UW.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46"/>
  <sheetViews>
    <sheetView tabSelected="1" zoomScale="80" zoomScaleNormal="80" zoomScaleSheetLayoutView="100" workbookViewId="0">
      <pane xSplit="8" ySplit="8" topLeftCell="I130" activePane="bottomRight" state="frozen"/>
      <selection pane="topRight" activeCell="I1" sqref="I1"/>
      <selection pane="bottomLeft" activeCell="A12" sqref="A12"/>
      <selection pane="bottomRight" activeCell="T2" sqref="T2"/>
    </sheetView>
  </sheetViews>
  <sheetFormatPr defaultRowHeight="15.75" customHeight="1" x14ac:dyDescent="0.2"/>
  <cols>
    <col min="1" max="1" width="4.28515625" style="9" customWidth="1"/>
    <col min="2" max="2" width="6.5703125" style="9" customWidth="1"/>
    <col min="3" max="3" width="5.28515625" style="9" customWidth="1"/>
    <col min="4" max="4" width="18.7109375" style="75" customWidth="1"/>
    <col min="5" max="5" width="8.85546875" style="66" customWidth="1"/>
    <col min="6" max="6" width="12.85546875" style="131" customWidth="1"/>
    <col min="7" max="7" width="13" style="87" customWidth="1"/>
    <col min="8" max="8" width="12.7109375" style="84" customWidth="1"/>
    <col min="9" max="9" width="12.28515625" style="84" customWidth="1"/>
    <col min="10" max="10" width="12.5703125" style="84" customWidth="1"/>
    <col min="11" max="11" width="10.5703125" style="132" customWidth="1"/>
    <col min="12" max="12" width="11.5703125" style="132" customWidth="1"/>
    <col min="13" max="13" width="9.85546875" style="84" customWidth="1"/>
    <col min="14" max="15" width="9.7109375" style="84" customWidth="1"/>
    <col min="16" max="16" width="12" style="10" customWidth="1"/>
    <col min="17" max="17" width="12" style="133" customWidth="1"/>
    <col min="18" max="18" width="11" style="84" customWidth="1"/>
    <col min="19" max="19" width="7.140625" style="84" customWidth="1"/>
    <col min="20" max="20" width="9.140625" style="84" customWidth="1"/>
    <col min="21" max="21" width="17.28515625" customWidth="1"/>
    <col min="22" max="22" width="8.5703125" customWidth="1"/>
  </cols>
  <sheetData>
    <row r="1" spans="1:84" s="114" customFormat="1" ht="15.75" customHeight="1" x14ac:dyDescent="0.2">
      <c r="A1" s="158"/>
      <c r="B1" s="158"/>
      <c r="C1" s="158"/>
      <c r="D1" s="158"/>
      <c r="E1" s="158"/>
      <c r="F1" s="158"/>
      <c r="G1" s="158"/>
      <c r="H1" s="85"/>
      <c r="I1" s="109"/>
      <c r="J1" s="110"/>
      <c r="K1" s="109"/>
      <c r="L1" s="85"/>
      <c r="M1" s="111"/>
      <c r="N1" s="112"/>
      <c r="O1" s="112"/>
      <c r="P1" s="57"/>
      <c r="Q1" s="113"/>
      <c r="R1" s="85"/>
      <c r="S1" s="111"/>
      <c r="T1" s="111" t="s">
        <v>70</v>
      </c>
      <c r="U1" s="83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84"/>
      <c r="CD1" s="84"/>
      <c r="CE1" s="84"/>
      <c r="CF1" s="84"/>
    </row>
    <row r="2" spans="1:84" s="119" customFormat="1" ht="15.75" customHeight="1" x14ac:dyDescent="0.2">
      <c r="A2" s="56"/>
      <c r="B2" s="56"/>
      <c r="C2" s="88"/>
      <c r="D2" s="74"/>
      <c r="E2" s="56"/>
      <c r="F2" s="86"/>
      <c r="G2" s="86"/>
      <c r="H2" s="86"/>
      <c r="I2" s="115"/>
      <c r="J2" s="116"/>
      <c r="K2" s="110"/>
      <c r="L2" s="112"/>
      <c r="M2" s="117"/>
      <c r="N2" s="118"/>
      <c r="O2" s="118"/>
      <c r="P2" s="57"/>
      <c r="Q2" s="113"/>
      <c r="R2" s="99"/>
      <c r="S2" s="117"/>
      <c r="T2" s="117" t="s">
        <v>46</v>
      </c>
      <c r="U2" s="83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  <c r="CE2" s="84"/>
      <c r="CF2" s="84"/>
    </row>
    <row r="3" spans="1:84" s="119" customFormat="1" ht="15.75" customHeight="1" x14ac:dyDescent="0.2">
      <c r="A3" s="56"/>
      <c r="B3" s="56"/>
      <c r="C3" s="88"/>
      <c r="D3" s="74"/>
      <c r="E3" s="56"/>
      <c r="F3" s="86"/>
      <c r="G3" s="86"/>
      <c r="H3" s="86"/>
      <c r="I3" s="115"/>
      <c r="J3" s="116"/>
      <c r="K3" s="110"/>
      <c r="L3" s="112"/>
      <c r="M3" s="120"/>
      <c r="N3" s="118"/>
      <c r="O3" s="118"/>
      <c r="P3" s="57"/>
      <c r="Q3" s="113"/>
      <c r="R3" s="99"/>
      <c r="S3" s="121"/>
      <c r="T3" s="120" t="s">
        <v>68</v>
      </c>
      <c r="U3" s="122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</row>
    <row r="4" spans="1:84" s="122" customFormat="1" ht="18.75" customHeight="1" x14ac:dyDescent="0.2">
      <c r="A4" s="163" t="s">
        <v>16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57"/>
      <c r="Q4" s="113"/>
      <c r="R4" s="99"/>
      <c r="S4" s="99"/>
      <c r="T4" s="99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</row>
    <row r="5" spans="1:84" s="122" customFormat="1" ht="15.75" customHeight="1" thickBot="1" x14ac:dyDescent="0.25">
      <c r="A5" s="162" t="s">
        <v>4</v>
      </c>
      <c r="B5" s="162" t="s">
        <v>5</v>
      </c>
      <c r="C5" s="164" t="s">
        <v>7</v>
      </c>
      <c r="D5" s="173" t="s">
        <v>15</v>
      </c>
      <c r="E5" s="181" t="s">
        <v>36</v>
      </c>
      <c r="F5" s="186" t="s">
        <v>19</v>
      </c>
      <c r="G5" s="165" t="s">
        <v>18</v>
      </c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7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</row>
    <row r="6" spans="1:84" s="6" customFormat="1" ht="15.75" customHeight="1" thickTop="1" x14ac:dyDescent="0.2">
      <c r="A6" s="162"/>
      <c r="B6" s="162"/>
      <c r="C6" s="164"/>
      <c r="D6" s="174"/>
      <c r="E6" s="182"/>
      <c r="F6" s="187"/>
      <c r="G6" s="159" t="s">
        <v>17</v>
      </c>
      <c r="H6" s="168" t="s">
        <v>18</v>
      </c>
      <c r="I6" s="169"/>
      <c r="J6" s="169"/>
      <c r="K6" s="169"/>
      <c r="L6" s="169"/>
      <c r="M6" s="169"/>
      <c r="N6" s="169"/>
      <c r="O6" s="176"/>
      <c r="P6" s="159" t="s">
        <v>21</v>
      </c>
      <c r="Q6" s="168" t="s">
        <v>18</v>
      </c>
      <c r="R6" s="169"/>
      <c r="S6" s="169"/>
      <c r="T6" s="170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</row>
    <row r="7" spans="1:84" s="6" customFormat="1" ht="15.75" customHeight="1" x14ac:dyDescent="0.2">
      <c r="A7" s="162"/>
      <c r="B7" s="162"/>
      <c r="C7" s="164"/>
      <c r="D7" s="174"/>
      <c r="E7" s="182"/>
      <c r="F7" s="187"/>
      <c r="G7" s="160"/>
      <c r="H7" s="171" t="s">
        <v>38</v>
      </c>
      <c r="I7" s="179" t="s">
        <v>3</v>
      </c>
      <c r="J7" s="180"/>
      <c r="K7" s="171" t="s">
        <v>25</v>
      </c>
      <c r="L7" s="171" t="s">
        <v>35</v>
      </c>
      <c r="M7" s="171" t="s">
        <v>23</v>
      </c>
      <c r="N7" s="171" t="s">
        <v>43</v>
      </c>
      <c r="O7" s="177" t="s">
        <v>26</v>
      </c>
      <c r="P7" s="160"/>
      <c r="Q7" s="171" t="s">
        <v>40</v>
      </c>
      <c r="R7" s="123" t="s">
        <v>20</v>
      </c>
      <c r="S7" s="189" t="s">
        <v>44</v>
      </c>
      <c r="T7" s="184" t="s">
        <v>45</v>
      </c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</row>
    <row r="8" spans="1:84" s="55" customFormat="1" ht="111.75" customHeight="1" x14ac:dyDescent="0.2">
      <c r="A8" s="162"/>
      <c r="B8" s="162"/>
      <c r="C8" s="164"/>
      <c r="D8" s="175"/>
      <c r="E8" s="183"/>
      <c r="F8" s="188"/>
      <c r="G8" s="161"/>
      <c r="H8" s="172"/>
      <c r="I8" s="123" t="s">
        <v>22</v>
      </c>
      <c r="J8" s="123" t="s">
        <v>24</v>
      </c>
      <c r="K8" s="172"/>
      <c r="L8" s="172"/>
      <c r="M8" s="172"/>
      <c r="N8" s="172"/>
      <c r="O8" s="178"/>
      <c r="P8" s="161"/>
      <c r="Q8" s="172"/>
      <c r="R8" s="123" t="s">
        <v>27</v>
      </c>
      <c r="S8" s="190"/>
      <c r="T8" s="185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</row>
    <row r="9" spans="1:84" s="5" customFormat="1" ht="14.25" customHeight="1" x14ac:dyDescent="0.2">
      <c r="A9" s="67">
        <v>1</v>
      </c>
      <c r="B9" s="67">
        <f t="shared" ref="B9:S9" si="0">A9+1</f>
        <v>2</v>
      </c>
      <c r="C9" s="67">
        <f t="shared" si="0"/>
        <v>3</v>
      </c>
      <c r="D9" s="15">
        <f t="shared" si="0"/>
        <v>4</v>
      </c>
      <c r="E9" s="16">
        <f t="shared" si="0"/>
        <v>5</v>
      </c>
      <c r="F9" s="16">
        <f t="shared" si="0"/>
        <v>6</v>
      </c>
      <c r="G9" s="60">
        <f t="shared" si="0"/>
        <v>7</v>
      </c>
      <c r="H9" s="17">
        <f t="shared" si="0"/>
        <v>8</v>
      </c>
      <c r="I9" s="17">
        <f t="shared" si="0"/>
        <v>9</v>
      </c>
      <c r="J9" s="17">
        <f t="shared" si="0"/>
        <v>10</v>
      </c>
      <c r="K9" s="17">
        <f t="shared" si="0"/>
        <v>11</v>
      </c>
      <c r="L9" s="17">
        <f t="shared" si="0"/>
        <v>12</v>
      </c>
      <c r="M9" s="17">
        <f t="shared" si="0"/>
        <v>13</v>
      </c>
      <c r="N9" s="17">
        <f t="shared" si="0"/>
        <v>14</v>
      </c>
      <c r="O9" s="18">
        <f t="shared" si="0"/>
        <v>15</v>
      </c>
      <c r="P9" s="19">
        <f t="shared" si="0"/>
        <v>16</v>
      </c>
      <c r="Q9" s="17">
        <f t="shared" si="0"/>
        <v>17</v>
      </c>
      <c r="R9" s="17">
        <f t="shared" si="0"/>
        <v>18</v>
      </c>
      <c r="S9" s="17">
        <f t="shared" si="0"/>
        <v>19</v>
      </c>
      <c r="T9" s="100">
        <f>S9+1</f>
        <v>20</v>
      </c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</row>
    <row r="10" spans="1:84" s="2" customFormat="1" ht="18" customHeight="1" x14ac:dyDescent="0.2">
      <c r="A10" s="44">
        <v>750</v>
      </c>
      <c r="B10" s="44"/>
      <c r="C10" s="89"/>
      <c r="D10" s="152" t="s">
        <v>1</v>
      </c>
      <c r="E10" s="61" t="s">
        <v>29</v>
      </c>
      <c r="F10" s="21">
        <f>G10+P10</f>
        <v>14589964.450000001</v>
      </c>
      <c r="G10" s="22">
        <f>H10+K10+L10+M10</f>
        <v>13063556.450000001</v>
      </c>
      <c r="H10" s="23">
        <f>SUM(I10:J10)</f>
        <v>11567941.610000001</v>
      </c>
      <c r="I10" s="23">
        <v>8854075.8800000008</v>
      </c>
      <c r="J10" s="23">
        <v>2713865.73</v>
      </c>
      <c r="K10" s="23"/>
      <c r="L10" s="23">
        <v>577892.4</v>
      </c>
      <c r="M10" s="23">
        <v>917722.44</v>
      </c>
      <c r="N10" s="45"/>
      <c r="O10" s="124"/>
      <c r="P10" s="22">
        <f>Q10+S10+T10</f>
        <v>1526408</v>
      </c>
      <c r="Q10" s="23">
        <v>1526408</v>
      </c>
      <c r="R10" s="23">
        <v>1242450</v>
      </c>
      <c r="S10" s="23"/>
      <c r="T10" s="23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</row>
    <row r="11" spans="1:84" s="13" customFormat="1" ht="18" customHeight="1" x14ac:dyDescent="0.2">
      <c r="A11" s="20"/>
      <c r="B11" s="20"/>
      <c r="C11" s="58"/>
      <c r="D11" s="153"/>
      <c r="E11" s="61" t="s">
        <v>30</v>
      </c>
      <c r="F11" s="21">
        <f>G11+P11</f>
        <v>11000</v>
      </c>
      <c r="G11" s="24">
        <f>H11+K11+L11+M11</f>
        <v>11000</v>
      </c>
      <c r="H11" s="25">
        <f>SUM(I11:J11)</f>
        <v>11000</v>
      </c>
      <c r="I11" s="25">
        <f>I15</f>
        <v>11000</v>
      </c>
      <c r="J11" s="25"/>
      <c r="K11" s="25"/>
      <c r="L11" s="25"/>
      <c r="M11" s="25"/>
      <c r="N11" s="25"/>
      <c r="O11" s="107"/>
      <c r="P11" s="24"/>
      <c r="Q11" s="25"/>
      <c r="R11" s="25"/>
      <c r="S11" s="25"/>
      <c r="T11" s="25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</row>
    <row r="12" spans="1:84" s="13" customFormat="1" ht="18" customHeight="1" x14ac:dyDescent="0.2">
      <c r="A12" s="20"/>
      <c r="B12" s="20"/>
      <c r="C12" s="58"/>
      <c r="D12" s="153"/>
      <c r="E12" s="61" t="s">
        <v>31</v>
      </c>
      <c r="F12" s="21">
        <f>G12+P12</f>
        <v>11000</v>
      </c>
      <c r="G12" s="24">
        <f>H12+K12+L12+M12</f>
        <v>11000</v>
      </c>
      <c r="H12" s="25">
        <f>SUM(I12:J12)</f>
        <v>11000</v>
      </c>
      <c r="I12" s="25">
        <f>I16</f>
        <v>11000</v>
      </c>
      <c r="J12" s="25"/>
      <c r="K12" s="25"/>
      <c r="L12" s="25"/>
      <c r="M12" s="25"/>
      <c r="N12" s="25"/>
      <c r="O12" s="107"/>
      <c r="P12" s="24"/>
      <c r="Q12" s="25"/>
      <c r="R12" s="25"/>
      <c r="S12" s="25"/>
      <c r="T12" s="25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</row>
    <row r="13" spans="1:84" s="1" customFormat="1" ht="18" customHeight="1" x14ac:dyDescent="0.2">
      <c r="A13" s="58"/>
      <c r="B13" s="58"/>
      <c r="C13" s="26"/>
      <c r="D13" s="154"/>
      <c r="E13" s="62" t="s">
        <v>32</v>
      </c>
      <c r="F13" s="27">
        <f t="shared" ref="F13:R13" si="1">F10-F11+F12</f>
        <v>14589964.450000001</v>
      </c>
      <c r="G13" s="28">
        <f t="shared" si="1"/>
        <v>13063556.450000001</v>
      </c>
      <c r="H13" s="27">
        <f t="shared" si="1"/>
        <v>11567941.610000001</v>
      </c>
      <c r="I13" s="27">
        <f>I10-I11+I12</f>
        <v>8854075.8800000008</v>
      </c>
      <c r="J13" s="27">
        <f t="shared" si="1"/>
        <v>2713865.73</v>
      </c>
      <c r="K13" s="27"/>
      <c r="L13" s="27">
        <f>L10-L11+L12</f>
        <v>577892.4</v>
      </c>
      <c r="M13" s="27">
        <f>M10-M11+M12</f>
        <v>917722.44</v>
      </c>
      <c r="N13" s="27"/>
      <c r="O13" s="29"/>
      <c r="P13" s="28">
        <f t="shared" si="1"/>
        <v>1526408</v>
      </c>
      <c r="Q13" s="27">
        <f t="shared" si="1"/>
        <v>1526408</v>
      </c>
      <c r="R13" s="27">
        <f t="shared" si="1"/>
        <v>1242450</v>
      </c>
      <c r="S13" s="71"/>
      <c r="T13" s="71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</row>
    <row r="14" spans="1:84" s="2" customFormat="1" ht="16.5" customHeight="1" x14ac:dyDescent="0.2">
      <c r="A14" s="33"/>
      <c r="B14" s="42">
        <v>75023</v>
      </c>
      <c r="C14" s="43"/>
      <c r="D14" s="134" t="s">
        <v>50</v>
      </c>
      <c r="E14" s="63" t="s">
        <v>29</v>
      </c>
      <c r="F14" s="30">
        <f>G14+P14</f>
        <v>10345856.810000001</v>
      </c>
      <c r="G14" s="31">
        <f>H14+K14+L14+M14</f>
        <v>10345856.810000001</v>
      </c>
      <c r="H14" s="32">
        <f>SUM(I14:J14)</f>
        <v>10320683.41</v>
      </c>
      <c r="I14" s="32">
        <v>8476046</v>
      </c>
      <c r="J14" s="32">
        <v>1844637.41</v>
      </c>
      <c r="K14" s="32"/>
      <c r="L14" s="47">
        <v>25173.4</v>
      </c>
      <c r="M14" s="47"/>
      <c r="N14" s="47"/>
      <c r="O14" s="125"/>
      <c r="P14" s="51"/>
      <c r="Q14" s="47"/>
      <c r="R14" s="47"/>
      <c r="S14" s="47"/>
      <c r="T14" s="47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</row>
    <row r="15" spans="1:84" s="13" customFormat="1" ht="16.5" customHeight="1" x14ac:dyDescent="0.2">
      <c r="A15" s="33"/>
      <c r="B15" s="33"/>
      <c r="C15" s="41"/>
      <c r="D15" s="135"/>
      <c r="E15" s="63" t="s">
        <v>30</v>
      </c>
      <c r="F15" s="34">
        <f>G15+P15</f>
        <v>11000</v>
      </c>
      <c r="G15" s="35">
        <f>H15+K15+L15+M15</f>
        <v>11000</v>
      </c>
      <c r="H15" s="36">
        <f>SUM(I15:J15)</f>
        <v>11000</v>
      </c>
      <c r="I15" s="36">
        <f>I19+I23</f>
        <v>11000</v>
      </c>
      <c r="J15" s="36"/>
      <c r="K15" s="36"/>
      <c r="L15" s="36"/>
      <c r="M15" s="36"/>
      <c r="N15" s="36"/>
      <c r="O15" s="48"/>
      <c r="P15" s="35"/>
      <c r="Q15" s="36"/>
      <c r="R15" s="36"/>
      <c r="S15" s="36"/>
      <c r="T15" s="36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</row>
    <row r="16" spans="1:84" s="13" customFormat="1" ht="16.5" customHeight="1" x14ac:dyDescent="0.2">
      <c r="A16" s="33"/>
      <c r="B16" s="33"/>
      <c r="C16" s="41"/>
      <c r="D16" s="135"/>
      <c r="E16" s="63" t="s">
        <v>31</v>
      </c>
      <c r="F16" s="34">
        <f>G16+P16</f>
        <v>11000</v>
      </c>
      <c r="G16" s="35">
        <f>H16+K16+L16+M16</f>
        <v>11000</v>
      </c>
      <c r="H16" s="36">
        <f>SUM(I16:J16)</f>
        <v>11000</v>
      </c>
      <c r="I16" s="36">
        <f>I20+I24</f>
        <v>11000</v>
      </c>
      <c r="J16" s="36"/>
      <c r="K16" s="36"/>
      <c r="L16" s="36"/>
      <c r="M16" s="36"/>
      <c r="N16" s="36"/>
      <c r="O16" s="48"/>
      <c r="P16" s="35"/>
      <c r="Q16" s="36"/>
      <c r="R16" s="36"/>
      <c r="S16" s="36"/>
      <c r="T16" s="3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</row>
    <row r="17" spans="1:84" s="14" customFormat="1" ht="16.5" customHeight="1" x14ac:dyDescent="0.2">
      <c r="A17" s="59"/>
      <c r="B17" s="59"/>
      <c r="C17" s="37"/>
      <c r="D17" s="136"/>
      <c r="E17" s="64" t="s">
        <v>32</v>
      </c>
      <c r="F17" s="38">
        <f t="shared" ref="F17:L17" si="2">F14-F15+F16</f>
        <v>10345856.810000001</v>
      </c>
      <c r="G17" s="39">
        <f t="shared" si="2"/>
        <v>10345856.810000001</v>
      </c>
      <c r="H17" s="38">
        <f t="shared" si="2"/>
        <v>10320683.41</v>
      </c>
      <c r="I17" s="38">
        <f t="shared" si="2"/>
        <v>8476046</v>
      </c>
      <c r="J17" s="38">
        <f t="shared" si="2"/>
        <v>1844637.41</v>
      </c>
      <c r="K17" s="38"/>
      <c r="L17" s="38">
        <f t="shared" si="2"/>
        <v>25173.4</v>
      </c>
      <c r="M17" s="38"/>
      <c r="N17" s="38"/>
      <c r="O17" s="40"/>
      <c r="P17" s="39"/>
      <c r="Q17" s="38"/>
      <c r="R17" s="38"/>
      <c r="S17" s="52"/>
      <c r="T17" s="52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</row>
    <row r="18" spans="1:84" s="1" customFormat="1" ht="16.5" customHeight="1" x14ac:dyDescent="0.2">
      <c r="A18" s="41"/>
      <c r="B18" s="41"/>
      <c r="C18" s="41">
        <v>4110</v>
      </c>
      <c r="D18" s="137" t="s">
        <v>8</v>
      </c>
      <c r="E18" s="63" t="s">
        <v>29</v>
      </c>
      <c r="F18" s="34">
        <f>G18+P18</f>
        <v>1132819</v>
      </c>
      <c r="G18" s="35">
        <f>H18+K18+L18+M18</f>
        <v>1132819</v>
      </c>
      <c r="H18" s="36">
        <f>SUM(I18:J18)</f>
        <v>1132819</v>
      </c>
      <c r="I18" s="36">
        <v>1132819</v>
      </c>
      <c r="J18" s="36"/>
      <c r="K18" s="36"/>
      <c r="L18" s="36"/>
      <c r="M18" s="36"/>
      <c r="N18" s="36"/>
      <c r="O18" s="48"/>
      <c r="P18" s="49"/>
      <c r="Q18" s="36"/>
      <c r="R18" s="36"/>
      <c r="S18" s="36"/>
      <c r="T18" s="36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</row>
    <row r="19" spans="1:84" s="11" customFormat="1" ht="16.5" customHeight="1" x14ac:dyDescent="0.2">
      <c r="A19" s="33"/>
      <c r="B19" s="33"/>
      <c r="C19" s="41"/>
      <c r="D19" s="138"/>
      <c r="E19" s="63" t="s">
        <v>30</v>
      </c>
      <c r="F19" s="34">
        <f>G19+P19</f>
        <v>11000</v>
      </c>
      <c r="G19" s="35">
        <f>H19+K19+L19+M19</f>
        <v>11000</v>
      </c>
      <c r="H19" s="36">
        <f>SUM(I19:J19)</f>
        <v>11000</v>
      </c>
      <c r="I19" s="36">
        <v>11000</v>
      </c>
      <c r="J19" s="36"/>
      <c r="K19" s="36"/>
      <c r="L19" s="36"/>
      <c r="M19" s="36"/>
      <c r="N19" s="36"/>
      <c r="O19" s="48"/>
      <c r="P19" s="35"/>
      <c r="Q19" s="36"/>
      <c r="R19" s="36"/>
      <c r="S19" s="36"/>
      <c r="T19" s="36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</row>
    <row r="20" spans="1:84" s="11" customFormat="1" ht="16.5" customHeight="1" x14ac:dyDescent="0.2">
      <c r="A20" s="33"/>
      <c r="B20" s="33"/>
      <c r="C20" s="41"/>
      <c r="D20" s="138"/>
      <c r="E20" s="63" t="s">
        <v>31</v>
      </c>
      <c r="F20" s="34"/>
      <c r="G20" s="35"/>
      <c r="H20" s="36"/>
      <c r="I20" s="36"/>
      <c r="J20" s="36"/>
      <c r="K20" s="36"/>
      <c r="L20" s="36"/>
      <c r="M20" s="36"/>
      <c r="N20" s="36"/>
      <c r="O20" s="48"/>
      <c r="P20" s="35"/>
      <c r="Q20" s="36"/>
      <c r="R20" s="36"/>
      <c r="S20" s="36"/>
      <c r="T20" s="36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</row>
    <row r="21" spans="1:84" s="14" customFormat="1" ht="16.5" customHeight="1" x14ac:dyDescent="0.2">
      <c r="A21" s="59"/>
      <c r="B21" s="59"/>
      <c r="C21" s="37"/>
      <c r="D21" s="139"/>
      <c r="E21" s="64" t="s">
        <v>32</v>
      </c>
      <c r="F21" s="38">
        <f>F18-F19+F20</f>
        <v>1121819</v>
      </c>
      <c r="G21" s="39">
        <f>G18-G19+G20</f>
        <v>1121819</v>
      </c>
      <c r="H21" s="38">
        <f>H18-H19+H20</f>
        <v>1121819</v>
      </c>
      <c r="I21" s="38">
        <f>I18-I19+I20</f>
        <v>1121819</v>
      </c>
      <c r="J21" s="38"/>
      <c r="K21" s="38"/>
      <c r="L21" s="38"/>
      <c r="M21" s="38"/>
      <c r="N21" s="38"/>
      <c r="O21" s="40"/>
      <c r="P21" s="39"/>
      <c r="Q21" s="38"/>
      <c r="R21" s="38"/>
      <c r="S21" s="52"/>
      <c r="T21" s="52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</row>
    <row r="22" spans="1:84" s="14" customFormat="1" ht="16.5" customHeight="1" x14ac:dyDescent="0.2">
      <c r="A22" s="41"/>
      <c r="B22" s="41"/>
      <c r="C22" s="41">
        <v>4170</v>
      </c>
      <c r="D22" s="137" t="s">
        <v>9</v>
      </c>
      <c r="E22" s="63" t="s">
        <v>29</v>
      </c>
      <c r="F22" s="34">
        <f>G22+P22</f>
        <v>200732</v>
      </c>
      <c r="G22" s="35">
        <f>H22+K22+L22+M22</f>
        <v>200732</v>
      </c>
      <c r="H22" s="36">
        <f>SUM(I22:J22)</f>
        <v>200732</v>
      </c>
      <c r="I22" s="36">
        <v>200732</v>
      </c>
      <c r="J22" s="36"/>
      <c r="K22" s="36"/>
      <c r="L22" s="36"/>
      <c r="M22" s="36"/>
      <c r="N22" s="36"/>
      <c r="O22" s="48"/>
      <c r="P22" s="49"/>
      <c r="Q22" s="36"/>
      <c r="R22" s="36"/>
      <c r="S22" s="36"/>
      <c r="T22" s="98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</row>
    <row r="23" spans="1:84" s="14" customFormat="1" ht="16.5" customHeight="1" x14ac:dyDescent="0.2">
      <c r="A23" s="33"/>
      <c r="B23" s="33"/>
      <c r="C23" s="41"/>
      <c r="D23" s="138"/>
      <c r="E23" s="63" t="s">
        <v>30</v>
      </c>
      <c r="F23" s="34"/>
      <c r="G23" s="35"/>
      <c r="H23" s="36"/>
      <c r="I23" s="36"/>
      <c r="J23" s="36"/>
      <c r="K23" s="36"/>
      <c r="L23" s="36"/>
      <c r="M23" s="36"/>
      <c r="N23" s="36"/>
      <c r="O23" s="48"/>
      <c r="P23" s="35"/>
      <c r="Q23" s="36"/>
      <c r="R23" s="36"/>
      <c r="S23" s="36"/>
      <c r="T23" s="98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</row>
    <row r="24" spans="1:84" s="14" customFormat="1" ht="16.5" customHeight="1" x14ac:dyDescent="0.2">
      <c r="A24" s="33"/>
      <c r="B24" s="33"/>
      <c r="C24" s="41"/>
      <c r="D24" s="138"/>
      <c r="E24" s="63" t="s">
        <v>31</v>
      </c>
      <c r="F24" s="34">
        <f>G24+P24</f>
        <v>11000</v>
      </c>
      <c r="G24" s="35">
        <f>H24+K24+L24+M24</f>
        <v>11000</v>
      </c>
      <c r="H24" s="36">
        <f>SUM(I24:J24)</f>
        <v>11000</v>
      </c>
      <c r="I24" s="36">
        <v>11000</v>
      </c>
      <c r="J24" s="36"/>
      <c r="K24" s="36"/>
      <c r="L24" s="36"/>
      <c r="M24" s="36"/>
      <c r="N24" s="36"/>
      <c r="O24" s="48"/>
      <c r="P24" s="35"/>
      <c r="Q24" s="36"/>
      <c r="R24" s="36"/>
      <c r="S24" s="36"/>
      <c r="T24" s="98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</row>
    <row r="25" spans="1:84" s="14" customFormat="1" ht="16.5" customHeight="1" x14ac:dyDescent="0.2">
      <c r="A25" s="59"/>
      <c r="B25" s="59"/>
      <c r="C25" s="37"/>
      <c r="D25" s="139"/>
      <c r="E25" s="64" t="s">
        <v>32</v>
      </c>
      <c r="F25" s="38">
        <f>F22-F23+F24</f>
        <v>211732</v>
      </c>
      <c r="G25" s="39">
        <f>G22-G23+G24</f>
        <v>211732</v>
      </c>
      <c r="H25" s="38">
        <f>H22-H23+H24</f>
        <v>211732</v>
      </c>
      <c r="I25" s="38">
        <f>I22-I23+I24</f>
        <v>211732</v>
      </c>
      <c r="J25" s="38"/>
      <c r="K25" s="38"/>
      <c r="L25" s="38"/>
      <c r="M25" s="38"/>
      <c r="N25" s="38"/>
      <c r="O25" s="40"/>
      <c r="P25" s="39"/>
      <c r="Q25" s="38"/>
      <c r="R25" s="38"/>
      <c r="S25" s="52"/>
      <c r="T25" s="98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</row>
    <row r="26" spans="1:84" s="97" customFormat="1" ht="16.5" customHeight="1" x14ac:dyDescent="0.2">
      <c r="A26" s="76"/>
      <c r="B26" s="76"/>
      <c r="C26" s="143" t="s">
        <v>34</v>
      </c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5"/>
    </row>
    <row r="27" spans="1:84" s="97" customFormat="1" ht="16.5" customHeight="1" x14ac:dyDescent="0.2">
      <c r="A27" s="76"/>
      <c r="B27" s="33"/>
      <c r="C27" s="140" t="s">
        <v>52</v>
      </c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2"/>
    </row>
    <row r="28" spans="1:84" s="97" customFormat="1" ht="16.5" customHeight="1" x14ac:dyDescent="0.2">
      <c r="A28" s="76"/>
      <c r="B28" s="33"/>
      <c r="C28" s="140" t="s">
        <v>53</v>
      </c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2"/>
    </row>
    <row r="29" spans="1:84" s="97" customFormat="1" ht="16.5" customHeight="1" x14ac:dyDescent="0.2">
      <c r="A29" s="76"/>
      <c r="B29" s="33"/>
      <c r="C29" s="146" t="s">
        <v>51</v>
      </c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8"/>
    </row>
    <row r="30" spans="1:84" s="2" customFormat="1" ht="16.5" customHeight="1" x14ac:dyDescent="0.2">
      <c r="A30" s="44">
        <v>758</v>
      </c>
      <c r="B30" s="44"/>
      <c r="C30" s="58"/>
      <c r="D30" s="153" t="s">
        <v>55</v>
      </c>
      <c r="E30" s="61" t="s">
        <v>29</v>
      </c>
      <c r="F30" s="21">
        <f>G30+P30</f>
        <v>2399064</v>
      </c>
      <c r="G30" s="24">
        <f>H30+K30+L30+M30</f>
        <v>2113064</v>
      </c>
      <c r="H30" s="25">
        <f>SUM(I30:J30)</f>
        <v>1815334</v>
      </c>
      <c r="I30" s="25">
        <v>1426303</v>
      </c>
      <c r="J30" s="25">
        <v>389031</v>
      </c>
      <c r="K30" s="25">
        <v>222850</v>
      </c>
      <c r="L30" s="25">
        <v>74880</v>
      </c>
      <c r="M30" s="25"/>
      <c r="N30" s="46"/>
      <c r="O30" s="126"/>
      <c r="P30" s="22">
        <f>Q30+S30+T30</f>
        <v>286000</v>
      </c>
      <c r="Q30" s="23">
        <v>120000</v>
      </c>
      <c r="R30" s="25"/>
      <c r="S30" s="25"/>
      <c r="T30" s="25">
        <v>166000</v>
      </c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</row>
    <row r="31" spans="1:84" s="2" customFormat="1" ht="16.5" customHeight="1" x14ac:dyDescent="0.2">
      <c r="A31" s="20"/>
      <c r="B31" s="20"/>
      <c r="C31" s="58"/>
      <c r="D31" s="153"/>
      <c r="E31" s="61" t="s">
        <v>30</v>
      </c>
      <c r="F31" s="21">
        <f>G31+P31</f>
        <v>6000</v>
      </c>
      <c r="G31" s="24">
        <f>H31+K31+L31+M31</f>
        <v>6000</v>
      </c>
      <c r="H31" s="25">
        <f>SUM(I31:J31)</f>
        <v>6000</v>
      </c>
      <c r="I31" s="25"/>
      <c r="J31" s="25">
        <f>J35+J51</f>
        <v>6000</v>
      </c>
      <c r="K31" s="25"/>
      <c r="L31" s="25"/>
      <c r="M31" s="25"/>
      <c r="N31" s="46"/>
      <c r="O31" s="126"/>
      <c r="P31" s="24"/>
      <c r="Q31" s="25"/>
      <c r="R31" s="25"/>
      <c r="S31" s="25"/>
      <c r="T31" s="25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</row>
    <row r="32" spans="1:84" s="2" customFormat="1" ht="16.5" customHeight="1" x14ac:dyDescent="0.2">
      <c r="A32" s="20"/>
      <c r="B32" s="20"/>
      <c r="C32" s="58"/>
      <c r="D32" s="153"/>
      <c r="E32" s="61" t="s">
        <v>31</v>
      </c>
      <c r="F32" s="21">
        <f>G32+P32</f>
        <v>6000</v>
      </c>
      <c r="G32" s="24">
        <f>H32+K32+L32+M32</f>
        <v>6000</v>
      </c>
      <c r="H32" s="25">
        <f>SUM(I32:J32)</f>
        <v>6000</v>
      </c>
      <c r="I32" s="25"/>
      <c r="J32" s="25">
        <f>J36+J52</f>
        <v>6000</v>
      </c>
      <c r="K32" s="25"/>
      <c r="L32" s="25"/>
      <c r="M32" s="25"/>
      <c r="N32" s="46"/>
      <c r="O32" s="126"/>
      <c r="P32" s="24"/>
      <c r="Q32" s="25"/>
      <c r="R32" s="25"/>
      <c r="S32" s="25"/>
      <c r="T32" s="25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</row>
    <row r="33" spans="1:84" s="14" customFormat="1" ht="16.5" customHeight="1" x14ac:dyDescent="0.2">
      <c r="A33" s="58"/>
      <c r="B33" s="58"/>
      <c r="C33" s="26"/>
      <c r="D33" s="154"/>
      <c r="E33" s="62" t="s">
        <v>32</v>
      </c>
      <c r="F33" s="27">
        <f t="shared" ref="F33:L33" si="3">F30-F31+F32</f>
        <v>2399064</v>
      </c>
      <c r="G33" s="28">
        <f t="shared" si="3"/>
        <v>2113064</v>
      </c>
      <c r="H33" s="27">
        <f t="shared" si="3"/>
        <v>1815334</v>
      </c>
      <c r="I33" s="27">
        <f t="shared" si="3"/>
        <v>1426303</v>
      </c>
      <c r="J33" s="27">
        <f t="shared" si="3"/>
        <v>389031</v>
      </c>
      <c r="K33" s="27">
        <f t="shared" si="3"/>
        <v>222850</v>
      </c>
      <c r="L33" s="27">
        <f t="shared" si="3"/>
        <v>74880</v>
      </c>
      <c r="M33" s="27"/>
      <c r="N33" s="27"/>
      <c r="O33" s="29"/>
      <c r="P33" s="28">
        <f>P30-P31+P32</f>
        <v>286000</v>
      </c>
      <c r="Q33" s="71">
        <f>Q30-Q31+Q32</f>
        <v>120000</v>
      </c>
      <c r="R33" s="27"/>
      <c r="S33" s="71"/>
      <c r="T33" s="71">
        <f>T30-T31+T32</f>
        <v>166000</v>
      </c>
      <c r="U33" s="1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</row>
    <row r="34" spans="1:84" s="7" customFormat="1" ht="16.5" customHeight="1" x14ac:dyDescent="0.2">
      <c r="A34" s="33"/>
      <c r="B34" s="42">
        <v>75416</v>
      </c>
      <c r="C34" s="43"/>
      <c r="D34" s="134" t="s">
        <v>54</v>
      </c>
      <c r="E34" s="63" t="s">
        <v>29</v>
      </c>
      <c r="F34" s="34">
        <f>G34+P34</f>
        <v>1366936</v>
      </c>
      <c r="G34" s="35">
        <f>H34+K34+L34+M34</f>
        <v>1286936</v>
      </c>
      <c r="H34" s="36">
        <f>SUM(I34:J34)</f>
        <v>1282056</v>
      </c>
      <c r="I34" s="32">
        <v>1154284</v>
      </c>
      <c r="J34" s="32">
        <v>127772</v>
      </c>
      <c r="K34" s="47"/>
      <c r="L34" s="32">
        <v>4880</v>
      </c>
      <c r="M34" s="47"/>
      <c r="N34" s="47"/>
      <c r="O34" s="125"/>
      <c r="P34" s="31">
        <f>Q34+S34+T34</f>
        <v>80000</v>
      </c>
      <c r="Q34" s="32">
        <v>80000</v>
      </c>
      <c r="R34" s="47"/>
      <c r="S34" s="47"/>
      <c r="T34" s="47"/>
      <c r="U34" s="2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</row>
    <row r="35" spans="1:84" s="11" customFormat="1" ht="16.5" customHeight="1" x14ac:dyDescent="0.2">
      <c r="A35" s="33"/>
      <c r="B35" s="33"/>
      <c r="C35" s="41"/>
      <c r="D35" s="135"/>
      <c r="E35" s="63" t="s">
        <v>30</v>
      </c>
      <c r="F35" s="34">
        <f>G35+P35</f>
        <v>3000</v>
      </c>
      <c r="G35" s="35">
        <f>H35+K35+L35+M35</f>
        <v>3000</v>
      </c>
      <c r="H35" s="36">
        <f>SUM(I35:J35)</f>
        <v>3000</v>
      </c>
      <c r="I35" s="36"/>
      <c r="J35" s="36">
        <f>J39+J43</f>
        <v>3000</v>
      </c>
      <c r="K35" s="98"/>
      <c r="L35" s="36"/>
      <c r="M35" s="98"/>
      <c r="N35" s="98"/>
      <c r="O35" s="127"/>
      <c r="P35" s="35"/>
      <c r="Q35" s="36"/>
      <c r="R35" s="98"/>
      <c r="S35" s="98"/>
      <c r="T35" s="98"/>
      <c r="U35" s="2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</row>
    <row r="36" spans="1:84" s="11" customFormat="1" ht="16.5" customHeight="1" x14ac:dyDescent="0.2">
      <c r="A36" s="33"/>
      <c r="B36" s="33"/>
      <c r="C36" s="41"/>
      <c r="D36" s="135"/>
      <c r="E36" s="63" t="s">
        <v>31</v>
      </c>
      <c r="F36" s="34">
        <f>G36+P36</f>
        <v>6000</v>
      </c>
      <c r="G36" s="35">
        <f>H36+K36+L36+M36</f>
        <v>6000</v>
      </c>
      <c r="H36" s="36">
        <f>SUM(I36:J36)</f>
        <v>6000</v>
      </c>
      <c r="I36" s="36"/>
      <c r="J36" s="36">
        <f>J40+J44</f>
        <v>6000</v>
      </c>
      <c r="K36" s="98"/>
      <c r="L36" s="36"/>
      <c r="M36" s="98"/>
      <c r="N36" s="98"/>
      <c r="O36" s="127"/>
      <c r="P36" s="35"/>
      <c r="Q36" s="36"/>
      <c r="R36" s="98"/>
      <c r="S36" s="98"/>
      <c r="T36" s="98"/>
      <c r="U36" s="2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</row>
    <row r="37" spans="1:84" s="14" customFormat="1" ht="16.5" customHeight="1" x14ac:dyDescent="0.2">
      <c r="A37" s="59"/>
      <c r="B37" s="59"/>
      <c r="C37" s="37"/>
      <c r="D37" s="136"/>
      <c r="E37" s="64" t="s">
        <v>32</v>
      </c>
      <c r="F37" s="38">
        <f>F34-F35+F36</f>
        <v>1369936</v>
      </c>
      <c r="G37" s="39">
        <f>G34-G35+G36</f>
        <v>1289936</v>
      </c>
      <c r="H37" s="38">
        <f>H34-H35+H36</f>
        <v>1285056</v>
      </c>
      <c r="I37" s="38">
        <f>I34-I35+I36</f>
        <v>1154284</v>
      </c>
      <c r="J37" s="38">
        <f>J34-J35+J36</f>
        <v>130772</v>
      </c>
      <c r="K37" s="38"/>
      <c r="L37" s="38">
        <f>L34-L35+L36</f>
        <v>4880</v>
      </c>
      <c r="M37" s="38"/>
      <c r="N37" s="38"/>
      <c r="O37" s="40"/>
      <c r="P37" s="39">
        <f t="shared" ref="P37:Q37" si="4">P34-P35+P36</f>
        <v>80000</v>
      </c>
      <c r="Q37" s="38">
        <f t="shared" si="4"/>
        <v>80000</v>
      </c>
      <c r="R37" s="38"/>
      <c r="S37" s="52"/>
      <c r="T37" s="52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</row>
    <row r="38" spans="1:84" s="7" customFormat="1" ht="16.5" customHeight="1" x14ac:dyDescent="0.2">
      <c r="A38" s="41"/>
      <c r="B38" s="41"/>
      <c r="C38" s="41">
        <v>4210</v>
      </c>
      <c r="D38" s="149" t="s">
        <v>10</v>
      </c>
      <c r="E38" s="63" t="s">
        <v>29</v>
      </c>
      <c r="F38" s="34">
        <f>G38+P38</f>
        <v>48200</v>
      </c>
      <c r="G38" s="35">
        <f>H38+K38+L38+M38</f>
        <v>48200</v>
      </c>
      <c r="H38" s="36">
        <f>SUM(I38:J38)</f>
        <v>48200</v>
      </c>
      <c r="I38" s="32"/>
      <c r="J38" s="32">
        <v>48200</v>
      </c>
      <c r="K38" s="32"/>
      <c r="L38" s="32"/>
      <c r="M38" s="32"/>
      <c r="N38" s="32"/>
      <c r="O38" s="108"/>
      <c r="P38" s="51"/>
      <c r="Q38" s="32"/>
      <c r="R38" s="32"/>
      <c r="S38" s="32"/>
      <c r="T38" s="36"/>
      <c r="U38" s="1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</row>
    <row r="39" spans="1:84" s="11" customFormat="1" ht="16.5" customHeight="1" x14ac:dyDescent="0.2">
      <c r="A39" s="33"/>
      <c r="B39" s="33"/>
      <c r="C39" s="41"/>
      <c r="D39" s="150"/>
      <c r="E39" s="63" t="s">
        <v>30</v>
      </c>
      <c r="F39" s="34"/>
      <c r="G39" s="35"/>
      <c r="H39" s="36"/>
      <c r="I39" s="36"/>
      <c r="J39" s="36"/>
      <c r="K39" s="36"/>
      <c r="L39" s="36"/>
      <c r="M39" s="36"/>
      <c r="N39" s="36"/>
      <c r="O39" s="48"/>
      <c r="P39" s="35"/>
      <c r="Q39" s="36"/>
      <c r="R39" s="36"/>
      <c r="S39" s="36"/>
      <c r="T39" s="36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</row>
    <row r="40" spans="1:84" s="11" customFormat="1" ht="16.5" customHeight="1" x14ac:dyDescent="0.2">
      <c r="A40" s="33"/>
      <c r="B40" s="33"/>
      <c r="C40" s="41"/>
      <c r="D40" s="150"/>
      <c r="E40" s="63" t="s">
        <v>31</v>
      </c>
      <c r="F40" s="34">
        <f>G40+P40</f>
        <v>6000</v>
      </c>
      <c r="G40" s="35">
        <f>H40+K40+L40+M40</f>
        <v>6000</v>
      </c>
      <c r="H40" s="36">
        <f>SUM(I40:J40)</f>
        <v>6000</v>
      </c>
      <c r="I40" s="36"/>
      <c r="J40" s="36">
        <v>6000</v>
      </c>
      <c r="K40" s="36"/>
      <c r="L40" s="36"/>
      <c r="M40" s="36"/>
      <c r="N40" s="36"/>
      <c r="O40" s="48"/>
      <c r="P40" s="35"/>
      <c r="Q40" s="36"/>
      <c r="R40" s="36"/>
      <c r="S40" s="36"/>
      <c r="T40" s="36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</row>
    <row r="41" spans="1:84" s="14" customFormat="1" ht="16.5" customHeight="1" x14ac:dyDescent="0.2">
      <c r="A41" s="59"/>
      <c r="B41" s="59"/>
      <c r="C41" s="37"/>
      <c r="D41" s="151"/>
      <c r="E41" s="64" t="s">
        <v>32</v>
      </c>
      <c r="F41" s="38">
        <f>F38-F39+F40</f>
        <v>54200</v>
      </c>
      <c r="G41" s="39">
        <f>G38-G39+G40</f>
        <v>54200</v>
      </c>
      <c r="H41" s="38">
        <f>H38-H39+H40</f>
        <v>54200</v>
      </c>
      <c r="I41" s="38"/>
      <c r="J41" s="38">
        <f>J38-J39+J40</f>
        <v>54200</v>
      </c>
      <c r="K41" s="38"/>
      <c r="L41" s="38"/>
      <c r="M41" s="38"/>
      <c r="N41" s="38"/>
      <c r="O41" s="40"/>
      <c r="P41" s="39"/>
      <c r="Q41" s="38"/>
      <c r="R41" s="38"/>
      <c r="S41" s="52"/>
      <c r="T41" s="52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</row>
    <row r="42" spans="1:84" s="7" customFormat="1" ht="16.5" customHeight="1" x14ac:dyDescent="0.2">
      <c r="A42" s="41"/>
      <c r="B42" s="41"/>
      <c r="C42" s="41">
        <v>4300</v>
      </c>
      <c r="D42" s="149" t="s">
        <v>11</v>
      </c>
      <c r="E42" s="63" t="s">
        <v>29</v>
      </c>
      <c r="F42" s="34">
        <f>G42+P42</f>
        <v>11500</v>
      </c>
      <c r="G42" s="35">
        <f>H42+K42+L42+M42</f>
        <v>11500</v>
      </c>
      <c r="H42" s="36">
        <f>SUM(I42:J42)</f>
        <v>11500</v>
      </c>
      <c r="I42" s="32"/>
      <c r="J42" s="32">
        <v>11500</v>
      </c>
      <c r="K42" s="32"/>
      <c r="L42" s="32"/>
      <c r="M42" s="32"/>
      <c r="N42" s="32"/>
      <c r="O42" s="108"/>
      <c r="P42" s="51"/>
      <c r="Q42" s="32"/>
      <c r="R42" s="32"/>
      <c r="S42" s="32"/>
      <c r="T42" s="36"/>
      <c r="U42" s="1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</row>
    <row r="43" spans="1:84" s="11" customFormat="1" ht="16.5" customHeight="1" x14ac:dyDescent="0.2">
      <c r="A43" s="33"/>
      <c r="B43" s="33"/>
      <c r="C43" s="41"/>
      <c r="D43" s="150"/>
      <c r="E43" s="63" t="s">
        <v>30</v>
      </c>
      <c r="F43" s="34">
        <f>G43+P43</f>
        <v>3000</v>
      </c>
      <c r="G43" s="35">
        <f>H43+K43+L43+M43</f>
        <v>3000</v>
      </c>
      <c r="H43" s="36">
        <f>SUM(I43:J43)</f>
        <v>3000</v>
      </c>
      <c r="I43" s="36"/>
      <c r="J43" s="36">
        <v>3000</v>
      </c>
      <c r="K43" s="36"/>
      <c r="L43" s="36"/>
      <c r="M43" s="36"/>
      <c r="N43" s="36"/>
      <c r="O43" s="48"/>
      <c r="P43" s="35"/>
      <c r="Q43" s="36"/>
      <c r="R43" s="36"/>
      <c r="S43" s="36"/>
      <c r="T43" s="36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</row>
    <row r="44" spans="1:84" s="11" customFormat="1" ht="16.5" customHeight="1" x14ac:dyDescent="0.2">
      <c r="A44" s="33"/>
      <c r="B44" s="33"/>
      <c r="C44" s="41"/>
      <c r="D44" s="150"/>
      <c r="E44" s="63" t="s">
        <v>31</v>
      </c>
      <c r="F44" s="34"/>
      <c r="G44" s="35"/>
      <c r="H44" s="36"/>
      <c r="I44" s="36"/>
      <c r="J44" s="36"/>
      <c r="K44" s="36"/>
      <c r="L44" s="36"/>
      <c r="M44" s="36"/>
      <c r="N44" s="36"/>
      <c r="O44" s="48"/>
      <c r="P44" s="35"/>
      <c r="Q44" s="36"/>
      <c r="R44" s="36"/>
      <c r="S44" s="36"/>
      <c r="T44" s="36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</row>
    <row r="45" spans="1:84" s="14" customFormat="1" ht="16.5" customHeight="1" x14ac:dyDescent="0.2">
      <c r="A45" s="59"/>
      <c r="B45" s="59"/>
      <c r="C45" s="37"/>
      <c r="D45" s="151"/>
      <c r="E45" s="64" t="s">
        <v>32</v>
      </c>
      <c r="F45" s="38">
        <f>F42-F43+F44</f>
        <v>8500</v>
      </c>
      <c r="G45" s="39">
        <f>G42-G43+G44</f>
        <v>8500</v>
      </c>
      <c r="H45" s="38">
        <f>H42-H43+H44</f>
        <v>8500</v>
      </c>
      <c r="I45" s="38"/>
      <c r="J45" s="38">
        <f>J42-J43+J44</f>
        <v>8500</v>
      </c>
      <c r="K45" s="38"/>
      <c r="L45" s="38"/>
      <c r="M45" s="38"/>
      <c r="N45" s="38"/>
      <c r="O45" s="40"/>
      <c r="P45" s="39"/>
      <c r="Q45" s="38"/>
      <c r="R45" s="38"/>
      <c r="S45" s="52"/>
      <c r="T45" s="52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</row>
    <row r="46" spans="1:84" s="97" customFormat="1" ht="18" customHeight="1" x14ac:dyDescent="0.2">
      <c r="A46" s="76"/>
      <c r="B46" s="76"/>
      <c r="C46" s="143" t="s">
        <v>34</v>
      </c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145"/>
    </row>
    <row r="47" spans="1:84" s="97" customFormat="1" ht="18" customHeight="1" x14ac:dyDescent="0.2">
      <c r="A47" s="76"/>
      <c r="B47" s="33"/>
      <c r="C47" s="140" t="s">
        <v>56</v>
      </c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2"/>
    </row>
    <row r="48" spans="1:84" s="97" customFormat="1" ht="26.25" customHeight="1" x14ac:dyDescent="0.2">
      <c r="A48" s="76"/>
      <c r="B48" s="33"/>
      <c r="C48" s="140" t="s">
        <v>69</v>
      </c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41"/>
      <c r="S48" s="141"/>
      <c r="T48" s="142"/>
    </row>
    <row r="49" spans="1:84" s="97" customFormat="1" ht="18" customHeight="1" x14ac:dyDescent="0.2">
      <c r="A49" s="76"/>
      <c r="B49" s="33"/>
      <c r="C49" s="146" t="s">
        <v>57</v>
      </c>
      <c r="D49" s="147"/>
      <c r="E49" s="147"/>
      <c r="F49" s="147"/>
      <c r="G49" s="147"/>
      <c r="H49" s="147"/>
      <c r="I49" s="147"/>
      <c r="J49" s="147"/>
      <c r="K49" s="147"/>
      <c r="L49" s="147"/>
      <c r="M49" s="147"/>
      <c r="N49" s="147"/>
      <c r="O49" s="147"/>
      <c r="P49" s="147"/>
      <c r="Q49" s="147"/>
      <c r="R49" s="147"/>
      <c r="S49" s="147"/>
      <c r="T49" s="148"/>
    </row>
    <row r="50" spans="1:84" s="7" customFormat="1" ht="16.5" customHeight="1" x14ac:dyDescent="0.2">
      <c r="A50" s="33"/>
      <c r="B50" s="42">
        <v>75495</v>
      </c>
      <c r="C50" s="41"/>
      <c r="D50" s="135" t="s">
        <v>0</v>
      </c>
      <c r="E50" s="63" t="s">
        <v>29</v>
      </c>
      <c r="F50" s="34">
        <f>G50+P50</f>
        <v>407418</v>
      </c>
      <c r="G50" s="35">
        <f>H50+K50+L50+M50</f>
        <v>407418</v>
      </c>
      <c r="H50" s="36">
        <f>SUM(I50:J50)</f>
        <v>407418</v>
      </c>
      <c r="I50" s="36">
        <v>272019</v>
      </c>
      <c r="J50" s="36">
        <v>135399</v>
      </c>
      <c r="K50" s="98"/>
      <c r="L50" s="98"/>
      <c r="M50" s="98"/>
      <c r="N50" s="98"/>
      <c r="O50" s="127"/>
      <c r="P50" s="49"/>
      <c r="Q50" s="98"/>
      <c r="R50" s="98"/>
      <c r="S50" s="98"/>
      <c r="T50" s="98"/>
      <c r="U50" s="2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</row>
    <row r="51" spans="1:84" s="11" customFormat="1" ht="16.5" customHeight="1" x14ac:dyDescent="0.2">
      <c r="A51" s="33"/>
      <c r="B51" s="33"/>
      <c r="C51" s="41"/>
      <c r="D51" s="135"/>
      <c r="E51" s="63" t="s">
        <v>30</v>
      </c>
      <c r="F51" s="34">
        <f>G51+P51</f>
        <v>3000</v>
      </c>
      <c r="G51" s="35">
        <f>H51+K51+L51+M51</f>
        <v>3000</v>
      </c>
      <c r="H51" s="36">
        <f>SUM(I51:J51)</f>
        <v>3000</v>
      </c>
      <c r="I51" s="36">
        <f>I55</f>
        <v>0</v>
      </c>
      <c r="J51" s="36">
        <f>J55</f>
        <v>3000</v>
      </c>
      <c r="K51" s="98"/>
      <c r="L51" s="98"/>
      <c r="M51" s="98"/>
      <c r="N51" s="98"/>
      <c r="O51" s="127"/>
      <c r="P51" s="49"/>
      <c r="Q51" s="98"/>
      <c r="R51" s="98"/>
      <c r="S51" s="98"/>
      <c r="T51" s="98"/>
      <c r="U51" s="2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</row>
    <row r="52" spans="1:84" s="11" customFormat="1" ht="16.5" customHeight="1" x14ac:dyDescent="0.2">
      <c r="A52" s="33"/>
      <c r="B52" s="33"/>
      <c r="C52" s="41"/>
      <c r="D52" s="135"/>
      <c r="E52" s="63" t="s">
        <v>31</v>
      </c>
      <c r="F52" s="34"/>
      <c r="G52" s="35"/>
      <c r="H52" s="36"/>
      <c r="I52" s="36"/>
      <c r="J52" s="36"/>
      <c r="K52" s="98"/>
      <c r="L52" s="98"/>
      <c r="M52" s="98"/>
      <c r="N52" s="98"/>
      <c r="O52" s="127"/>
      <c r="P52" s="49"/>
      <c r="Q52" s="98"/>
      <c r="R52" s="98"/>
      <c r="S52" s="98"/>
      <c r="T52" s="98"/>
      <c r="U52" s="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</row>
    <row r="53" spans="1:84" s="14" customFormat="1" ht="16.5" customHeight="1" x14ac:dyDescent="0.2">
      <c r="A53" s="59"/>
      <c r="B53" s="59"/>
      <c r="C53" s="37"/>
      <c r="D53" s="136"/>
      <c r="E53" s="64" t="s">
        <v>32</v>
      </c>
      <c r="F53" s="38">
        <f>F50-F51+F52</f>
        <v>404418</v>
      </c>
      <c r="G53" s="39">
        <f>G50-G51+G52</f>
        <v>404418</v>
      </c>
      <c r="H53" s="38">
        <f>H50-H51+H52</f>
        <v>404418</v>
      </c>
      <c r="I53" s="38">
        <f>I50-I51+I52</f>
        <v>272019</v>
      </c>
      <c r="J53" s="38">
        <f>J50-J51+J52</f>
        <v>132399</v>
      </c>
      <c r="K53" s="38"/>
      <c r="L53" s="38"/>
      <c r="M53" s="38"/>
      <c r="N53" s="38"/>
      <c r="O53" s="40"/>
      <c r="P53" s="39"/>
      <c r="Q53" s="38"/>
      <c r="R53" s="38"/>
      <c r="S53" s="52"/>
      <c r="T53" s="52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</row>
    <row r="54" spans="1:84" s="7" customFormat="1" ht="16.5" customHeight="1" x14ac:dyDescent="0.2">
      <c r="A54" s="41"/>
      <c r="B54" s="41"/>
      <c r="C54" s="41">
        <v>4300</v>
      </c>
      <c r="D54" s="149" t="s">
        <v>11</v>
      </c>
      <c r="E54" s="63" t="s">
        <v>29</v>
      </c>
      <c r="F54" s="34">
        <f>G54+P54</f>
        <v>8000</v>
      </c>
      <c r="G54" s="35">
        <f>H54+K54+L54+M54</f>
        <v>8000</v>
      </c>
      <c r="H54" s="36">
        <f>SUM(I54:J54)</f>
        <v>8000</v>
      </c>
      <c r="I54" s="32"/>
      <c r="J54" s="32">
        <v>8000</v>
      </c>
      <c r="K54" s="32"/>
      <c r="L54" s="32"/>
      <c r="M54" s="32"/>
      <c r="N54" s="32"/>
      <c r="O54" s="108"/>
      <c r="P54" s="51"/>
      <c r="Q54" s="32"/>
      <c r="R54" s="32"/>
      <c r="S54" s="32"/>
      <c r="T54" s="36"/>
      <c r="U54" s="1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</row>
    <row r="55" spans="1:84" s="11" customFormat="1" ht="16.5" customHeight="1" x14ac:dyDescent="0.2">
      <c r="A55" s="33"/>
      <c r="B55" s="33"/>
      <c r="C55" s="41"/>
      <c r="D55" s="150"/>
      <c r="E55" s="63" t="s">
        <v>30</v>
      </c>
      <c r="F55" s="34">
        <f>G55+P55</f>
        <v>3000</v>
      </c>
      <c r="G55" s="35">
        <f>H55+K55+L55+M55</f>
        <v>3000</v>
      </c>
      <c r="H55" s="36">
        <f>SUM(I55:J55)</f>
        <v>3000</v>
      </c>
      <c r="I55" s="36"/>
      <c r="J55" s="36">
        <v>3000</v>
      </c>
      <c r="K55" s="36"/>
      <c r="L55" s="36"/>
      <c r="M55" s="36"/>
      <c r="N55" s="36"/>
      <c r="O55" s="48"/>
      <c r="P55" s="35"/>
      <c r="Q55" s="36"/>
      <c r="R55" s="36"/>
      <c r="S55" s="36"/>
      <c r="T55" s="36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</row>
    <row r="56" spans="1:84" s="11" customFormat="1" ht="16.5" customHeight="1" x14ac:dyDescent="0.2">
      <c r="A56" s="33"/>
      <c r="B56" s="33"/>
      <c r="C56" s="41"/>
      <c r="D56" s="150"/>
      <c r="E56" s="63" t="s">
        <v>31</v>
      </c>
      <c r="F56" s="34"/>
      <c r="G56" s="35"/>
      <c r="H56" s="36"/>
      <c r="I56" s="36"/>
      <c r="J56" s="36"/>
      <c r="K56" s="36"/>
      <c r="L56" s="36"/>
      <c r="M56" s="36"/>
      <c r="N56" s="36"/>
      <c r="O56" s="48"/>
      <c r="P56" s="35"/>
      <c r="Q56" s="36"/>
      <c r="R56" s="36"/>
      <c r="S56" s="36"/>
      <c r="T56" s="3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</row>
    <row r="57" spans="1:84" s="14" customFormat="1" ht="16.5" customHeight="1" x14ac:dyDescent="0.2">
      <c r="A57" s="59"/>
      <c r="B57" s="59"/>
      <c r="C57" s="37"/>
      <c r="D57" s="151"/>
      <c r="E57" s="64" t="s">
        <v>32</v>
      </c>
      <c r="F57" s="38">
        <f>F54-F55+F56</f>
        <v>5000</v>
      </c>
      <c r="G57" s="39">
        <f>G54-G55+G56</f>
        <v>5000</v>
      </c>
      <c r="H57" s="38">
        <f>H54-H55+H56</f>
        <v>5000</v>
      </c>
      <c r="I57" s="38"/>
      <c r="J57" s="38">
        <f>J54-J55+J56</f>
        <v>5000</v>
      </c>
      <c r="K57" s="38"/>
      <c r="L57" s="38"/>
      <c r="M57" s="38"/>
      <c r="N57" s="38"/>
      <c r="O57" s="40"/>
      <c r="P57" s="39"/>
      <c r="Q57" s="38"/>
      <c r="R57" s="38"/>
      <c r="S57" s="52"/>
      <c r="T57" s="52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</row>
    <row r="58" spans="1:84" s="97" customFormat="1" ht="18" customHeight="1" x14ac:dyDescent="0.2">
      <c r="A58" s="76"/>
      <c r="B58" s="76"/>
      <c r="C58" s="143" t="s">
        <v>34</v>
      </c>
      <c r="D58" s="144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4"/>
      <c r="Q58" s="144"/>
      <c r="R58" s="144"/>
      <c r="S58" s="144"/>
      <c r="T58" s="145"/>
    </row>
    <row r="59" spans="1:84" s="97" customFormat="1" ht="18" customHeight="1" x14ac:dyDescent="0.2">
      <c r="A59" s="76"/>
      <c r="B59" s="33"/>
      <c r="C59" s="140" t="s">
        <v>56</v>
      </c>
      <c r="D59" s="141"/>
      <c r="E59" s="141"/>
      <c r="F59" s="141"/>
      <c r="G59" s="141"/>
      <c r="H59" s="141"/>
      <c r="I59" s="141"/>
      <c r="J59" s="141"/>
      <c r="K59" s="141"/>
      <c r="L59" s="141"/>
      <c r="M59" s="141"/>
      <c r="N59" s="141"/>
      <c r="O59" s="141"/>
      <c r="P59" s="141"/>
      <c r="Q59" s="141"/>
      <c r="R59" s="141"/>
      <c r="S59" s="141"/>
      <c r="T59" s="142"/>
    </row>
    <row r="60" spans="1:84" s="97" customFormat="1" ht="18" customHeight="1" x14ac:dyDescent="0.2">
      <c r="A60" s="76"/>
      <c r="B60" s="33"/>
      <c r="C60" s="140" t="s">
        <v>58</v>
      </c>
      <c r="D60" s="141"/>
      <c r="E60" s="141"/>
      <c r="F60" s="141"/>
      <c r="G60" s="141"/>
      <c r="H60" s="141"/>
      <c r="I60" s="141"/>
      <c r="J60" s="141"/>
      <c r="K60" s="141"/>
      <c r="L60" s="141"/>
      <c r="M60" s="141"/>
      <c r="N60" s="141"/>
      <c r="O60" s="141"/>
      <c r="P60" s="141"/>
      <c r="Q60" s="141"/>
      <c r="R60" s="141"/>
      <c r="S60" s="141"/>
      <c r="T60" s="142"/>
    </row>
    <row r="61" spans="1:84" s="1" customFormat="1" ht="16.5" customHeight="1" x14ac:dyDescent="0.2">
      <c r="A61" s="44">
        <v>852</v>
      </c>
      <c r="B61" s="44"/>
      <c r="C61" s="89"/>
      <c r="D61" s="152" t="s">
        <v>2</v>
      </c>
      <c r="E61" s="65" t="s">
        <v>29</v>
      </c>
      <c r="F61" s="53">
        <f>G61+P61</f>
        <v>8579424.9299999997</v>
      </c>
      <c r="G61" s="22">
        <f>H61+K61+L61+M61</f>
        <v>8579424.9299999997</v>
      </c>
      <c r="H61" s="23">
        <f>SUM(I61:J61)</f>
        <v>5911798.71</v>
      </c>
      <c r="I61" s="23">
        <v>3849981.78</v>
      </c>
      <c r="J61" s="23">
        <v>2061816.93</v>
      </c>
      <c r="K61" s="23">
        <v>20000</v>
      </c>
      <c r="L61" s="23">
        <v>2647626.2200000002</v>
      </c>
      <c r="M61" s="23"/>
      <c r="N61" s="45"/>
      <c r="O61" s="124"/>
      <c r="P61" s="22"/>
      <c r="Q61" s="23"/>
      <c r="R61" s="23"/>
      <c r="S61" s="45"/>
      <c r="T61" s="45"/>
      <c r="U61" s="2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</row>
    <row r="62" spans="1:84" s="11" customFormat="1" ht="16.5" customHeight="1" x14ac:dyDescent="0.2">
      <c r="A62" s="20"/>
      <c r="B62" s="20"/>
      <c r="C62" s="58"/>
      <c r="D62" s="153"/>
      <c r="E62" s="61" t="s">
        <v>30</v>
      </c>
      <c r="F62" s="21"/>
      <c r="G62" s="24"/>
      <c r="H62" s="25"/>
      <c r="I62" s="25"/>
      <c r="J62" s="25"/>
      <c r="K62" s="25"/>
      <c r="L62" s="25"/>
      <c r="M62" s="25"/>
      <c r="N62" s="46"/>
      <c r="O62" s="126"/>
      <c r="P62" s="24"/>
      <c r="Q62" s="25"/>
      <c r="R62" s="25"/>
      <c r="S62" s="46"/>
      <c r="T62" s="46"/>
      <c r="U62" s="1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</row>
    <row r="63" spans="1:84" s="11" customFormat="1" ht="16.5" customHeight="1" x14ac:dyDescent="0.2">
      <c r="A63" s="20"/>
      <c r="B63" s="20"/>
      <c r="C63" s="58"/>
      <c r="D63" s="72"/>
      <c r="E63" s="61" t="s">
        <v>31</v>
      </c>
      <c r="F63" s="21">
        <f>G63+P63</f>
        <v>605.09</v>
      </c>
      <c r="G63" s="24">
        <f>H63+K63+L63+M63</f>
        <v>605.09</v>
      </c>
      <c r="H63" s="25">
        <f>SUM(I63:J63)</f>
        <v>605.09</v>
      </c>
      <c r="I63" s="25"/>
      <c r="J63" s="25">
        <f>J67</f>
        <v>605.09</v>
      </c>
      <c r="K63" s="25"/>
      <c r="L63" s="25"/>
      <c r="M63" s="25"/>
      <c r="N63" s="46"/>
      <c r="O63" s="126"/>
      <c r="P63" s="24"/>
      <c r="Q63" s="25"/>
      <c r="R63" s="25"/>
      <c r="S63" s="46"/>
      <c r="T63" s="46"/>
      <c r="U63" s="12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</row>
    <row r="64" spans="1:84" s="14" customFormat="1" ht="16.5" customHeight="1" x14ac:dyDescent="0.2">
      <c r="A64" s="58"/>
      <c r="B64" s="26"/>
      <c r="C64" s="26"/>
      <c r="D64" s="73"/>
      <c r="E64" s="62" t="s">
        <v>32</v>
      </c>
      <c r="F64" s="27">
        <f t="shared" ref="F64:K64" si="5">F61-F62+F63</f>
        <v>8580030.0199999996</v>
      </c>
      <c r="G64" s="28">
        <f t="shared" si="5"/>
        <v>8580030.0199999996</v>
      </c>
      <c r="H64" s="27">
        <f t="shared" si="5"/>
        <v>5912403.7999999998</v>
      </c>
      <c r="I64" s="71">
        <f t="shared" si="5"/>
        <v>3849981.78</v>
      </c>
      <c r="J64" s="71">
        <f t="shared" si="5"/>
        <v>2062422.02</v>
      </c>
      <c r="K64" s="71">
        <f t="shared" si="5"/>
        <v>20000</v>
      </c>
      <c r="L64" s="71">
        <f>L61-L62+L63</f>
        <v>2647626.2200000002</v>
      </c>
      <c r="M64" s="71"/>
      <c r="N64" s="27"/>
      <c r="O64" s="29"/>
      <c r="P64" s="28"/>
      <c r="Q64" s="71"/>
      <c r="R64" s="71"/>
      <c r="S64" s="71"/>
      <c r="T64" s="71"/>
      <c r="U64" s="1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</row>
    <row r="65" spans="1:84" s="1" customFormat="1" ht="16.5" customHeight="1" x14ac:dyDescent="0.2">
      <c r="A65" s="33"/>
      <c r="B65" s="42">
        <v>85216</v>
      </c>
      <c r="C65" s="43"/>
      <c r="D65" s="134" t="s">
        <v>14</v>
      </c>
      <c r="E65" s="63" t="s">
        <v>29</v>
      </c>
      <c r="F65" s="34">
        <f>G65+P65</f>
        <v>1143616.49</v>
      </c>
      <c r="G65" s="35">
        <f>H65+K65+L65+M65</f>
        <v>1143616.49</v>
      </c>
      <c r="H65" s="32">
        <f>SUM(I65:J65)</f>
        <v>4616.49</v>
      </c>
      <c r="I65" s="47"/>
      <c r="J65" s="36">
        <v>4616.49</v>
      </c>
      <c r="K65" s="32"/>
      <c r="L65" s="36">
        <v>1139000</v>
      </c>
      <c r="M65" s="47"/>
      <c r="N65" s="47"/>
      <c r="O65" s="125"/>
      <c r="P65" s="51"/>
      <c r="Q65" s="47"/>
      <c r="R65" s="47"/>
      <c r="S65" s="47"/>
      <c r="T65" s="47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</row>
    <row r="66" spans="1:84" s="11" customFormat="1" ht="16.5" customHeight="1" x14ac:dyDescent="0.2">
      <c r="A66" s="33"/>
      <c r="B66" s="33"/>
      <c r="C66" s="41"/>
      <c r="D66" s="135"/>
      <c r="E66" s="63" t="s">
        <v>30</v>
      </c>
      <c r="F66" s="34"/>
      <c r="G66" s="35"/>
      <c r="H66" s="36"/>
      <c r="I66" s="98"/>
      <c r="J66" s="36"/>
      <c r="K66" s="36"/>
      <c r="L66" s="36"/>
      <c r="M66" s="98"/>
      <c r="N66" s="98"/>
      <c r="O66" s="127"/>
      <c r="P66" s="49"/>
      <c r="Q66" s="98"/>
      <c r="R66" s="98"/>
      <c r="S66" s="98"/>
      <c r="T66" s="98"/>
      <c r="U66" s="12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</row>
    <row r="67" spans="1:84" s="11" customFormat="1" ht="16.5" customHeight="1" x14ac:dyDescent="0.2">
      <c r="A67" s="33"/>
      <c r="B67" s="33"/>
      <c r="C67" s="41"/>
      <c r="D67" s="135"/>
      <c r="E67" s="63" t="s">
        <v>31</v>
      </c>
      <c r="F67" s="34">
        <f>G67+P67</f>
        <v>605.09</v>
      </c>
      <c r="G67" s="35">
        <f>H67+K67+L67+M67</f>
        <v>605.09</v>
      </c>
      <c r="H67" s="36">
        <f>SUM(I67:J67)</f>
        <v>605.09</v>
      </c>
      <c r="I67" s="98"/>
      <c r="J67" s="36">
        <f>J71</f>
        <v>605.09</v>
      </c>
      <c r="K67" s="36"/>
      <c r="L67" s="36"/>
      <c r="M67" s="98"/>
      <c r="N67" s="98"/>
      <c r="O67" s="127"/>
      <c r="P67" s="49"/>
      <c r="Q67" s="98"/>
      <c r="R67" s="98"/>
      <c r="S67" s="98"/>
      <c r="T67" s="98"/>
      <c r="U67" s="12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</row>
    <row r="68" spans="1:84" s="14" customFormat="1" ht="16.5" customHeight="1" x14ac:dyDescent="0.2">
      <c r="A68" s="59"/>
      <c r="B68" s="59"/>
      <c r="C68" s="37"/>
      <c r="D68" s="136"/>
      <c r="E68" s="64" t="s">
        <v>32</v>
      </c>
      <c r="F68" s="38">
        <f>F65-F66+F67</f>
        <v>1144221.58</v>
      </c>
      <c r="G68" s="39">
        <f>G65-G66+G67</f>
        <v>1144221.58</v>
      </c>
      <c r="H68" s="38">
        <f>H65-H66+H67</f>
        <v>5221.58</v>
      </c>
      <c r="I68" s="38"/>
      <c r="J68" s="38">
        <f>J65-J66+J67</f>
        <v>5221.58</v>
      </c>
      <c r="K68" s="38"/>
      <c r="L68" s="38">
        <f>L65-L66+L67</f>
        <v>1139000</v>
      </c>
      <c r="M68" s="38"/>
      <c r="N68" s="38"/>
      <c r="O68" s="40"/>
      <c r="P68" s="39"/>
      <c r="Q68" s="38"/>
      <c r="R68" s="38"/>
      <c r="S68" s="52"/>
      <c r="T68" s="52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</row>
    <row r="69" spans="1:84" s="1" customFormat="1" ht="42" customHeight="1" x14ac:dyDescent="0.2">
      <c r="A69" s="41"/>
      <c r="B69" s="41"/>
      <c r="C69" s="41">
        <v>2910</v>
      </c>
      <c r="D69" s="137" t="s">
        <v>33</v>
      </c>
      <c r="E69" s="63" t="s">
        <v>29</v>
      </c>
      <c r="F69" s="34">
        <f>G69+P69</f>
        <v>4616.49</v>
      </c>
      <c r="G69" s="35">
        <f>H69+K69+L69+M69</f>
        <v>4616.49</v>
      </c>
      <c r="H69" s="32">
        <f>SUM(I69:J69)</f>
        <v>4616.49</v>
      </c>
      <c r="I69" s="36"/>
      <c r="J69" s="36">
        <v>4616.49</v>
      </c>
      <c r="K69" s="36"/>
      <c r="L69" s="36"/>
      <c r="M69" s="36"/>
      <c r="N69" s="36"/>
      <c r="O69" s="48"/>
      <c r="P69" s="49"/>
      <c r="Q69" s="36"/>
      <c r="R69" s="36"/>
      <c r="S69" s="36"/>
      <c r="T69" s="36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</row>
    <row r="70" spans="1:84" s="11" customFormat="1" ht="42" customHeight="1" x14ac:dyDescent="0.2">
      <c r="A70" s="33"/>
      <c r="B70" s="33"/>
      <c r="C70" s="41"/>
      <c r="D70" s="138"/>
      <c r="E70" s="63" t="s">
        <v>30</v>
      </c>
      <c r="F70" s="34"/>
      <c r="G70" s="35"/>
      <c r="H70" s="36"/>
      <c r="I70" s="36"/>
      <c r="J70" s="36"/>
      <c r="K70" s="36"/>
      <c r="L70" s="36"/>
      <c r="M70" s="36"/>
      <c r="N70" s="36"/>
      <c r="O70" s="48"/>
      <c r="P70" s="35"/>
      <c r="Q70" s="36"/>
      <c r="R70" s="36"/>
      <c r="S70" s="36"/>
      <c r="T70" s="36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</row>
    <row r="71" spans="1:84" s="11" customFormat="1" ht="42" customHeight="1" x14ac:dyDescent="0.2">
      <c r="A71" s="33"/>
      <c r="B71" s="33"/>
      <c r="C71" s="41"/>
      <c r="D71" s="138"/>
      <c r="E71" s="63" t="s">
        <v>31</v>
      </c>
      <c r="F71" s="34">
        <f>G71+P71</f>
        <v>605.09</v>
      </c>
      <c r="G71" s="35">
        <f>H71+K71+L71+M71</f>
        <v>605.09</v>
      </c>
      <c r="H71" s="36">
        <f>SUM(I71:J71)</f>
        <v>605.09</v>
      </c>
      <c r="I71" s="36"/>
      <c r="J71" s="36">
        <v>605.09</v>
      </c>
      <c r="K71" s="36"/>
      <c r="L71" s="36"/>
      <c r="M71" s="36"/>
      <c r="N71" s="36"/>
      <c r="O71" s="48"/>
      <c r="P71" s="35"/>
      <c r="Q71" s="36"/>
      <c r="R71" s="36"/>
      <c r="S71" s="36"/>
      <c r="T71" s="36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</row>
    <row r="72" spans="1:84" s="14" customFormat="1" ht="42" customHeight="1" x14ac:dyDescent="0.2">
      <c r="A72" s="59"/>
      <c r="B72" s="59"/>
      <c r="C72" s="37"/>
      <c r="D72" s="139"/>
      <c r="E72" s="64" t="s">
        <v>32</v>
      </c>
      <c r="F72" s="38">
        <f>F69-F70+F71</f>
        <v>5221.58</v>
      </c>
      <c r="G72" s="39">
        <f>G69-G70+G71</f>
        <v>5221.58</v>
      </c>
      <c r="H72" s="38">
        <f>H69-H70+H71</f>
        <v>5221.58</v>
      </c>
      <c r="I72" s="38"/>
      <c r="J72" s="38">
        <f>J69-J70+J71</f>
        <v>5221.58</v>
      </c>
      <c r="K72" s="38"/>
      <c r="L72" s="38"/>
      <c r="M72" s="38"/>
      <c r="N72" s="38"/>
      <c r="O72" s="40"/>
      <c r="P72" s="39"/>
      <c r="Q72" s="38"/>
      <c r="R72" s="38"/>
      <c r="S72" s="52"/>
      <c r="T72" s="5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</row>
    <row r="73" spans="1:84" s="97" customFormat="1" ht="18" customHeight="1" x14ac:dyDescent="0.2">
      <c r="A73" s="76"/>
      <c r="B73" s="76"/>
      <c r="C73" s="143" t="s">
        <v>34</v>
      </c>
      <c r="D73" s="144"/>
      <c r="E73" s="144"/>
      <c r="F73" s="144"/>
      <c r="G73" s="144"/>
      <c r="H73" s="144"/>
      <c r="I73" s="144"/>
      <c r="J73" s="144"/>
      <c r="K73" s="144"/>
      <c r="L73" s="144"/>
      <c r="M73" s="144"/>
      <c r="N73" s="144"/>
      <c r="O73" s="144"/>
      <c r="P73" s="144"/>
      <c r="Q73" s="144"/>
      <c r="R73" s="144"/>
      <c r="S73" s="144"/>
      <c r="T73" s="145"/>
    </row>
    <row r="74" spans="1:84" s="97" customFormat="1" ht="18" customHeight="1" x14ac:dyDescent="0.2">
      <c r="A74" s="76"/>
      <c r="B74" s="33"/>
      <c r="C74" s="140" t="s">
        <v>59</v>
      </c>
      <c r="D74" s="141"/>
      <c r="E74" s="141"/>
      <c r="F74" s="141"/>
      <c r="G74" s="141"/>
      <c r="H74" s="141"/>
      <c r="I74" s="141"/>
      <c r="J74" s="141"/>
      <c r="K74" s="141"/>
      <c r="L74" s="141"/>
      <c r="M74" s="141"/>
      <c r="N74" s="141"/>
      <c r="O74" s="141"/>
      <c r="P74" s="141"/>
      <c r="Q74" s="141"/>
      <c r="R74" s="141"/>
      <c r="S74" s="141"/>
      <c r="T74" s="142"/>
    </row>
    <row r="75" spans="1:84" s="97" customFormat="1" ht="18" customHeight="1" x14ac:dyDescent="0.2">
      <c r="A75" s="76"/>
      <c r="B75" s="33"/>
      <c r="C75" s="140" t="s">
        <v>60</v>
      </c>
      <c r="D75" s="141"/>
      <c r="E75" s="141"/>
      <c r="F75" s="141"/>
      <c r="G75" s="141"/>
      <c r="H75" s="141"/>
      <c r="I75" s="141"/>
      <c r="J75" s="141"/>
      <c r="K75" s="141"/>
      <c r="L75" s="141"/>
      <c r="M75" s="141"/>
      <c r="N75" s="141"/>
      <c r="O75" s="141"/>
      <c r="P75" s="141"/>
      <c r="Q75" s="141"/>
      <c r="R75" s="141"/>
      <c r="S75" s="141"/>
      <c r="T75" s="142"/>
    </row>
    <row r="76" spans="1:84" s="1" customFormat="1" ht="18" customHeight="1" x14ac:dyDescent="0.2">
      <c r="A76" s="44">
        <v>855</v>
      </c>
      <c r="B76" s="44"/>
      <c r="C76" s="89"/>
      <c r="D76" s="152" t="s">
        <v>42</v>
      </c>
      <c r="E76" s="65" t="s">
        <v>29</v>
      </c>
      <c r="F76" s="53">
        <f>G76+P76</f>
        <v>40857100.82</v>
      </c>
      <c r="G76" s="22">
        <f>H76+K76+L76+M76</f>
        <v>40857100.82</v>
      </c>
      <c r="H76" s="23">
        <f>SUM(I76:J76)</f>
        <v>2512099.8199999998</v>
      </c>
      <c r="I76" s="23">
        <v>1577425</v>
      </c>
      <c r="J76" s="23">
        <v>934674.82</v>
      </c>
      <c r="K76" s="23"/>
      <c r="L76" s="23">
        <v>38345001</v>
      </c>
      <c r="M76" s="23"/>
      <c r="N76" s="45"/>
      <c r="O76" s="124"/>
      <c r="P76" s="22"/>
      <c r="Q76" s="23"/>
      <c r="R76" s="23"/>
      <c r="S76" s="45"/>
      <c r="T76" s="45"/>
      <c r="U76" s="2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</row>
    <row r="77" spans="1:84" s="11" customFormat="1" ht="18" customHeight="1" x14ac:dyDescent="0.2">
      <c r="A77" s="20"/>
      <c r="B77" s="20"/>
      <c r="C77" s="58"/>
      <c r="D77" s="153"/>
      <c r="E77" s="61" t="s">
        <v>30</v>
      </c>
      <c r="F77" s="21"/>
      <c r="G77" s="24"/>
      <c r="H77" s="25"/>
      <c r="I77" s="25"/>
      <c r="J77" s="25"/>
      <c r="K77" s="25"/>
      <c r="L77" s="25"/>
      <c r="M77" s="25"/>
      <c r="N77" s="46"/>
      <c r="O77" s="126"/>
      <c r="P77" s="24"/>
      <c r="Q77" s="25"/>
      <c r="R77" s="25"/>
      <c r="S77" s="46"/>
      <c r="T77" s="46"/>
      <c r="U77" s="12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</row>
    <row r="78" spans="1:84" s="11" customFormat="1" ht="18" customHeight="1" x14ac:dyDescent="0.2">
      <c r="A78" s="20"/>
      <c r="B78" s="20"/>
      <c r="C78" s="58"/>
      <c r="D78" s="72"/>
      <c r="E78" s="61" t="s">
        <v>31</v>
      </c>
      <c r="F78" s="21">
        <f>G78+P78</f>
        <v>13601.34</v>
      </c>
      <c r="G78" s="24">
        <f>H78+K78+L78+M78</f>
        <v>13601.34</v>
      </c>
      <c r="H78" s="25">
        <f>SUM(I78:J78)</f>
        <v>3101.34</v>
      </c>
      <c r="I78" s="25">
        <f>I82+I98+I114</f>
        <v>400</v>
      </c>
      <c r="J78" s="25">
        <f>J82+J98+J114</f>
        <v>2701.34</v>
      </c>
      <c r="K78" s="25"/>
      <c r="L78" s="25">
        <f>L82+L98+L114</f>
        <v>10500</v>
      </c>
      <c r="M78" s="25"/>
      <c r="N78" s="46"/>
      <c r="O78" s="126"/>
      <c r="P78" s="24"/>
      <c r="Q78" s="25"/>
      <c r="R78" s="25"/>
      <c r="S78" s="46"/>
      <c r="T78" s="46"/>
      <c r="U78" s="12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</row>
    <row r="79" spans="1:84" s="14" customFormat="1" ht="18" customHeight="1" x14ac:dyDescent="0.2">
      <c r="A79" s="58"/>
      <c r="B79" s="26"/>
      <c r="C79" s="26"/>
      <c r="D79" s="73"/>
      <c r="E79" s="62" t="s">
        <v>32</v>
      </c>
      <c r="F79" s="27">
        <f t="shared" ref="F79:L79" si="6">F76-F77+F78</f>
        <v>40870702.160000004</v>
      </c>
      <c r="G79" s="28">
        <f t="shared" si="6"/>
        <v>40870702.160000004</v>
      </c>
      <c r="H79" s="27">
        <f t="shared" si="6"/>
        <v>2515201.1599999997</v>
      </c>
      <c r="I79" s="71">
        <f t="shared" si="6"/>
        <v>1577825</v>
      </c>
      <c r="J79" s="71">
        <f t="shared" si="6"/>
        <v>937376.15999999992</v>
      </c>
      <c r="K79" s="71"/>
      <c r="L79" s="71">
        <f t="shared" si="6"/>
        <v>38355501</v>
      </c>
      <c r="M79" s="71"/>
      <c r="N79" s="27"/>
      <c r="O79" s="29"/>
      <c r="P79" s="28"/>
      <c r="Q79" s="71"/>
      <c r="R79" s="71"/>
      <c r="S79" s="71"/>
      <c r="T79" s="71"/>
      <c r="U79" s="1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</row>
    <row r="80" spans="1:84" s="1" customFormat="1" ht="18" customHeight="1" x14ac:dyDescent="0.2">
      <c r="A80" s="41"/>
      <c r="B80" s="77">
        <v>85501</v>
      </c>
      <c r="C80" s="81"/>
      <c r="D80" s="134" t="s">
        <v>41</v>
      </c>
      <c r="E80" s="63" t="s">
        <v>29</v>
      </c>
      <c r="F80" s="34">
        <f>G80+P80</f>
        <v>29522177.75</v>
      </c>
      <c r="G80" s="35">
        <f>H80+K80+L80+M80</f>
        <v>29522177.75</v>
      </c>
      <c r="H80" s="36">
        <f>SUM(I80:J80)</f>
        <v>274780.75</v>
      </c>
      <c r="I80" s="32">
        <v>231952</v>
      </c>
      <c r="J80" s="32">
        <v>42828.75</v>
      </c>
      <c r="K80" s="32"/>
      <c r="L80" s="36">
        <v>29247397</v>
      </c>
      <c r="M80" s="47"/>
      <c r="N80" s="47"/>
      <c r="O80" s="125"/>
      <c r="P80" s="51"/>
      <c r="Q80" s="47"/>
      <c r="R80" s="47"/>
      <c r="S80" s="47"/>
      <c r="T80" s="47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</row>
    <row r="81" spans="1:84" s="11" customFormat="1" ht="18" customHeight="1" x14ac:dyDescent="0.2">
      <c r="A81" s="33"/>
      <c r="B81" s="78"/>
      <c r="C81" s="79"/>
      <c r="D81" s="135"/>
      <c r="E81" s="63" t="s">
        <v>30</v>
      </c>
      <c r="F81" s="34"/>
      <c r="G81" s="35"/>
      <c r="H81" s="36"/>
      <c r="I81" s="36"/>
      <c r="J81" s="36"/>
      <c r="K81" s="36"/>
      <c r="L81" s="36"/>
      <c r="M81" s="98"/>
      <c r="N81" s="98"/>
      <c r="O81" s="127"/>
      <c r="P81" s="49"/>
      <c r="Q81" s="98"/>
      <c r="R81" s="98"/>
      <c r="S81" s="98"/>
      <c r="T81" s="98"/>
      <c r="U81" s="12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</row>
    <row r="82" spans="1:84" s="11" customFormat="1" ht="18" customHeight="1" x14ac:dyDescent="0.2">
      <c r="A82" s="33"/>
      <c r="B82" s="78"/>
      <c r="C82" s="79"/>
      <c r="D82" s="135"/>
      <c r="E82" s="63" t="s">
        <v>31</v>
      </c>
      <c r="F82" s="34">
        <f>G82+P82</f>
        <v>1210.69</v>
      </c>
      <c r="G82" s="35">
        <f>H82+K82+L82+M82</f>
        <v>1210.69</v>
      </c>
      <c r="H82" s="36">
        <f>SUM(I82:J82)</f>
        <v>1210.69</v>
      </c>
      <c r="I82" s="36"/>
      <c r="J82" s="36">
        <f>J86+J90</f>
        <v>1210.69</v>
      </c>
      <c r="K82" s="36"/>
      <c r="L82" s="36"/>
      <c r="M82" s="98"/>
      <c r="N82" s="98"/>
      <c r="O82" s="127"/>
      <c r="P82" s="49"/>
      <c r="Q82" s="98"/>
      <c r="R82" s="98"/>
      <c r="S82" s="98"/>
      <c r="T82" s="98"/>
      <c r="U82" s="1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</row>
    <row r="83" spans="1:84" s="14" customFormat="1" ht="18" customHeight="1" x14ac:dyDescent="0.2">
      <c r="A83" s="59"/>
      <c r="B83" s="79"/>
      <c r="C83" s="80"/>
      <c r="D83" s="136"/>
      <c r="E83" s="64" t="s">
        <v>32</v>
      </c>
      <c r="F83" s="38">
        <f t="shared" ref="F83:L83" si="7">F80-F81+F82</f>
        <v>29523388.440000001</v>
      </c>
      <c r="G83" s="39">
        <f t="shared" si="7"/>
        <v>29523388.440000001</v>
      </c>
      <c r="H83" s="38">
        <f t="shared" si="7"/>
        <v>275991.44</v>
      </c>
      <c r="I83" s="38">
        <f t="shared" si="7"/>
        <v>231952</v>
      </c>
      <c r="J83" s="38">
        <f t="shared" si="7"/>
        <v>44039.44</v>
      </c>
      <c r="K83" s="38"/>
      <c r="L83" s="38">
        <f t="shared" si="7"/>
        <v>29247397</v>
      </c>
      <c r="M83" s="38"/>
      <c r="N83" s="38"/>
      <c r="O83" s="40"/>
      <c r="P83" s="39"/>
      <c r="Q83" s="38"/>
      <c r="R83" s="38"/>
      <c r="S83" s="52"/>
      <c r="T83" s="52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</row>
    <row r="84" spans="1:84" s="1" customFormat="1" ht="42" customHeight="1" x14ac:dyDescent="0.2">
      <c r="A84" s="41"/>
      <c r="B84" s="41"/>
      <c r="C84" s="41">
        <v>2910</v>
      </c>
      <c r="D84" s="137" t="s">
        <v>33</v>
      </c>
      <c r="E84" s="63" t="s">
        <v>29</v>
      </c>
      <c r="F84" s="34">
        <f>G84+P84</f>
        <v>23211.919999999998</v>
      </c>
      <c r="G84" s="35">
        <f>H84+K84+L84+M84</f>
        <v>23211.919999999998</v>
      </c>
      <c r="H84" s="36">
        <f>SUM(I84:J84)</f>
        <v>23211.919999999998</v>
      </c>
      <c r="I84" s="36"/>
      <c r="J84" s="36">
        <v>23211.919999999998</v>
      </c>
      <c r="K84" s="36"/>
      <c r="L84" s="36"/>
      <c r="M84" s="36"/>
      <c r="N84" s="36"/>
      <c r="O84" s="48"/>
      <c r="P84" s="49"/>
      <c r="Q84" s="36"/>
      <c r="R84" s="36"/>
      <c r="S84" s="36"/>
      <c r="T84" s="36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</row>
    <row r="85" spans="1:84" s="11" customFormat="1" ht="42" customHeight="1" x14ac:dyDescent="0.2">
      <c r="A85" s="33"/>
      <c r="B85" s="33"/>
      <c r="C85" s="41"/>
      <c r="D85" s="138"/>
      <c r="E85" s="63" t="s">
        <v>30</v>
      </c>
      <c r="F85" s="34"/>
      <c r="G85" s="35"/>
      <c r="H85" s="36"/>
      <c r="I85" s="36"/>
      <c r="J85" s="36"/>
      <c r="K85" s="36"/>
      <c r="L85" s="36"/>
      <c r="M85" s="36"/>
      <c r="N85" s="36"/>
      <c r="O85" s="48"/>
      <c r="P85" s="35"/>
      <c r="Q85" s="36"/>
      <c r="R85" s="36"/>
      <c r="S85" s="36"/>
      <c r="T85" s="36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</row>
    <row r="86" spans="1:84" s="11" customFormat="1" ht="42" customHeight="1" x14ac:dyDescent="0.2">
      <c r="A86" s="33"/>
      <c r="B86" s="33"/>
      <c r="C86" s="41"/>
      <c r="D86" s="138"/>
      <c r="E86" s="63" t="s">
        <v>31</v>
      </c>
      <c r="F86" s="34">
        <f>G86+P86</f>
        <v>1054.79</v>
      </c>
      <c r="G86" s="35">
        <f>H86+K86+L86+M86</f>
        <v>1054.79</v>
      </c>
      <c r="H86" s="36">
        <f>SUM(I86:J86)</f>
        <v>1054.79</v>
      </c>
      <c r="I86" s="36"/>
      <c r="J86" s="36">
        <v>1054.79</v>
      </c>
      <c r="K86" s="36"/>
      <c r="L86" s="36"/>
      <c r="M86" s="36"/>
      <c r="N86" s="36"/>
      <c r="O86" s="48"/>
      <c r="P86" s="35"/>
      <c r="Q86" s="36"/>
      <c r="R86" s="36"/>
      <c r="S86" s="36"/>
      <c r="T86" s="3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</row>
    <row r="87" spans="1:84" s="14" customFormat="1" ht="42" customHeight="1" x14ac:dyDescent="0.2">
      <c r="A87" s="59"/>
      <c r="B87" s="59"/>
      <c r="C87" s="37"/>
      <c r="D87" s="139"/>
      <c r="E87" s="64" t="s">
        <v>32</v>
      </c>
      <c r="F87" s="38">
        <f>F84-F85+F86</f>
        <v>24266.71</v>
      </c>
      <c r="G87" s="39">
        <f>G84-G85+G86</f>
        <v>24266.71</v>
      </c>
      <c r="H87" s="38">
        <f>H84-H85+H86</f>
        <v>24266.71</v>
      </c>
      <c r="I87" s="38"/>
      <c r="J87" s="38">
        <f>J84-J85+J86</f>
        <v>24266.71</v>
      </c>
      <c r="K87" s="38"/>
      <c r="L87" s="38"/>
      <c r="M87" s="38"/>
      <c r="N87" s="38"/>
      <c r="O87" s="40"/>
      <c r="P87" s="39"/>
      <c r="Q87" s="38"/>
      <c r="R87" s="38"/>
      <c r="S87" s="52"/>
      <c r="T87" s="52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</row>
    <row r="88" spans="1:84" s="1" customFormat="1" ht="17.45" customHeight="1" x14ac:dyDescent="0.2">
      <c r="A88" s="41"/>
      <c r="B88" s="41"/>
      <c r="C88" s="41">
        <v>4580</v>
      </c>
      <c r="D88" s="68" t="s">
        <v>37</v>
      </c>
      <c r="E88" s="63" t="s">
        <v>29</v>
      </c>
      <c r="F88" s="34">
        <f>G88+P88</f>
        <v>2965.83</v>
      </c>
      <c r="G88" s="35">
        <f>H88+K88+L88+M88</f>
        <v>2965.83</v>
      </c>
      <c r="H88" s="36">
        <f>SUM(I88:J88)</f>
        <v>2965.83</v>
      </c>
      <c r="I88" s="36"/>
      <c r="J88" s="36">
        <v>2965.83</v>
      </c>
      <c r="K88" s="36"/>
      <c r="L88" s="36"/>
      <c r="M88" s="36"/>
      <c r="N88" s="36"/>
      <c r="O88" s="48"/>
      <c r="P88" s="49"/>
      <c r="Q88" s="36"/>
      <c r="R88" s="36"/>
      <c r="S88" s="36"/>
      <c r="T88" s="36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</row>
    <row r="89" spans="1:84" s="11" customFormat="1" ht="17.45" customHeight="1" x14ac:dyDescent="0.2">
      <c r="A89" s="33"/>
      <c r="B89" s="33"/>
      <c r="C89" s="41"/>
      <c r="D89" s="69"/>
      <c r="E89" s="63" t="s">
        <v>30</v>
      </c>
      <c r="F89" s="34"/>
      <c r="G89" s="35"/>
      <c r="H89" s="36"/>
      <c r="I89" s="36"/>
      <c r="J89" s="36"/>
      <c r="K89" s="36"/>
      <c r="L89" s="36"/>
      <c r="M89" s="36"/>
      <c r="N89" s="36"/>
      <c r="O89" s="48"/>
      <c r="P89" s="35"/>
      <c r="Q89" s="36"/>
      <c r="R89" s="36"/>
      <c r="S89" s="36"/>
      <c r="T89" s="36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</row>
    <row r="90" spans="1:84" s="11" customFormat="1" ht="17.45" customHeight="1" x14ac:dyDescent="0.2">
      <c r="A90" s="33"/>
      <c r="B90" s="33"/>
      <c r="C90" s="41"/>
      <c r="D90" s="69"/>
      <c r="E90" s="63" t="s">
        <v>31</v>
      </c>
      <c r="F90" s="34">
        <f>G90+P90</f>
        <v>155.9</v>
      </c>
      <c r="G90" s="35">
        <f>H90+K90+L90+M90</f>
        <v>155.9</v>
      </c>
      <c r="H90" s="36">
        <f>SUM(I90:J90)</f>
        <v>155.9</v>
      </c>
      <c r="I90" s="36"/>
      <c r="J90" s="36">
        <v>155.9</v>
      </c>
      <c r="K90" s="36"/>
      <c r="L90" s="36"/>
      <c r="M90" s="36"/>
      <c r="N90" s="36"/>
      <c r="O90" s="48"/>
      <c r="P90" s="35"/>
      <c r="Q90" s="36"/>
      <c r="R90" s="36"/>
      <c r="S90" s="36"/>
      <c r="T90" s="36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</row>
    <row r="91" spans="1:84" s="14" customFormat="1" ht="17.45" customHeight="1" x14ac:dyDescent="0.2">
      <c r="A91" s="59"/>
      <c r="B91" s="59"/>
      <c r="C91" s="37"/>
      <c r="D91" s="70"/>
      <c r="E91" s="64" t="s">
        <v>32</v>
      </c>
      <c r="F91" s="38">
        <f>F88-F89+F90</f>
        <v>3121.73</v>
      </c>
      <c r="G91" s="39">
        <f>G88-G89+G90</f>
        <v>3121.73</v>
      </c>
      <c r="H91" s="38">
        <f>H88-H89+H90</f>
        <v>3121.73</v>
      </c>
      <c r="I91" s="38"/>
      <c r="J91" s="38">
        <f>J88-J89+J90</f>
        <v>3121.73</v>
      </c>
      <c r="K91" s="38"/>
      <c r="L91" s="38"/>
      <c r="M91" s="38"/>
      <c r="N91" s="38"/>
      <c r="O91" s="40"/>
      <c r="P91" s="39"/>
      <c r="Q91" s="38"/>
      <c r="R91" s="38"/>
      <c r="S91" s="52"/>
      <c r="T91" s="52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</row>
    <row r="92" spans="1:84" s="97" customFormat="1" ht="17.45" customHeight="1" x14ac:dyDescent="0.2">
      <c r="A92" s="76"/>
      <c r="B92" s="76"/>
      <c r="C92" s="143" t="s">
        <v>34</v>
      </c>
      <c r="D92" s="144"/>
      <c r="E92" s="144"/>
      <c r="F92" s="144"/>
      <c r="G92" s="144"/>
      <c r="H92" s="144"/>
      <c r="I92" s="144"/>
      <c r="J92" s="144"/>
      <c r="K92" s="144"/>
      <c r="L92" s="144"/>
      <c r="M92" s="144"/>
      <c r="N92" s="144"/>
      <c r="O92" s="144"/>
      <c r="P92" s="144"/>
      <c r="Q92" s="144"/>
      <c r="R92" s="144"/>
      <c r="S92" s="144"/>
      <c r="T92" s="145"/>
    </row>
    <row r="93" spans="1:84" s="97" customFormat="1" ht="17.45" customHeight="1" x14ac:dyDescent="0.2">
      <c r="A93" s="76"/>
      <c r="B93" s="33"/>
      <c r="C93" s="140" t="s">
        <v>48</v>
      </c>
      <c r="D93" s="141"/>
      <c r="E93" s="141"/>
      <c r="F93" s="141"/>
      <c r="G93" s="141"/>
      <c r="H93" s="141"/>
      <c r="I93" s="141"/>
      <c r="J93" s="141"/>
      <c r="K93" s="141"/>
      <c r="L93" s="141"/>
      <c r="M93" s="141"/>
      <c r="N93" s="141"/>
      <c r="O93" s="141"/>
      <c r="P93" s="141"/>
      <c r="Q93" s="141"/>
      <c r="R93" s="141"/>
      <c r="S93" s="141"/>
      <c r="T93" s="142"/>
    </row>
    <row r="94" spans="1:84" s="97" customFormat="1" ht="17.45" customHeight="1" x14ac:dyDescent="0.2">
      <c r="A94" s="76"/>
      <c r="B94" s="33"/>
      <c r="C94" s="140" t="s">
        <v>61</v>
      </c>
      <c r="D94" s="141"/>
      <c r="E94" s="141"/>
      <c r="F94" s="141"/>
      <c r="G94" s="141"/>
      <c r="H94" s="141"/>
      <c r="I94" s="141"/>
      <c r="J94" s="141"/>
      <c r="K94" s="141"/>
      <c r="L94" s="141"/>
      <c r="M94" s="141"/>
      <c r="N94" s="141"/>
      <c r="O94" s="141"/>
      <c r="P94" s="141"/>
      <c r="Q94" s="141"/>
      <c r="R94" s="141"/>
      <c r="S94" s="141"/>
      <c r="T94" s="142"/>
    </row>
    <row r="95" spans="1:84" s="97" customFormat="1" ht="17.45" customHeight="1" x14ac:dyDescent="0.2">
      <c r="A95" s="76"/>
      <c r="B95" s="33"/>
      <c r="C95" s="146" t="s">
        <v>62</v>
      </c>
      <c r="D95" s="147"/>
      <c r="E95" s="147"/>
      <c r="F95" s="147"/>
      <c r="G95" s="147"/>
      <c r="H95" s="147"/>
      <c r="I95" s="147"/>
      <c r="J95" s="147"/>
      <c r="K95" s="147"/>
      <c r="L95" s="147"/>
      <c r="M95" s="147"/>
      <c r="N95" s="147"/>
      <c r="O95" s="147"/>
      <c r="P95" s="147"/>
      <c r="Q95" s="147"/>
      <c r="R95" s="147"/>
      <c r="S95" s="147"/>
      <c r="T95" s="148"/>
    </row>
    <row r="96" spans="1:84" s="1" customFormat="1" ht="34.5" customHeight="1" x14ac:dyDescent="0.2">
      <c r="A96" s="41"/>
      <c r="B96" s="77">
        <v>85502</v>
      </c>
      <c r="C96" s="81"/>
      <c r="D96" s="134" t="s">
        <v>6</v>
      </c>
      <c r="E96" s="63" t="s">
        <v>29</v>
      </c>
      <c r="F96" s="34">
        <f>G96+P96</f>
        <v>8878722.1999999993</v>
      </c>
      <c r="G96" s="35">
        <f>H96+K96+L96+M96</f>
        <v>8878722.1999999993</v>
      </c>
      <c r="H96" s="36">
        <f>SUM(I96:J96)</f>
        <v>794678.2</v>
      </c>
      <c r="I96" s="32">
        <v>720607</v>
      </c>
      <c r="J96" s="32">
        <v>74071.199999999997</v>
      </c>
      <c r="K96" s="32"/>
      <c r="L96" s="36">
        <v>8084044</v>
      </c>
      <c r="M96" s="47"/>
      <c r="N96" s="47"/>
      <c r="O96" s="125"/>
      <c r="P96" s="51"/>
      <c r="Q96" s="47"/>
      <c r="R96" s="47"/>
      <c r="S96" s="47"/>
      <c r="T96" s="47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</row>
    <row r="97" spans="1:84" s="11" customFormat="1" ht="34.5" customHeight="1" x14ac:dyDescent="0.2">
      <c r="A97" s="33"/>
      <c r="B97" s="78"/>
      <c r="C97" s="79"/>
      <c r="D97" s="135"/>
      <c r="E97" s="63" t="s">
        <v>30</v>
      </c>
      <c r="F97" s="34"/>
      <c r="G97" s="35"/>
      <c r="H97" s="36"/>
      <c r="I97" s="36"/>
      <c r="J97" s="36"/>
      <c r="K97" s="36"/>
      <c r="L97" s="36"/>
      <c r="M97" s="98"/>
      <c r="N97" s="98"/>
      <c r="O97" s="127"/>
      <c r="P97" s="49"/>
      <c r="Q97" s="98"/>
      <c r="R97" s="98"/>
      <c r="S97" s="98"/>
      <c r="T97" s="98"/>
      <c r="U97" s="12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</row>
    <row r="98" spans="1:84" s="11" customFormat="1" ht="34.5" customHeight="1" x14ac:dyDescent="0.2">
      <c r="A98" s="33"/>
      <c r="B98" s="78"/>
      <c r="C98" s="79"/>
      <c r="D98" s="135"/>
      <c r="E98" s="63" t="s">
        <v>31</v>
      </c>
      <c r="F98" s="34">
        <f>G98+P98</f>
        <v>1489.7800000000002</v>
      </c>
      <c r="G98" s="35">
        <f>H98+K98+L98+M98</f>
        <v>1489.7800000000002</v>
      </c>
      <c r="H98" s="36">
        <f>SUM(I98:J98)</f>
        <v>1489.7800000000002</v>
      </c>
      <c r="I98" s="36"/>
      <c r="J98" s="36">
        <f>J102+J106</f>
        <v>1489.7800000000002</v>
      </c>
      <c r="K98" s="36"/>
      <c r="L98" s="36"/>
      <c r="M98" s="98"/>
      <c r="N98" s="98"/>
      <c r="O98" s="127"/>
      <c r="P98" s="49"/>
      <c r="Q98" s="98"/>
      <c r="R98" s="98"/>
      <c r="S98" s="98"/>
      <c r="T98" s="98"/>
      <c r="U98" s="12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</row>
    <row r="99" spans="1:84" s="14" customFormat="1" ht="34.5" customHeight="1" x14ac:dyDescent="0.2">
      <c r="A99" s="59"/>
      <c r="B99" s="79"/>
      <c r="C99" s="80"/>
      <c r="D99" s="136"/>
      <c r="E99" s="64" t="s">
        <v>32</v>
      </c>
      <c r="F99" s="38">
        <f t="shared" ref="F99:L99" si="8">F96-F97+F98</f>
        <v>8880211.9799999986</v>
      </c>
      <c r="G99" s="39">
        <f t="shared" si="8"/>
        <v>8880211.9799999986</v>
      </c>
      <c r="H99" s="38">
        <f t="shared" si="8"/>
        <v>796167.98</v>
      </c>
      <c r="I99" s="38">
        <f t="shared" si="8"/>
        <v>720607</v>
      </c>
      <c r="J99" s="38">
        <f t="shared" si="8"/>
        <v>75560.98</v>
      </c>
      <c r="K99" s="38"/>
      <c r="L99" s="38">
        <f t="shared" si="8"/>
        <v>8084044</v>
      </c>
      <c r="M99" s="38"/>
      <c r="N99" s="38"/>
      <c r="O99" s="40"/>
      <c r="P99" s="39"/>
      <c r="Q99" s="38"/>
      <c r="R99" s="38"/>
      <c r="S99" s="52"/>
      <c r="T99" s="52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</row>
    <row r="100" spans="1:84" s="1" customFormat="1" ht="42.95" customHeight="1" x14ac:dyDescent="0.2">
      <c r="A100" s="41"/>
      <c r="B100" s="41"/>
      <c r="C100" s="41">
        <v>2910</v>
      </c>
      <c r="D100" s="137" t="s">
        <v>33</v>
      </c>
      <c r="E100" s="63" t="s">
        <v>29</v>
      </c>
      <c r="F100" s="34">
        <f>G100+P100</f>
        <v>60679.83</v>
      </c>
      <c r="G100" s="35">
        <f>H100+K100+L100+M100</f>
        <v>60679.83</v>
      </c>
      <c r="H100" s="36">
        <f>SUM(I100:J100)</f>
        <v>60679.83</v>
      </c>
      <c r="I100" s="36"/>
      <c r="J100" s="36">
        <v>60679.83</v>
      </c>
      <c r="K100" s="36"/>
      <c r="L100" s="36"/>
      <c r="M100" s="36"/>
      <c r="N100" s="36"/>
      <c r="O100" s="48"/>
      <c r="P100" s="49"/>
      <c r="Q100" s="36"/>
      <c r="R100" s="36"/>
      <c r="S100" s="36"/>
      <c r="T100" s="36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</row>
    <row r="101" spans="1:84" s="11" customFormat="1" ht="42.95" customHeight="1" x14ac:dyDescent="0.2">
      <c r="A101" s="33"/>
      <c r="B101" s="33"/>
      <c r="C101" s="41"/>
      <c r="D101" s="138"/>
      <c r="E101" s="63" t="s">
        <v>30</v>
      </c>
      <c r="F101" s="34"/>
      <c r="G101" s="35"/>
      <c r="H101" s="36"/>
      <c r="I101" s="36"/>
      <c r="J101" s="36"/>
      <c r="K101" s="36"/>
      <c r="L101" s="36"/>
      <c r="M101" s="36"/>
      <c r="N101" s="36"/>
      <c r="O101" s="48"/>
      <c r="P101" s="35"/>
      <c r="Q101" s="36"/>
      <c r="R101" s="36"/>
      <c r="S101" s="36"/>
      <c r="T101" s="36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</row>
    <row r="102" spans="1:84" s="11" customFormat="1" ht="42.95" customHeight="1" x14ac:dyDescent="0.2">
      <c r="A102" s="33"/>
      <c r="B102" s="33"/>
      <c r="C102" s="41"/>
      <c r="D102" s="138"/>
      <c r="E102" s="63" t="s">
        <v>31</v>
      </c>
      <c r="F102" s="34">
        <f>G102+P102</f>
        <v>777.21</v>
      </c>
      <c r="G102" s="35">
        <f>H102+K102+L102+M102</f>
        <v>777.21</v>
      </c>
      <c r="H102" s="36">
        <f>SUM(I102:J102)</f>
        <v>777.21</v>
      </c>
      <c r="I102" s="36"/>
      <c r="J102" s="36">
        <v>777.21</v>
      </c>
      <c r="K102" s="36"/>
      <c r="L102" s="36"/>
      <c r="M102" s="36"/>
      <c r="N102" s="36"/>
      <c r="O102" s="48"/>
      <c r="P102" s="35"/>
      <c r="Q102" s="36"/>
      <c r="R102" s="36"/>
      <c r="S102" s="36"/>
      <c r="T102" s="36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</row>
    <row r="103" spans="1:84" s="14" customFormat="1" ht="42.95" customHeight="1" x14ac:dyDescent="0.2">
      <c r="A103" s="59"/>
      <c r="B103" s="59"/>
      <c r="C103" s="37"/>
      <c r="D103" s="139"/>
      <c r="E103" s="64" t="s">
        <v>32</v>
      </c>
      <c r="F103" s="38">
        <f>F100-F101+F102</f>
        <v>61457.04</v>
      </c>
      <c r="G103" s="39">
        <f>G100-G101+G102</f>
        <v>61457.04</v>
      </c>
      <c r="H103" s="38">
        <f>H100-H101+H102</f>
        <v>61457.04</v>
      </c>
      <c r="I103" s="38"/>
      <c r="J103" s="38">
        <f>J100-J101+J102</f>
        <v>61457.04</v>
      </c>
      <c r="K103" s="38"/>
      <c r="L103" s="38"/>
      <c r="M103" s="38"/>
      <c r="N103" s="38"/>
      <c r="O103" s="40"/>
      <c r="P103" s="39"/>
      <c r="Q103" s="38"/>
      <c r="R103" s="38"/>
      <c r="S103" s="52"/>
      <c r="T103" s="52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</row>
    <row r="104" spans="1:84" s="1" customFormat="1" ht="16.5" customHeight="1" x14ac:dyDescent="0.2">
      <c r="A104" s="41"/>
      <c r="B104" s="41"/>
      <c r="C104" s="41">
        <v>4580</v>
      </c>
      <c r="D104" s="68" t="s">
        <v>37</v>
      </c>
      <c r="E104" s="63" t="s">
        <v>29</v>
      </c>
      <c r="F104" s="34">
        <f>G104+P104</f>
        <v>5639.37</v>
      </c>
      <c r="G104" s="35">
        <f>H104+K104+L104+M104</f>
        <v>5639.37</v>
      </c>
      <c r="H104" s="36">
        <f>SUM(I104:J104)</f>
        <v>5639.37</v>
      </c>
      <c r="I104" s="36"/>
      <c r="J104" s="36">
        <v>5639.37</v>
      </c>
      <c r="K104" s="36"/>
      <c r="L104" s="36"/>
      <c r="M104" s="36"/>
      <c r="N104" s="36"/>
      <c r="O104" s="48"/>
      <c r="P104" s="49"/>
      <c r="Q104" s="36"/>
      <c r="R104" s="36"/>
      <c r="S104" s="36"/>
      <c r="T104" s="36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</row>
    <row r="105" spans="1:84" s="11" customFormat="1" ht="16.5" customHeight="1" x14ac:dyDescent="0.2">
      <c r="A105" s="33"/>
      <c r="B105" s="33"/>
      <c r="C105" s="41"/>
      <c r="D105" s="69"/>
      <c r="E105" s="63" t="s">
        <v>30</v>
      </c>
      <c r="F105" s="34"/>
      <c r="G105" s="35"/>
      <c r="H105" s="36"/>
      <c r="I105" s="36"/>
      <c r="J105" s="36"/>
      <c r="K105" s="36"/>
      <c r="L105" s="36"/>
      <c r="M105" s="36"/>
      <c r="N105" s="36"/>
      <c r="O105" s="48"/>
      <c r="P105" s="35"/>
      <c r="Q105" s="36"/>
      <c r="R105" s="36"/>
      <c r="S105" s="36"/>
      <c r="T105" s="36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</row>
    <row r="106" spans="1:84" s="11" customFormat="1" ht="16.5" customHeight="1" x14ac:dyDescent="0.2">
      <c r="A106" s="33"/>
      <c r="B106" s="33"/>
      <c r="C106" s="41"/>
      <c r="D106" s="69"/>
      <c r="E106" s="63" t="s">
        <v>31</v>
      </c>
      <c r="F106" s="34">
        <f>G106+P106</f>
        <v>712.57</v>
      </c>
      <c r="G106" s="35">
        <f>H106+K106+L106+M106</f>
        <v>712.57</v>
      </c>
      <c r="H106" s="36">
        <f>SUM(I106:J106)</f>
        <v>712.57</v>
      </c>
      <c r="I106" s="36"/>
      <c r="J106" s="36">
        <v>712.57</v>
      </c>
      <c r="K106" s="36"/>
      <c r="L106" s="36"/>
      <c r="M106" s="36"/>
      <c r="N106" s="36"/>
      <c r="O106" s="48"/>
      <c r="P106" s="35"/>
      <c r="Q106" s="36"/>
      <c r="R106" s="36"/>
      <c r="S106" s="36"/>
      <c r="T106" s="3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</row>
    <row r="107" spans="1:84" s="14" customFormat="1" ht="16.5" customHeight="1" x14ac:dyDescent="0.2">
      <c r="A107" s="59"/>
      <c r="B107" s="59"/>
      <c r="C107" s="37"/>
      <c r="D107" s="70"/>
      <c r="E107" s="64" t="s">
        <v>32</v>
      </c>
      <c r="F107" s="38">
        <f>F104-F105+F106</f>
        <v>6351.94</v>
      </c>
      <c r="G107" s="39">
        <f>G104-G105+G106</f>
        <v>6351.94</v>
      </c>
      <c r="H107" s="38">
        <f>H104-H105+H106</f>
        <v>6351.94</v>
      </c>
      <c r="I107" s="38"/>
      <c r="J107" s="38">
        <f>J104-J105+J106</f>
        <v>6351.94</v>
      </c>
      <c r="K107" s="38"/>
      <c r="L107" s="38"/>
      <c r="M107" s="38"/>
      <c r="N107" s="38"/>
      <c r="O107" s="40"/>
      <c r="P107" s="39"/>
      <c r="Q107" s="38"/>
      <c r="R107" s="38"/>
      <c r="S107" s="52"/>
      <c r="T107" s="52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</row>
    <row r="108" spans="1:84" s="97" customFormat="1" ht="16.5" customHeight="1" x14ac:dyDescent="0.2">
      <c r="A108" s="76"/>
      <c r="B108" s="76"/>
      <c r="C108" s="143" t="s">
        <v>34</v>
      </c>
      <c r="D108" s="144"/>
      <c r="E108" s="144"/>
      <c r="F108" s="144"/>
      <c r="G108" s="144"/>
      <c r="H108" s="144"/>
      <c r="I108" s="144"/>
      <c r="J108" s="144"/>
      <c r="K108" s="144"/>
      <c r="L108" s="144"/>
      <c r="M108" s="144"/>
      <c r="N108" s="144"/>
      <c r="O108" s="144"/>
      <c r="P108" s="144"/>
      <c r="Q108" s="144"/>
      <c r="R108" s="144"/>
      <c r="S108" s="144"/>
      <c r="T108" s="145"/>
    </row>
    <row r="109" spans="1:84" s="97" customFormat="1" ht="16.5" customHeight="1" x14ac:dyDescent="0.2">
      <c r="A109" s="76"/>
      <c r="B109" s="33"/>
      <c r="C109" s="140" t="s">
        <v>48</v>
      </c>
      <c r="D109" s="141"/>
      <c r="E109" s="141"/>
      <c r="F109" s="141"/>
      <c r="G109" s="141"/>
      <c r="H109" s="141"/>
      <c r="I109" s="141"/>
      <c r="J109" s="141"/>
      <c r="K109" s="141"/>
      <c r="L109" s="141"/>
      <c r="M109" s="141"/>
      <c r="N109" s="141"/>
      <c r="O109" s="141"/>
      <c r="P109" s="141"/>
      <c r="Q109" s="141"/>
      <c r="R109" s="141"/>
      <c r="S109" s="141"/>
      <c r="T109" s="142"/>
    </row>
    <row r="110" spans="1:84" s="97" customFormat="1" ht="16.5" customHeight="1" x14ac:dyDescent="0.2">
      <c r="A110" s="76"/>
      <c r="B110" s="33"/>
      <c r="C110" s="140" t="s">
        <v>64</v>
      </c>
      <c r="D110" s="141"/>
      <c r="E110" s="141"/>
      <c r="F110" s="141"/>
      <c r="G110" s="141"/>
      <c r="H110" s="141"/>
      <c r="I110" s="141"/>
      <c r="J110" s="141"/>
      <c r="K110" s="141"/>
      <c r="L110" s="141"/>
      <c r="M110" s="141"/>
      <c r="N110" s="141"/>
      <c r="O110" s="141"/>
      <c r="P110" s="141"/>
      <c r="Q110" s="141"/>
      <c r="R110" s="141"/>
      <c r="S110" s="141"/>
      <c r="T110" s="142"/>
    </row>
    <row r="111" spans="1:84" s="97" customFormat="1" ht="16.5" customHeight="1" x14ac:dyDescent="0.2">
      <c r="A111" s="76"/>
      <c r="B111" s="33"/>
      <c r="C111" s="146" t="s">
        <v>63</v>
      </c>
      <c r="D111" s="147"/>
      <c r="E111" s="147"/>
      <c r="F111" s="147"/>
      <c r="G111" s="147"/>
      <c r="H111" s="147"/>
      <c r="I111" s="147"/>
      <c r="J111" s="147"/>
      <c r="K111" s="147"/>
      <c r="L111" s="147"/>
      <c r="M111" s="147"/>
      <c r="N111" s="147"/>
      <c r="O111" s="147"/>
      <c r="P111" s="147"/>
      <c r="Q111" s="147"/>
      <c r="R111" s="147"/>
      <c r="S111" s="147"/>
      <c r="T111" s="148"/>
    </row>
    <row r="112" spans="1:84" s="1" customFormat="1" ht="16.5" customHeight="1" x14ac:dyDescent="0.2">
      <c r="A112" s="33"/>
      <c r="B112" s="42">
        <v>85504</v>
      </c>
      <c r="C112" s="41"/>
      <c r="D112" s="135" t="s">
        <v>39</v>
      </c>
      <c r="E112" s="63" t="s">
        <v>29</v>
      </c>
      <c r="F112" s="34">
        <f>G112+P112</f>
        <v>1169370.8799999999</v>
      </c>
      <c r="G112" s="35">
        <f>H112+K112+L112+M112</f>
        <v>1169370.8799999999</v>
      </c>
      <c r="H112" s="36">
        <f>SUM(I112:J112)</f>
        <v>159770.88</v>
      </c>
      <c r="I112" s="36">
        <v>147750</v>
      </c>
      <c r="J112" s="36">
        <v>12020.88</v>
      </c>
      <c r="K112" s="36"/>
      <c r="L112" s="36">
        <v>1009600</v>
      </c>
      <c r="M112" s="98"/>
      <c r="N112" s="98"/>
      <c r="O112" s="127"/>
      <c r="P112" s="49"/>
      <c r="Q112" s="98"/>
      <c r="R112" s="98"/>
      <c r="S112" s="98"/>
      <c r="T112" s="98"/>
      <c r="U112" s="3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</row>
    <row r="113" spans="1:84" s="11" customFormat="1" ht="16.5" customHeight="1" x14ac:dyDescent="0.2">
      <c r="A113" s="33"/>
      <c r="B113" s="33"/>
      <c r="C113" s="41"/>
      <c r="D113" s="135"/>
      <c r="E113" s="63" t="s">
        <v>30</v>
      </c>
      <c r="F113" s="34"/>
      <c r="G113" s="35"/>
      <c r="H113" s="36"/>
      <c r="I113" s="36"/>
      <c r="J113" s="36"/>
      <c r="K113" s="36"/>
      <c r="L113" s="36"/>
      <c r="M113" s="98"/>
      <c r="N113" s="98"/>
      <c r="O113" s="127"/>
      <c r="P113" s="49"/>
      <c r="Q113" s="98"/>
      <c r="R113" s="98"/>
      <c r="S113" s="98"/>
      <c r="T113" s="98"/>
      <c r="U113" s="12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</row>
    <row r="114" spans="1:84" s="11" customFormat="1" ht="16.5" customHeight="1" x14ac:dyDescent="0.2">
      <c r="A114" s="33"/>
      <c r="B114" s="33"/>
      <c r="C114" s="41"/>
      <c r="D114" s="135"/>
      <c r="E114" s="63" t="s">
        <v>31</v>
      </c>
      <c r="F114" s="34">
        <f>G114+P114</f>
        <v>10900.87</v>
      </c>
      <c r="G114" s="35">
        <f>H114+K114+L114+M114</f>
        <v>10900.87</v>
      </c>
      <c r="H114" s="36">
        <f>SUM(I114:J114)</f>
        <v>400.87</v>
      </c>
      <c r="I114" s="36">
        <f t="shared" ref="I114" si="9">I118+I122+I126+I130</f>
        <v>400</v>
      </c>
      <c r="J114" s="36">
        <f>J134</f>
        <v>0.87</v>
      </c>
      <c r="K114" s="36"/>
      <c r="L114" s="36">
        <f>L118+L122+L126+L130</f>
        <v>10500</v>
      </c>
      <c r="M114" s="98"/>
      <c r="N114" s="98"/>
      <c r="O114" s="127"/>
      <c r="P114" s="49"/>
      <c r="Q114" s="98"/>
      <c r="R114" s="98"/>
      <c r="S114" s="98"/>
      <c r="T114" s="98"/>
      <c r="U114" s="12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</row>
    <row r="115" spans="1:84" s="14" customFormat="1" ht="16.5" customHeight="1" x14ac:dyDescent="0.2">
      <c r="A115" s="59"/>
      <c r="B115" s="59"/>
      <c r="C115" s="37"/>
      <c r="D115" s="136"/>
      <c r="E115" s="64" t="s">
        <v>32</v>
      </c>
      <c r="F115" s="38">
        <f t="shared" ref="F115:H115" si="10">F112-F113+F114</f>
        <v>1180271.75</v>
      </c>
      <c r="G115" s="39">
        <f t="shared" si="10"/>
        <v>1180271.75</v>
      </c>
      <c r="H115" s="38">
        <f t="shared" si="10"/>
        <v>160171.75</v>
      </c>
      <c r="I115" s="52">
        <f>I112-I113+I114</f>
        <v>148150</v>
      </c>
      <c r="J115" s="52">
        <f>J112-J113+J114</f>
        <v>12021.75</v>
      </c>
      <c r="K115" s="52"/>
      <c r="L115" s="52">
        <f>L112-L113+L114</f>
        <v>1020100</v>
      </c>
      <c r="M115" s="38"/>
      <c r="N115" s="38"/>
      <c r="O115" s="40"/>
      <c r="P115" s="39"/>
      <c r="Q115" s="38"/>
      <c r="R115" s="38"/>
      <c r="S115" s="52"/>
      <c r="T115" s="52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</row>
    <row r="116" spans="1:84" s="14" customFormat="1" ht="16.5" customHeight="1" x14ac:dyDescent="0.2">
      <c r="A116" s="41"/>
      <c r="B116" s="41"/>
      <c r="C116" s="41">
        <v>3110</v>
      </c>
      <c r="D116" s="137" t="s">
        <v>13</v>
      </c>
      <c r="E116" s="63" t="s">
        <v>29</v>
      </c>
      <c r="F116" s="34">
        <f>G116+P116</f>
        <v>1008600</v>
      </c>
      <c r="G116" s="35">
        <f>H116+K116+L116+M116</f>
        <v>1008600</v>
      </c>
      <c r="H116" s="36"/>
      <c r="I116" s="36"/>
      <c r="J116" s="36"/>
      <c r="K116" s="36"/>
      <c r="L116" s="36">
        <v>1008600</v>
      </c>
      <c r="M116" s="36"/>
      <c r="N116" s="36"/>
      <c r="O116" s="48"/>
      <c r="P116" s="49"/>
      <c r="Q116" s="36"/>
      <c r="R116" s="36"/>
      <c r="S116" s="36"/>
      <c r="T116" s="36"/>
      <c r="U116" s="82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</row>
    <row r="117" spans="1:84" s="14" customFormat="1" ht="16.5" customHeight="1" x14ac:dyDescent="0.2">
      <c r="A117" s="33"/>
      <c r="B117" s="33"/>
      <c r="C117" s="41"/>
      <c r="D117" s="138"/>
      <c r="E117" s="63" t="s">
        <v>30</v>
      </c>
      <c r="F117" s="34"/>
      <c r="G117" s="35"/>
      <c r="H117" s="36"/>
      <c r="I117" s="36"/>
      <c r="J117" s="36"/>
      <c r="K117" s="36"/>
      <c r="L117" s="36"/>
      <c r="M117" s="36"/>
      <c r="N117" s="36"/>
      <c r="O117" s="48"/>
      <c r="P117" s="35"/>
      <c r="Q117" s="36"/>
      <c r="R117" s="36"/>
      <c r="S117" s="36"/>
      <c r="T117" s="36"/>
      <c r="U117" s="82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</row>
    <row r="118" spans="1:84" s="14" customFormat="1" ht="16.5" customHeight="1" x14ac:dyDescent="0.2">
      <c r="A118" s="33"/>
      <c r="B118" s="33"/>
      <c r="C118" s="41"/>
      <c r="D118" s="138"/>
      <c r="E118" s="63" t="s">
        <v>31</v>
      </c>
      <c r="F118" s="34">
        <f>G118+P118</f>
        <v>10500</v>
      </c>
      <c r="G118" s="35">
        <f>H118+K118+L118+M118</f>
        <v>10500</v>
      </c>
      <c r="H118" s="36"/>
      <c r="I118" s="36"/>
      <c r="J118" s="36"/>
      <c r="K118" s="36"/>
      <c r="L118" s="36">
        <v>10500</v>
      </c>
      <c r="M118" s="36"/>
      <c r="N118" s="36"/>
      <c r="O118" s="48"/>
      <c r="P118" s="35"/>
      <c r="Q118" s="36"/>
      <c r="R118" s="36"/>
      <c r="S118" s="36"/>
      <c r="T118" s="36"/>
      <c r="U118" s="82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</row>
    <row r="119" spans="1:84" s="14" customFormat="1" ht="16.5" customHeight="1" x14ac:dyDescent="0.2">
      <c r="A119" s="59"/>
      <c r="B119" s="59"/>
      <c r="C119" s="37"/>
      <c r="D119" s="139"/>
      <c r="E119" s="64" t="s">
        <v>32</v>
      </c>
      <c r="F119" s="38">
        <f>F116-F117+F118</f>
        <v>1019100</v>
      </c>
      <c r="G119" s="39">
        <f>G116-G117+G118</f>
        <v>1019100</v>
      </c>
      <c r="H119" s="38"/>
      <c r="I119" s="38"/>
      <c r="J119" s="38"/>
      <c r="K119" s="38"/>
      <c r="L119" s="52">
        <f>L116-L117+L118</f>
        <v>1019100</v>
      </c>
      <c r="M119" s="38"/>
      <c r="N119" s="38"/>
      <c r="O119" s="40"/>
      <c r="P119" s="39"/>
      <c r="Q119" s="38"/>
      <c r="R119" s="38"/>
      <c r="S119" s="52"/>
      <c r="T119" s="52"/>
      <c r="U119" s="82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</row>
    <row r="120" spans="1:84" s="1" customFormat="1" ht="16.5" customHeight="1" x14ac:dyDescent="0.2">
      <c r="A120" s="41"/>
      <c r="B120" s="41"/>
      <c r="C120" s="41">
        <v>4010</v>
      </c>
      <c r="D120" s="137" t="s">
        <v>12</v>
      </c>
      <c r="E120" s="63" t="s">
        <v>29</v>
      </c>
      <c r="F120" s="34">
        <f>G120+P120</f>
        <v>115611</v>
      </c>
      <c r="G120" s="35">
        <f>H120+K120+L120+M120</f>
        <v>115611</v>
      </c>
      <c r="H120" s="36">
        <f>SUM(I120:J120)</f>
        <v>115611</v>
      </c>
      <c r="I120" s="36">
        <v>115611</v>
      </c>
      <c r="J120" s="36"/>
      <c r="K120" s="36"/>
      <c r="L120" s="36"/>
      <c r="M120" s="36"/>
      <c r="N120" s="36"/>
      <c r="O120" s="48"/>
      <c r="P120" s="49"/>
      <c r="Q120" s="36"/>
      <c r="R120" s="36"/>
      <c r="S120" s="36"/>
      <c r="T120" s="36"/>
      <c r="U120" s="8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</row>
    <row r="121" spans="1:84" s="11" customFormat="1" ht="16.5" customHeight="1" x14ac:dyDescent="0.2">
      <c r="A121" s="33"/>
      <c r="B121" s="33"/>
      <c r="C121" s="41"/>
      <c r="D121" s="138"/>
      <c r="E121" s="63" t="s">
        <v>30</v>
      </c>
      <c r="F121" s="34"/>
      <c r="G121" s="35"/>
      <c r="H121" s="36"/>
      <c r="I121" s="36"/>
      <c r="J121" s="36"/>
      <c r="K121" s="36"/>
      <c r="L121" s="36"/>
      <c r="M121" s="36"/>
      <c r="N121" s="36"/>
      <c r="O121" s="48"/>
      <c r="P121" s="35"/>
      <c r="Q121" s="36"/>
      <c r="R121" s="36"/>
      <c r="S121" s="36"/>
      <c r="T121" s="36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</row>
    <row r="122" spans="1:84" s="11" customFormat="1" ht="16.5" customHeight="1" x14ac:dyDescent="0.2">
      <c r="A122" s="33"/>
      <c r="B122" s="33"/>
      <c r="C122" s="41"/>
      <c r="D122" s="138"/>
      <c r="E122" s="63" t="s">
        <v>31</v>
      </c>
      <c r="F122" s="34">
        <f>G122+P122</f>
        <v>333</v>
      </c>
      <c r="G122" s="35">
        <f>H122+K122+L122+M122</f>
        <v>333</v>
      </c>
      <c r="H122" s="36">
        <f>SUM(I122:J122)</f>
        <v>333</v>
      </c>
      <c r="I122" s="36">
        <v>333</v>
      </c>
      <c r="J122" s="36"/>
      <c r="K122" s="36"/>
      <c r="L122" s="36"/>
      <c r="M122" s="36"/>
      <c r="N122" s="36"/>
      <c r="O122" s="48"/>
      <c r="P122" s="35"/>
      <c r="Q122" s="36"/>
      <c r="R122" s="36"/>
      <c r="S122" s="36"/>
      <c r="T122" s="36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</row>
    <row r="123" spans="1:84" s="14" customFormat="1" ht="16.5" customHeight="1" x14ac:dyDescent="0.2">
      <c r="A123" s="59"/>
      <c r="B123" s="59"/>
      <c r="C123" s="37"/>
      <c r="D123" s="139"/>
      <c r="E123" s="64" t="s">
        <v>32</v>
      </c>
      <c r="F123" s="38">
        <f>F120-F121+F122</f>
        <v>115944</v>
      </c>
      <c r="G123" s="39">
        <f>G120-G121+G122</f>
        <v>115944</v>
      </c>
      <c r="H123" s="38">
        <f>H120-H121+H122</f>
        <v>115944</v>
      </c>
      <c r="I123" s="38">
        <f>I120-I121+I122</f>
        <v>115944</v>
      </c>
      <c r="J123" s="38"/>
      <c r="K123" s="38"/>
      <c r="L123" s="38"/>
      <c r="M123" s="38"/>
      <c r="N123" s="38"/>
      <c r="O123" s="40"/>
      <c r="P123" s="39"/>
      <c r="Q123" s="38"/>
      <c r="R123" s="38"/>
      <c r="S123" s="52"/>
      <c r="T123" s="52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</row>
    <row r="124" spans="1:84" s="1" customFormat="1" ht="16.5" customHeight="1" x14ac:dyDescent="0.2">
      <c r="A124" s="41"/>
      <c r="B124" s="41"/>
      <c r="C124" s="41">
        <v>4110</v>
      </c>
      <c r="D124" s="137" t="s">
        <v>8</v>
      </c>
      <c r="E124" s="63" t="s">
        <v>29</v>
      </c>
      <c r="F124" s="34">
        <f>G124+P124</f>
        <v>21538</v>
      </c>
      <c r="G124" s="35">
        <f>H124+K124+L124+M124</f>
        <v>21538</v>
      </c>
      <c r="H124" s="36">
        <f>SUM(I124:J124)</f>
        <v>21538</v>
      </c>
      <c r="I124" s="36">
        <v>21538</v>
      </c>
      <c r="J124" s="36"/>
      <c r="K124" s="36"/>
      <c r="L124" s="36"/>
      <c r="M124" s="36"/>
      <c r="N124" s="36"/>
      <c r="O124" s="48"/>
      <c r="P124" s="49"/>
      <c r="Q124" s="36"/>
      <c r="R124" s="36"/>
      <c r="S124" s="36"/>
      <c r="T124" s="36"/>
      <c r="U124" s="8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</row>
    <row r="125" spans="1:84" s="12" customFormat="1" ht="16.5" customHeight="1" x14ac:dyDescent="0.2">
      <c r="A125" s="33"/>
      <c r="B125" s="33"/>
      <c r="C125" s="41"/>
      <c r="D125" s="138"/>
      <c r="E125" s="63" t="s">
        <v>30</v>
      </c>
      <c r="F125" s="34"/>
      <c r="G125" s="35"/>
      <c r="H125" s="36"/>
      <c r="I125" s="36"/>
      <c r="J125" s="36"/>
      <c r="K125" s="36"/>
      <c r="L125" s="36"/>
      <c r="M125" s="36"/>
      <c r="N125" s="36"/>
      <c r="O125" s="48"/>
      <c r="P125" s="35"/>
      <c r="Q125" s="36"/>
      <c r="R125" s="36"/>
      <c r="S125" s="36"/>
      <c r="T125" s="36"/>
      <c r="U125" s="11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</row>
    <row r="126" spans="1:84" s="12" customFormat="1" ht="16.5" customHeight="1" x14ac:dyDescent="0.2">
      <c r="A126" s="33"/>
      <c r="B126" s="33"/>
      <c r="C126" s="41"/>
      <c r="D126" s="138"/>
      <c r="E126" s="63" t="s">
        <v>31</v>
      </c>
      <c r="F126" s="34">
        <f>G126+P126</f>
        <v>59</v>
      </c>
      <c r="G126" s="35">
        <f>H126+K126+L126+M126</f>
        <v>59</v>
      </c>
      <c r="H126" s="36">
        <f>SUM(I126:J126)</f>
        <v>59</v>
      </c>
      <c r="I126" s="36">
        <v>59</v>
      </c>
      <c r="J126" s="36"/>
      <c r="K126" s="36"/>
      <c r="L126" s="36"/>
      <c r="M126" s="36"/>
      <c r="N126" s="36"/>
      <c r="O126" s="48"/>
      <c r="P126" s="35"/>
      <c r="Q126" s="36"/>
      <c r="R126" s="36"/>
      <c r="S126" s="36"/>
      <c r="T126" s="36"/>
      <c r="U126" s="11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</row>
    <row r="127" spans="1:84" s="14" customFormat="1" ht="16.5" customHeight="1" x14ac:dyDescent="0.2">
      <c r="A127" s="59"/>
      <c r="B127" s="59"/>
      <c r="C127" s="37"/>
      <c r="D127" s="139"/>
      <c r="E127" s="64" t="s">
        <v>32</v>
      </c>
      <c r="F127" s="38">
        <f>F124-F125+F126</f>
        <v>21597</v>
      </c>
      <c r="G127" s="39">
        <f>G124-G125+G126</f>
        <v>21597</v>
      </c>
      <c r="H127" s="38">
        <f>H124-H125+H126</f>
        <v>21597</v>
      </c>
      <c r="I127" s="38">
        <f>I124-I125+I126</f>
        <v>21597</v>
      </c>
      <c r="J127" s="38"/>
      <c r="K127" s="38"/>
      <c r="L127" s="38"/>
      <c r="M127" s="38"/>
      <c r="N127" s="38"/>
      <c r="O127" s="40"/>
      <c r="P127" s="39"/>
      <c r="Q127" s="38"/>
      <c r="R127" s="38"/>
      <c r="S127" s="52"/>
      <c r="T127" s="52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</row>
    <row r="128" spans="1:84" s="1" customFormat="1" ht="16.5" customHeight="1" x14ac:dyDescent="0.2">
      <c r="A128" s="41"/>
      <c r="B128" s="41"/>
      <c r="C128" s="41">
        <v>4120</v>
      </c>
      <c r="D128" s="137" t="s">
        <v>47</v>
      </c>
      <c r="E128" s="63" t="s">
        <v>29</v>
      </c>
      <c r="F128" s="34">
        <f>G128+P128</f>
        <v>3019</v>
      </c>
      <c r="G128" s="35">
        <f>H128+K128+L128+M128</f>
        <v>3019</v>
      </c>
      <c r="H128" s="36">
        <f>SUM(I128:J128)</f>
        <v>3019</v>
      </c>
      <c r="I128" s="36">
        <v>3019</v>
      </c>
      <c r="J128" s="36"/>
      <c r="K128" s="36"/>
      <c r="L128" s="36"/>
      <c r="M128" s="36"/>
      <c r="N128" s="36"/>
      <c r="O128" s="48"/>
      <c r="P128" s="49"/>
      <c r="Q128" s="36"/>
      <c r="R128" s="36"/>
      <c r="S128" s="36"/>
      <c r="T128" s="36"/>
      <c r="U128" s="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</row>
    <row r="129" spans="1:84" s="11" customFormat="1" ht="16.5" customHeight="1" x14ac:dyDescent="0.2">
      <c r="A129" s="33"/>
      <c r="B129" s="33"/>
      <c r="C129" s="41"/>
      <c r="D129" s="138"/>
      <c r="E129" s="63" t="s">
        <v>30</v>
      </c>
      <c r="F129" s="34"/>
      <c r="G129" s="35"/>
      <c r="H129" s="36"/>
      <c r="I129" s="36"/>
      <c r="J129" s="36"/>
      <c r="K129" s="36"/>
      <c r="L129" s="36"/>
      <c r="M129" s="36"/>
      <c r="N129" s="36"/>
      <c r="O129" s="48"/>
      <c r="P129" s="35"/>
      <c r="Q129" s="36"/>
      <c r="R129" s="36"/>
      <c r="S129" s="36"/>
      <c r="T129" s="36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</row>
    <row r="130" spans="1:84" s="11" customFormat="1" ht="16.5" customHeight="1" x14ac:dyDescent="0.2">
      <c r="A130" s="33"/>
      <c r="B130" s="33"/>
      <c r="C130" s="41"/>
      <c r="D130" s="138"/>
      <c r="E130" s="63" t="s">
        <v>31</v>
      </c>
      <c r="F130" s="34">
        <f>G130+P130</f>
        <v>8</v>
      </c>
      <c r="G130" s="35">
        <f>H130+K130+L130+M130</f>
        <v>8</v>
      </c>
      <c r="H130" s="36">
        <f>SUM(I130:J130)</f>
        <v>8</v>
      </c>
      <c r="I130" s="36">
        <v>8</v>
      </c>
      <c r="J130" s="36"/>
      <c r="K130" s="36"/>
      <c r="L130" s="36"/>
      <c r="M130" s="36"/>
      <c r="N130" s="36"/>
      <c r="O130" s="48"/>
      <c r="P130" s="35"/>
      <c r="Q130" s="36"/>
      <c r="R130" s="36"/>
      <c r="S130" s="36"/>
      <c r="T130" s="36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</row>
    <row r="131" spans="1:84" s="14" customFormat="1" ht="16.5" customHeight="1" x14ac:dyDescent="0.2">
      <c r="A131" s="59"/>
      <c r="B131" s="59"/>
      <c r="C131" s="37"/>
      <c r="D131" s="139"/>
      <c r="E131" s="64" t="s">
        <v>32</v>
      </c>
      <c r="F131" s="38">
        <f>F128-F129+F130</f>
        <v>3027</v>
      </c>
      <c r="G131" s="39">
        <f>G128-G129+G130</f>
        <v>3027</v>
      </c>
      <c r="H131" s="38">
        <f>H128-H129+H130</f>
        <v>3027</v>
      </c>
      <c r="I131" s="38">
        <f>I128-I129+I130</f>
        <v>3027</v>
      </c>
      <c r="J131" s="38"/>
      <c r="K131" s="38"/>
      <c r="L131" s="38"/>
      <c r="M131" s="38"/>
      <c r="N131" s="38"/>
      <c r="O131" s="40"/>
      <c r="P131" s="39"/>
      <c r="Q131" s="38"/>
      <c r="R131" s="38"/>
      <c r="S131" s="52"/>
      <c r="T131" s="52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</row>
    <row r="132" spans="1:84" s="1" customFormat="1" ht="16.5" customHeight="1" x14ac:dyDescent="0.2">
      <c r="A132" s="41"/>
      <c r="B132" s="41"/>
      <c r="C132" s="41">
        <v>4580</v>
      </c>
      <c r="D132" s="68" t="s">
        <v>37</v>
      </c>
      <c r="E132" s="63" t="s">
        <v>29</v>
      </c>
      <c r="F132" s="34">
        <f>G132+P132</f>
        <v>41.88</v>
      </c>
      <c r="G132" s="35">
        <f>H132+K132+L132+M132</f>
        <v>41.88</v>
      </c>
      <c r="H132" s="36">
        <f>SUM(I132:J132)</f>
        <v>41.88</v>
      </c>
      <c r="I132" s="36"/>
      <c r="J132" s="36">
        <v>41.88</v>
      </c>
      <c r="K132" s="36"/>
      <c r="L132" s="36"/>
      <c r="M132" s="36"/>
      <c r="N132" s="36"/>
      <c r="O132" s="48"/>
      <c r="P132" s="49"/>
      <c r="Q132" s="36"/>
      <c r="R132" s="36"/>
      <c r="S132" s="36"/>
      <c r="T132" s="36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</row>
    <row r="133" spans="1:84" s="11" customFormat="1" ht="16.5" customHeight="1" x14ac:dyDescent="0.2">
      <c r="A133" s="33"/>
      <c r="B133" s="33"/>
      <c r="C133" s="41"/>
      <c r="D133" s="69"/>
      <c r="E133" s="63" t="s">
        <v>30</v>
      </c>
      <c r="F133" s="34"/>
      <c r="G133" s="35"/>
      <c r="H133" s="36"/>
      <c r="I133" s="36"/>
      <c r="J133" s="36"/>
      <c r="K133" s="36"/>
      <c r="L133" s="36"/>
      <c r="M133" s="36"/>
      <c r="N133" s="36"/>
      <c r="O133" s="48"/>
      <c r="P133" s="35"/>
      <c r="Q133" s="36"/>
      <c r="R133" s="36"/>
      <c r="S133" s="36"/>
      <c r="T133" s="36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</row>
    <row r="134" spans="1:84" s="11" customFormat="1" ht="16.5" customHeight="1" x14ac:dyDescent="0.2">
      <c r="A134" s="33"/>
      <c r="B134" s="33"/>
      <c r="C134" s="41"/>
      <c r="D134" s="69"/>
      <c r="E134" s="63" t="s">
        <v>31</v>
      </c>
      <c r="F134" s="34">
        <f>G134+P134</f>
        <v>0.87</v>
      </c>
      <c r="G134" s="35">
        <f>H134+K134+L134+M134</f>
        <v>0.87</v>
      </c>
      <c r="H134" s="36">
        <f>SUM(I134:J134)</f>
        <v>0.87</v>
      </c>
      <c r="I134" s="36"/>
      <c r="J134" s="36">
        <v>0.87</v>
      </c>
      <c r="K134" s="36"/>
      <c r="L134" s="36"/>
      <c r="M134" s="36"/>
      <c r="N134" s="36"/>
      <c r="O134" s="48"/>
      <c r="P134" s="35"/>
      <c r="Q134" s="36"/>
      <c r="R134" s="36"/>
      <c r="S134" s="36"/>
      <c r="T134" s="36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</row>
    <row r="135" spans="1:84" s="14" customFormat="1" ht="16.5" customHeight="1" x14ac:dyDescent="0.2">
      <c r="A135" s="59"/>
      <c r="B135" s="59"/>
      <c r="C135" s="37"/>
      <c r="D135" s="70"/>
      <c r="E135" s="64" t="s">
        <v>32</v>
      </c>
      <c r="F135" s="38">
        <f>F132-F133+F134</f>
        <v>42.75</v>
      </c>
      <c r="G135" s="39">
        <f>G132-G133+G134</f>
        <v>42.75</v>
      </c>
      <c r="H135" s="38">
        <f>H132-H133+H134</f>
        <v>42.75</v>
      </c>
      <c r="I135" s="38"/>
      <c r="J135" s="38">
        <f>J132-J133+J134</f>
        <v>42.75</v>
      </c>
      <c r="K135" s="38"/>
      <c r="L135" s="38"/>
      <c r="M135" s="38"/>
      <c r="N135" s="38"/>
      <c r="O135" s="40"/>
      <c r="P135" s="39"/>
      <c r="Q135" s="38"/>
      <c r="R135" s="38"/>
      <c r="S135" s="52"/>
      <c r="T135" s="52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</row>
    <row r="136" spans="1:84" s="97" customFormat="1" ht="16.5" customHeight="1" x14ac:dyDescent="0.2">
      <c r="A136" s="76"/>
      <c r="B136" s="76"/>
      <c r="C136" s="143" t="s">
        <v>34</v>
      </c>
      <c r="D136" s="144"/>
      <c r="E136" s="144"/>
      <c r="F136" s="144"/>
      <c r="G136" s="144"/>
      <c r="H136" s="144"/>
      <c r="I136" s="144"/>
      <c r="J136" s="144"/>
      <c r="K136" s="144"/>
      <c r="L136" s="144"/>
      <c r="M136" s="144"/>
      <c r="N136" s="144"/>
      <c r="O136" s="144"/>
      <c r="P136" s="144"/>
      <c r="Q136" s="144"/>
      <c r="R136" s="144"/>
      <c r="S136" s="144"/>
      <c r="T136" s="145"/>
    </row>
    <row r="137" spans="1:84" s="97" customFormat="1" ht="16.5" customHeight="1" x14ac:dyDescent="0.2">
      <c r="A137" s="76"/>
      <c r="B137" s="76"/>
      <c r="C137" s="140" t="s">
        <v>66</v>
      </c>
      <c r="D137" s="141"/>
      <c r="E137" s="141"/>
      <c r="F137" s="141"/>
      <c r="G137" s="141"/>
      <c r="H137" s="141"/>
      <c r="I137" s="141"/>
      <c r="J137" s="141"/>
      <c r="K137" s="141"/>
      <c r="L137" s="141"/>
      <c r="M137" s="141"/>
      <c r="N137" s="141"/>
      <c r="O137" s="141"/>
      <c r="P137" s="141"/>
      <c r="Q137" s="141"/>
      <c r="R137" s="141"/>
      <c r="S137" s="141"/>
      <c r="T137" s="142"/>
    </row>
    <row r="138" spans="1:84" s="97" customFormat="1" ht="16.5" customHeight="1" x14ac:dyDescent="0.2">
      <c r="A138" s="76"/>
      <c r="B138" s="76"/>
      <c r="C138" s="140" t="s">
        <v>67</v>
      </c>
      <c r="D138" s="141"/>
      <c r="E138" s="141"/>
      <c r="F138" s="141"/>
      <c r="G138" s="141"/>
      <c r="H138" s="141"/>
      <c r="I138" s="141"/>
      <c r="J138" s="141"/>
      <c r="K138" s="141"/>
      <c r="L138" s="141"/>
      <c r="M138" s="141"/>
      <c r="N138" s="141"/>
      <c r="O138" s="141"/>
      <c r="P138" s="141"/>
      <c r="Q138" s="141"/>
      <c r="R138" s="141"/>
      <c r="S138" s="141"/>
      <c r="T138" s="142"/>
    </row>
    <row r="139" spans="1:84" s="97" customFormat="1" ht="7.5" customHeight="1" x14ac:dyDescent="0.2">
      <c r="A139" s="76"/>
      <c r="B139" s="76"/>
      <c r="C139" s="140"/>
      <c r="D139" s="141"/>
      <c r="E139" s="141"/>
      <c r="F139" s="141"/>
      <c r="G139" s="141"/>
      <c r="H139" s="141"/>
      <c r="I139" s="141"/>
      <c r="J139" s="141"/>
      <c r="K139" s="141"/>
      <c r="L139" s="141"/>
      <c r="M139" s="141"/>
      <c r="N139" s="141"/>
      <c r="O139" s="141"/>
      <c r="P139" s="141"/>
      <c r="Q139" s="141"/>
      <c r="R139" s="141"/>
      <c r="S139" s="141"/>
      <c r="T139" s="142"/>
    </row>
    <row r="140" spans="1:84" s="97" customFormat="1" ht="16.5" customHeight="1" x14ac:dyDescent="0.2">
      <c r="A140" s="76"/>
      <c r="B140" s="33"/>
      <c r="C140" s="140" t="s">
        <v>49</v>
      </c>
      <c r="D140" s="141"/>
      <c r="E140" s="141"/>
      <c r="F140" s="141"/>
      <c r="G140" s="141"/>
      <c r="H140" s="141"/>
      <c r="I140" s="141"/>
      <c r="J140" s="141"/>
      <c r="K140" s="141"/>
      <c r="L140" s="141"/>
      <c r="M140" s="141"/>
      <c r="N140" s="141"/>
      <c r="O140" s="141"/>
      <c r="P140" s="141"/>
      <c r="Q140" s="141"/>
      <c r="R140" s="141"/>
      <c r="S140" s="141"/>
      <c r="T140" s="142"/>
    </row>
    <row r="141" spans="1:84" s="97" customFormat="1" ht="67.5" customHeight="1" x14ac:dyDescent="0.2">
      <c r="A141" s="76"/>
      <c r="B141" s="33"/>
      <c r="C141" s="146" t="s">
        <v>65</v>
      </c>
      <c r="D141" s="147"/>
      <c r="E141" s="147"/>
      <c r="F141" s="147"/>
      <c r="G141" s="147"/>
      <c r="H141" s="147"/>
      <c r="I141" s="147"/>
      <c r="J141" s="147"/>
      <c r="K141" s="147"/>
      <c r="L141" s="147"/>
      <c r="M141" s="147"/>
      <c r="N141" s="147"/>
      <c r="O141" s="147"/>
      <c r="P141" s="147"/>
      <c r="Q141" s="147"/>
      <c r="R141" s="147"/>
      <c r="S141" s="147"/>
      <c r="T141" s="148"/>
    </row>
    <row r="142" spans="1:84" ht="18" customHeight="1" x14ac:dyDescent="0.2">
      <c r="A142" s="44"/>
      <c r="B142" s="44"/>
      <c r="C142" s="89"/>
      <c r="D142" s="155" t="s">
        <v>28</v>
      </c>
      <c r="E142" s="65" t="s">
        <v>29</v>
      </c>
      <c r="F142" s="103">
        <f>G142+P142</f>
        <v>208502683.86999997</v>
      </c>
      <c r="G142" s="50">
        <f>H142+K142+L142+M142+N142+O142</f>
        <v>169139042.58999997</v>
      </c>
      <c r="H142" s="45">
        <f>SUM(I142:J142)</f>
        <v>112898484.08</v>
      </c>
      <c r="I142" s="101">
        <v>71778351.109999999</v>
      </c>
      <c r="J142" s="101">
        <v>41120132.969999999</v>
      </c>
      <c r="K142" s="101">
        <v>10756546</v>
      </c>
      <c r="L142" s="101">
        <v>43171075.619999997</v>
      </c>
      <c r="M142" s="101">
        <v>1033778.89</v>
      </c>
      <c r="N142" s="101">
        <v>392539</v>
      </c>
      <c r="O142" s="101">
        <v>886619</v>
      </c>
      <c r="P142" s="104">
        <f>Q142+S142+T142</f>
        <v>39363641.280000001</v>
      </c>
      <c r="Q142" s="101">
        <v>38064355.280000001</v>
      </c>
      <c r="R142" s="101">
        <v>23303806.43</v>
      </c>
      <c r="S142" s="105">
        <v>170</v>
      </c>
      <c r="T142" s="101">
        <v>1299116</v>
      </c>
    </row>
    <row r="143" spans="1:84" ht="18" customHeight="1" x14ac:dyDescent="0.2">
      <c r="A143" s="20"/>
      <c r="B143" s="20"/>
      <c r="C143" s="58"/>
      <c r="D143" s="156"/>
      <c r="E143" s="61" t="s">
        <v>30</v>
      </c>
      <c r="F143" s="21">
        <f>G143+P143</f>
        <v>17000</v>
      </c>
      <c r="G143" s="24">
        <f>H143+K143+L143+M143+N143+O143</f>
        <v>17000</v>
      </c>
      <c r="H143" s="25">
        <f>SUM(I143:J143)</f>
        <v>17000</v>
      </c>
      <c r="I143" s="102">
        <f t="shared" ref="I143" si="11">I11+I31+I62+I77</f>
        <v>11000</v>
      </c>
      <c r="J143" s="102">
        <f>J11+J31+J62+J77</f>
        <v>6000</v>
      </c>
      <c r="K143" s="102"/>
      <c r="L143" s="102"/>
      <c r="M143" s="102"/>
      <c r="N143" s="102"/>
      <c r="O143" s="102"/>
      <c r="P143" s="54"/>
      <c r="Q143" s="102"/>
      <c r="R143" s="102"/>
      <c r="S143" s="106"/>
      <c r="T143" s="102"/>
      <c r="U143" s="4"/>
    </row>
    <row r="144" spans="1:84" ht="18" customHeight="1" x14ac:dyDescent="0.2">
      <c r="A144" s="20"/>
      <c r="B144" s="20"/>
      <c r="C144" s="58"/>
      <c r="D144" s="156"/>
      <c r="E144" s="61" t="s">
        <v>31</v>
      </c>
      <c r="F144" s="21">
        <f>G144+P144</f>
        <v>31206.43</v>
      </c>
      <c r="G144" s="24">
        <f>H144+K144+L144+M144+N144+O144</f>
        <v>31206.43</v>
      </c>
      <c r="H144" s="25">
        <f>SUM(I144:J144)</f>
        <v>20706.43</v>
      </c>
      <c r="I144" s="102">
        <f t="shared" ref="I144" si="12">I12+I32+I63+I78</f>
        <v>11400</v>
      </c>
      <c r="J144" s="102">
        <f>J12+J32+J63+J78</f>
        <v>9306.43</v>
      </c>
      <c r="K144" s="102"/>
      <c r="L144" s="102">
        <f>L12+L32+L63+L78</f>
        <v>10500</v>
      </c>
      <c r="M144" s="102"/>
      <c r="N144" s="102"/>
      <c r="O144" s="102"/>
      <c r="P144" s="54"/>
      <c r="Q144" s="102"/>
      <c r="R144" s="102"/>
      <c r="S144" s="106"/>
      <c r="T144" s="102"/>
      <c r="U144" s="4"/>
    </row>
    <row r="145" spans="1:21" ht="18" customHeight="1" x14ac:dyDescent="0.2">
      <c r="A145" s="26"/>
      <c r="B145" s="26"/>
      <c r="C145" s="26"/>
      <c r="D145" s="157"/>
      <c r="E145" s="62" t="s">
        <v>32</v>
      </c>
      <c r="F145" s="27">
        <f t="shared" ref="F145:I145" si="13">F142-F143+F144</f>
        <v>208516890.29999998</v>
      </c>
      <c r="G145" s="28">
        <f t="shared" si="13"/>
        <v>169153249.01999998</v>
      </c>
      <c r="H145" s="27">
        <f t="shared" si="13"/>
        <v>112902190.51000001</v>
      </c>
      <c r="I145" s="27">
        <f t="shared" si="13"/>
        <v>71778751.109999999</v>
      </c>
      <c r="J145" s="27">
        <f t="shared" ref="J145:T145" si="14">J142-J143+J144</f>
        <v>41123439.399999999</v>
      </c>
      <c r="K145" s="27">
        <f t="shared" si="14"/>
        <v>10756546</v>
      </c>
      <c r="L145" s="27">
        <f t="shared" si="14"/>
        <v>43181575.619999997</v>
      </c>
      <c r="M145" s="27">
        <f t="shared" si="14"/>
        <v>1033778.89</v>
      </c>
      <c r="N145" s="27">
        <f t="shared" si="14"/>
        <v>392539</v>
      </c>
      <c r="O145" s="27">
        <f t="shared" si="14"/>
        <v>886619</v>
      </c>
      <c r="P145" s="28">
        <f t="shared" si="14"/>
        <v>39363641.280000001</v>
      </c>
      <c r="Q145" s="27">
        <f t="shared" si="14"/>
        <v>38064355.280000001</v>
      </c>
      <c r="R145" s="27">
        <f t="shared" si="14"/>
        <v>23303806.43</v>
      </c>
      <c r="S145" s="27">
        <f t="shared" si="14"/>
        <v>170</v>
      </c>
      <c r="T145" s="71">
        <f t="shared" si="14"/>
        <v>1299116</v>
      </c>
      <c r="U145" s="1"/>
    </row>
    <row r="146" spans="1:21" s="96" customFormat="1" ht="15.75" customHeight="1" x14ac:dyDescent="0.2">
      <c r="A146" s="90"/>
      <c r="B146" s="90"/>
      <c r="C146" s="90"/>
      <c r="D146" s="93"/>
      <c r="E146" s="91"/>
      <c r="F146" s="128"/>
      <c r="G146" s="94"/>
      <c r="H146" s="95"/>
      <c r="I146" s="95"/>
      <c r="J146" s="95"/>
      <c r="K146" s="129"/>
      <c r="L146" s="129"/>
      <c r="M146" s="95"/>
      <c r="N146" s="95"/>
      <c r="O146" s="95"/>
      <c r="P146" s="92"/>
      <c r="Q146" s="130"/>
      <c r="R146" s="95"/>
      <c r="S146" s="95"/>
      <c r="T146" s="95"/>
    </row>
  </sheetData>
  <mergeCells count="75">
    <mergeCell ref="E5:E8"/>
    <mergeCell ref="P6:P8"/>
    <mergeCell ref="T7:T8"/>
    <mergeCell ref="F5:F8"/>
    <mergeCell ref="S7:S8"/>
    <mergeCell ref="K7:K8"/>
    <mergeCell ref="N7:N8"/>
    <mergeCell ref="A1:G1"/>
    <mergeCell ref="G6:G8"/>
    <mergeCell ref="B5:B8"/>
    <mergeCell ref="A4:O4"/>
    <mergeCell ref="A5:A8"/>
    <mergeCell ref="C5:C8"/>
    <mergeCell ref="G5:T5"/>
    <mergeCell ref="Q6:T6"/>
    <mergeCell ref="Q7:Q8"/>
    <mergeCell ref="L7:L8"/>
    <mergeCell ref="D5:D8"/>
    <mergeCell ref="M7:M8"/>
    <mergeCell ref="H6:O6"/>
    <mergeCell ref="O7:O8"/>
    <mergeCell ref="I7:J7"/>
    <mergeCell ref="H7:H8"/>
    <mergeCell ref="D142:D145"/>
    <mergeCell ref="D84:D87"/>
    <mergeCell ref="D96:D99"/>
    <mergeCell ref="D124:D127"/>
    <mergeCell ref="D100:D103"/>
    <mergeCell ref="D120:D123"/>
    <mergeCell ref="D116:D119"/>
    <mergeCell ref="D112:D115"/>
    <mergeCell ref="C111:T111"/>
    <mergeCell ref="C141:T141"/>
    <mergeCell ref="C140:T140"/>
    <mergeCell ref="C139:T139"/>
    <mergeCell ref="D10:D13"/>
    <mergeCell ref="D14:D17"/>
    <mergeCell ref="D18:D21"/>
    <mergeCell ref="D50:D53"/>
    <mergeCell ref="D128:D131"/>
    <mergeCell ref="D22:D25"/>
    <mergeCell ref="C46:T46"/>
    <mergeCell ref="C47:T47"/>
    <mergeCell ref="D80:D83"/>
    <mergeCell ref="D76:D77"/>
    <mergeCell ref="C73:T73"/>
    <mergeCell ref="D61:D62"/>
    <mergeCell ref="C59:T59"/>
    <mergeCell ref="C60:T60"/>
    <mergeCell ref="D30:D33"/>
    <mergeCell ref="D34:D37"/>
    <mergeCell ref="C26:T26"/>
    <mergeCell ref="C28:T28"/>
    <mergeCell ref="C29:T29"/>
    <mergeCell ref="C27:T27"/>
    <mergeCell ref="C58:T58"/>
    <mergeCell ref="C49:T49"/>
    <mergeCell ref="D38:D41"/>
    <mergeCell ref="D42:D45"/>
    <mergeCell ref="D54:D57"/>
    <mergeCell ref="C48:T48"/>
    <mergeCell ref="D65:D68"/>
    <mergeCell ref="D69:D72"/>
    <mergeCell ref="C74:T74"/>
    <mergeCell ref="C137:T137"/>
    <mergeCell ref="C138:T138"/>
    <mergeCell ref="C75:T75"/>
    <mergeCell ref="C136:T136"/>
    <mergeCell ref="C92:T92"/>
    <mergeCell ref="C93:T93"/>
    <mergeCell ref="C95:T95"/>
    <mergeCell ref="C94:T94"/>
    <mergeCell ref="C108:T108"/>
    <mergeCell ref="C109:T109"/>
    <mergeCell ref="C110:T110"/>
  </mergeCells>
  <phoneticPr fontId="1" type="noConversion"/>
  <printOptions horizontalCentered="1" gridLines="1"/>
  <pageMargins left="0.17" right="0.17" top="0.79" bottom="0.79" header="0.5" footer="0.5"/>
  <pageSetup paperSize="9" scale="70" orientation="landscape" r:id="rId1"/>
  <headerFooter alignWithMargins="0">
    <oddHeader xml:space="preserve">&amp;C&amp;11
&amp;R
</oddHead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WYDATKI</vt:lpstr>
      <vt:lpstr>WYDATKI!Obszar_wydruku</vt:lpstr>
      <vt:lpstr>WYDATKI!Tytuły_wydruku</vt:lpstr>
    </vt:vector>
  </TitlesOfParts>
  <Company>Urząd Miejski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2020-11-03T07:59:47Z</cp:lastPrinted>
  <dcterms:created xsi:type="dcterms:W3CDTF">2000-01-03T19:49:14Z</dcterms:created>
  <dcterms:modified xsi:type="dcterms:W3CDTF">2020-11-03T07:59:50Z</dcterms:modified>
</cp:coreProperties>
</file>