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49_2XI2020 zm budzetu 2020\"/>
    </mc:Choice>
  </mc:AlternateContent>
  <bookViews>
    <workbookView xWindow="0" yWindow="0" windowWidth="21600" windowHeight="9735"/>
  </bookViews>
  <sheets>
    <sheet name=" ZAD.ZL" sheetId="1" r:id="rId1"/>
  </sheets>
  <definedNames>
    <definedName name="_xlnm.Print_Area" localSheetId="0">' ZAD.ZL'!$A$1:$P$114</definedName>
    <definedName name="_xlnm.Print_Titles" localSheetId="0">' ZAD.ZL'!$5:$8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" i="1" l="1"/>
  <c r="L15" i="1" l="1"/>
  <c r="P21" i="1"/>
  <c r="M21" i="1"/>
  <c r="I21" i="1"/>
  <c r="H21" i="1"/>
  <c r="J21" i="1" s="1"/>
  <c r="L22" i="1" l="1"/>
  <c r="M75" i="1"/>
  <c r="M74" i="1"/>
  <c r="M73" i="1"/>
  <c r="I75" i="1" l="1"/>
  <c r="H75" i="1"/>
  <c r="I74" i="1"/>
  <c r="H74" i="1"/>
  <c r="I73" i="1"/>
  <c r="H73" i="1"/>
  <c r="M68" i="1"/>
  <c r="M67" i="1"/>
  <c r="P68" i="1"/>
  <c r="I68" i="1"/>
  <c r="H68" i="1"/>
  <c r="J74" i="1" l="1"/>
  <c r="J73" i="1"/>
  <c r="J75" i="1"/>
  <c r="J68" i="1"/>
  <c r="K22" i="1"/>
  <c r="P27" i="1" l="1"/>
  <c r="M27" i="1"/>
  <c r="I27" i="1"/>
  <c r="H27" i="1"/>
  <c r="J27" i="1" s="1"/>
  <c r="P26" i="1"/>
  <c r="M26" i="1"/>
  <c r="I26" i="1"/>
  <c r="H26" i="1"/>
  <c r="J26" i="1" s="1"/>
  <c r="P25" i="1"/>
  <c r="M25" i="1"/>
  <c r="I25" i="1"/>
  <c r="H25" i="1"/>
  <c r="J25" i="1" s="1"/>
  <c r="P24" i="1"/>
  <c r="M24" i="1"/>
  <c r="I24" i="1"/>
  <c r="H24" i="1"/>
  <c r="J24" i="1" s="1"/>
  <c r="O22" i="1"/>
  <c r="N22" i="1"/>
  <c r="P22" i="1" l="1"/>
  <c r="I22" i="1"/>
  <c r="E23" i="1"/>
  <c r="E22" i="1" s="1"/>
  <c r="H22" i="1"/>
  <c r="F23" i="1"/>
  <c r="F22" i="1" s="1"/>
  <c r="M22" i="1"/>
  <c r="J22" i="1" l="1"/>
  <c r="G23" i="1"/>
  <c r="G22" i="1"/>
  <c r="M47" i="1"/>
  <c r="P48" i="1"/>
  <c r="M48" i="1"/>
  <c r="I48" i="1"/>
  <c r="H48" i="1"/>
  <c r="P49" i="1"/>
  <c r="M49" i="1"/>
  <c r="I49" i="1"/>
  <c r="H49" i="1"/>
  <c r="P47" i="1"/>
  <c r="I47" i="1"/>
  <c r="H47" i="1"/>
  <c r="O45" i="1"/>
  <c r="O44" i="1" s="1"/>
  <c r="N45" i="1"/>
  <c r="P45" i="1" s="1"/>
  <c r="L45" i="1"/>
  <c r="F46" i="1" s="1"/>
  <c r="F45" i="1" s="1"/>
  <c r="F44" i="1" s="1"/>
  <c r="K45" i="1"/>
  <c r="E46" i="1" s="1"/>
  <c r="J47" i="1" l="1"/>
  <c r="K44" i="1"/>
  <c r="J49" i="1"/>
  <c r="J48" i="1"/>
  <c r="L44" i="1"/>
  <c r="I44" i="1" s="1"/>
  <c r="I45" i="1"/>
  <c r="N44" i="1"/>
  <c r="P44" i="1" s="1"/>
  <c r="E45" i="1"/>
  <c r="G46" i="1"/>
  <c r="H45" i="1"/>
  <c r="M45" i="1"/>
  <c r="M44" i="1" l="1"/>
  <c r="H44" i="1"/>
  <c r="J44" i="1" s="1"/>
  <c r="J45" i="1"/>
  <c r="G45" i="1"/>
  <c r="E44" i="1"/>
  <c r="G44" i="1" s="1"/>
  <c r="P100" i="1" l="1"/>
  <c r="O100" i="1"/>
  <c r="O9" i="1"/>
  <c r="M102" i="1"/>
  <c r="I102" i="1"/>
  <c r="H102" i="1"/>
  <c r="J102" i="1" s="1"/>
  <c r="N100" i="1"/>
  <c r="L100" i="1"/>
  <c r="I100" i="1" s="1"/>
  <c r="K100" i="1"/>
  <c r="M13" i="1"/>
  <c r="I13" i="1"/>
  <c r="H13" i="1"/>
  <c r="J13" i="1" s="1"/>
  <c r="M12" i="1"/>
  <c r="I12" i="1"/>
  <c r="H12" i="1"/>
  <c r="N10" i="1"/>
  <c r="N9" i="1" s="1"/>
  <c r="P9" i="1" s="1"/>
  <c r="L10" i="1"/>
  <c r="I10" i="1" s="1"/>
  <c r="K10" i="1"/>
  <c r="J12" i="1" l="1"/>
  <c r="M100" i="1"/>
  <c r="E101" i="1"/>
  <c r="F101" i="1"/>
  <c r="F100" i="1" s="1"/>
  <c r="H100" i="1"/>
  <c r="J100" i="1" s="1"/>
  <c r="L9" i="1"/>
  <c r="M10" i="1"/>
  <c r="E11" i="1"/>
  <c r="H10" i="1"/>
  <c r="F11" i="1"/>
  <c r="F10" i="1" s="1"/>
  <c r="F9" i="1" s="1"/>
  <c r="K9" i="1"/>
  <c r="I9" i="1" l="1"/>
  <c r="M9" i="1"/>
  <c r="G101" i="1"/>
  <c r="E100" i="1"/>
  <c r="J10" i="1"/>
  <c r="H9" i="1"/>
  <c r="G11" i="1"/>
  <c r="E10" i="1"/>
  <c r="G100" i="1" l="1"/>
  <c r="J9" i="1"/>
  <c r="G10" i="1"/>
  <c r="E9" i="1"/>
  <c r="G9" i="1" l="1"/>
  <c r="K34" i="1" l="1"/>
  <c r="M43" i="1" l="1"/>
  <c r="I43" i="1"/>
  <c r="H43" i="1"/>
  <c r="M42" i="1"/>
  <c r="I42" i="1"/>
  <c r="H42" i="1"/>
  <c r="M41" i="1"/>
  <c r="I41" i="1"/>
  <c r="H41" i="1"/>
  <c r="M40" i="1"/>
  <c r="I40" i="1"/>
  <c r="H40" i="1"/>
  <c r="M39" i="1"/>
  <c r="I39" i="1"/>
  <c r="H39" i="1"/>
  <c r="M38" i="1"/>
  <c r="I38" i="1"/>
  <c r="H38" i="1"/>
  <c r="J38" i="1" s="1"/>
  <c r="M37" i="1"/>
  <c r="I37" i="1"/>
  <c r="H37" i="1"/>
  <c r="M36" i="1"/>
  <c r="I36" i="1"/>
  <c r="H36" i="1"/>
  <c r="N34" i="1"/>
  <c r="L34" i="1"/>
  <c r="J36" i="1" l="1"/>
  <c r="J40" i="1"/>
  <c r="J42" i="1"/>
  <c r="M34" i="1"/>
  <c r="J39" i="1"/>
  <c r="J43" i="1"/>
  <c r="J37" i="1"/>
  <c r="J41" i="1"/>
  <c r="E35" i="1"/>
  <c r="H34" i="1"/>
  <c r="F35" i="1"/>
  <c r="F34" i="1" s="1"/>
  <c r="G35" i="1" l="1"/>
  <c r="E34" i="1"/>
  <c r="G34" i="1" l="1"/>
  <c r="P43" i="1" l="1"/>
  <c r="P42" i="1"/>
  <c r="P41" i="1"/>
  <c r="P40" i="1"/>
  <c r="P39" i="1"/>
  <c r="P38" i="1"/>
  <c r="P37" i="1"/>
  <c r="P36" i="1"/>
  <c r="O34" i="1"/>
  <c r="I34" i="1" s="1"/>
  <c r="J34" i="1" s="1"/>
  <c r="P34" i="1" l="1"/>
  <c r="P110" i="1"/>
  <c r="M110" i="1"/>
  <c r="I110" i="1"/>
  <c r="H110" i="1"/>
  <c r="P109" i="1"/>
  <c r="M109" i="1"/>
  <c r="I109" i="1"/>
  <c r="H109" i="1"/>
  <c r="M31" i="1"/>
  <c r="M32" i="1"/>
  <c r="J110" i="1" l="1"/>
  <c r="J109" i="1"/>
  <c r="M105" i="1" l="1"/>
  <c r="M106" i="1"/>
  <c r="M107" i="1"/>
  <c r="I67" i="1" l="1"/>
  <c r="H67" i="1"/>
  <c r="J67" i="1" l="1"/>
  <c r="K14" i="1"/>
  <c r="P85" i="1" l="1"/>
  <c r="M85" i="1"/>
  <c r="I85" i="1"/>
  <c r="H85" i="1"/>
  <c r="L14" i="1"/>
  <c r="J85" i="1" l="1"/>
  <c r="K103" i="1"/>
  <c r="L103" i="1" l="1"/>
  <c r="P108" i="1" l="1"/>
  <c r="M108" i="1"/>
  <c r="I108" i="1"/>
  <c r="H108" i="1"/>
  <c r="P107" i="1"/>
  <c r="I107" i="1"/>
  <c r="H107" i="1"/>
  <c r="P106" i="1"/>
  <c r="I106" i="1"/>
  <c r="H106" i="1"/>
  <c r="P105" i="1"/>
  <c r="I105" i="1"/>
  <c r="H105" i="1"/>
  <c r="O103" i="1"/>
  <c r="N103" i="1"/>
  <c r="F104" i="1"/>
  <c r="F103" i="1" s="1"/>
  <c r="E104" i="1"/>
  <c r="E103" i="1" s="1"/>
  <c r="O78" i="1"/>
  <c r="N78" i="1"/>
  <c r="K78" i="1"/>
  <c r="L78" i="1"/>
  <c r="P20" i="1"/>
  <c r="P57" i="1"/>
  <c r="P56" i="1"/>
  <c r="P55" i="1"/>
  <c r="P54" i="1"/>
  <c r="P53" i="1"/>
  <c r="P113" i="1"/>
  <c r="M113" i="1"/>
  <c r="I113" i="1"/>
  <c r="H113" i="1"/>
  <c r="F112" i="1"/>
  <c r="F111" i="1" s="1"/>
  <c r="E112" i="1"/>
  <c r="E111" i="1" s="1"/>
  <c r="O111" i="1"/>
  <c r="N111" i="1"/>
  <c r="L111" i="1"/>
  <c r="K111" i="1"/>
  <c r="M56" i="1"/>
  <c r="I56" i="1"/>
  <c r="H56" i="1"/>
  <c r="M57" i="1"/>
  <c r="I57" i="1"/>
  <c r="H57" i="1"/>
  <c r="M55" i="1"/>
  <c r="I55" i="1"/>
  <c r="H55" i="1"/>
  <c r="M54" i="1"/>
  <c r="I54" i="1"/>
  <c r="H54" i="1"/>
  <c r="M53" i="1"/>
  <c r="I53" i="1"/>
  <c r="H53" i="1"/>
  <c r="O51" i="1"/>
  <c r="N51" i="1"/>
  <c r="L51" i="1"/>
  <c r="F52" i="1" s="1"/>
  <c r="F51" i="1" s="1"/>
  <c r="F50" i="1" s="1"/>
  <c r="K51" i="1"/>
  <c r="E52" i="1" s="1"/>
  <c r="M76" i="1"/>
  <c r="M72" i="1"/>
  <c r="M71" i="1"/>
  <c r="M70" i="1"/>
  <c r="M69" i="1"/>
  <c r="P72" i="1"/>
  <c r="I72" i="1"/>
  <c r="H72" i="1"/>
  <c r="K65" i="1"/>
  <c r="L65" i="1"/>
  <c r="F66" i="1" s="1"/>
  <c r="F65" i="1" s="1"/>
  <c r="E16" i="1"/>
  <c r="E15" i="1" s="1"/>
  <c r="E14" i="1" s="1"/>
  <c r="F16" i="1"/>
  <c r="M17" i="1"/>
  <c r="M20" i="1"/>
  <c r="M19" i="1"/>
  <c r="M18" i="1"/>
  <c r="L97" i="1"/>
  <c r="L89" i="1"/>
  <c r="L59" i="1"/>
  <c r="L29" i="1"/>
  <c r="L28" i="1" s="1"/>
  <c r="K29" i="1"/>
  <c r="K28" i="1" s="1"/>
  <c r="K97" i="1"/>
  <c r="P99" i="1"/>
  <c r="M99" i="1"/>
  <c r="I99" i="1"/>
  <c r="H99" i="1"/>
  <c r="O97" i="1"/>
  <c r="N97" i="1"/>
  <c r="P87" i="1"/>
  <c r="M88" i="1"/>
  <c r="I88" i="1"/>
  <c r="H88" i="1"/>
  <c r="M87" i="1"/>
  <c r="I87" i="1"/>
  <c r="H87" i="1"/>
  <c r="P96" i="1"/>
  <c r="P95" i="1"/>
  <c r="P94" i="1"/>
  <c r="P93" i="1"/>
  <c r="P92" i="1"/>
  <c r="P91" i="1"/>
  <c r="P88" i="1"/>
  <c r="P86" i="1"/>
  <c r="P84" i="1"/>
  <c r="P83" i="1"/>
  <c r="P82" i="1"/>
  <c r="P81" i="1"/>
  <c r="P80" i="1"/>
  <c r="P76" i="1"/>
  <c r="P71" i="1"/>
  <c r="P70" i="1"/>
  <c r="P69" i="1"/>
  <c r="P64" i="1"/>
  <c r="P63" i="1"/>
  <c r="P62" i="1"/>
  <c r="P61" i="1"/>
  <c r="P33" i="1"/>
  <c r="P32" i="1"/>
  <c r="P31" i="1"/>
  <c r="P19" i="1"/>
  <c r="P18" i="1"/>
  <c r="P17" i="1"/>
  <c r="O89" i="1"/>
  <c r="O65" i="1"/>
  <c r="O59" i="1"/>
  <c r="O29" i="1"/>
  <c r="O28" i="1" s="1"/>
  <c r="O15" i="1"/>
  <c r="O14" i="1" s="1"/>
  <c r="M96" i="1"/>
  <c r="I96" i="1"/>
  <c r="H96" i="1"/>
  <c r="M95" i="1"/>
  <c r="I95" i="1"/>
  <c r="H95" i="1"/>
  <c r="M94" i="1"/>
  <c r="I94" i="1"/>
  <c r="H94" i="1"/>
  <c r="M93" i="1"/>
  <c r="I93" i="1"/>
  <c r="H93" i="1"/>
  <c r="M92" i="1"/>
  <c r="I92" i="1"/>
  <c r="H92" i="1"/>
  <c r="M91" i="1"/>
  <c r="I91" i="1"/>
  <c r="H91" i="1"/>
  <c r="N89" i="1"/>
  <c r="K89" i="1"/>
  <c r="H89" i="1" s="1"/>
  <c r="M86" i="1"/>
  <c r="I86" i="1"/>
  <c r="H86" i="1"/>
  <c r="M84" i="1"/>
  <c r="I84" i="1"/>
  <c r="H84" i="1"/>
  <c r="M83" i="1"/>
  <c r="I83" i="1"/>
  <c r="H83" i="1"/>
  <c r="M82" i="1"/>
  <c r="I82" i="1"/>
  <c r="H82" i="1"/>
  <c r="M81" i="1"/>
  <c r="I81" i="1"/>
  <c r="H81" i="1"/>
  <c r="M80" i="1"/>
  <c r="I80" i="1"/>
  <c r="H80" i="1"/>
  <c r="M33" i="1"/>
  <c r="M64" i="1"/>
  <c r="H64" i="1"/>
  <c r="I64" i="1"/>
  <c r="M63" i="1"/>
  <c r="H63" i="1"/>
  <c r="I63" i="1"/>
  <c r="M62" i="1"/>
  <c r="H62" i="1"/>
  <c r="I62" i="1"/>
  <c r="M61" i="1"/>
  <c r="H61" i="1"/>
  <c r="I61" i="1"/>
  <c r="N59" i="1"/>
  <c r="K59" i="1"/>
  <c r="N15" i="1"/>
  <c r="N14" i="1" s="1"/>
  <c r="I31" i="1"/>
  <c r="I32" i="1"/>
  <c r="I33" i="1"/>
  <c r="N65" i="1"/>
  <c r="H31" i="1"/>
  <c r="H32" i="1"/>
  <c r="H33" i="1"/>
  <c r="J33" i="1" s="1"/>
  <c r="N29" i="1"/>
  <c r="I76" i="1"/>
  <c r="I71" i="1"/>
  <c r="I70" i="1"/>
  <c r="I69" i="1"/>
  <c r="I20" i="1"/>
  <c r="I19" i="1"/>
  <c r="I18" i="1"/>
  <c r="I17" i="1"/>
  <c r="H20" i="1"/>
  <c r="H19" i="1"/>
  <c r="J19" i="1" s="1"/>
  <c r="H17" i="1"/>
  <c r="H76" i="1"/>
  <c r="H71" i="1"/>
  <c r="H70" i="1"/>
  <c r="H69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H18" i="1"/>
  <c r="N50" i="1"/>
  <c r="N77" i="1" l="1"/>
  <c r="E79" i="1"/>
  <c r="E78" i="1" s="1"/>
  <c r="K77" i="1"/>
  <c r="F79" i="1"/>
  <c r="F78" i="1" s="1"/>
  <c r="L77" i="1"/>
  <c r="L58" i="1"/>
  <c r="E60" i="1"/>
  <c r="E59" i="1" s="1"/>
  <c r="K58" i="1"/>
  <c r="N58" i="1"/>
  <c r="O58" i="1"/>
  <c r="N28" i="1"/>
  <c r="P28" i="1" s="1"/>
  <c r="P65" i="1"/>
  <c r="H65" i="1"/>
  <c r="E66" i="1"/>
  <c r="J70" i="1"/>
  <c r="I28" i="1"/>
  <c r="E30" i="1"/>
  <c r="E29" i="1" s="1"/>
  <c r="E28" i="1" s="1"/>
  <c r="F30" i="1"/>
  <c r="F29" i="1" s="1"/>
  <c r="F28" i="1" s="1"/>
  <c r="P103" i="1"/>
  <c r="O77" i="1"/>
  <c r="J105" i="1"/>
  <c r="J106" i="1"/>
  <c r="J107" i="1"/>
  <c r="J108" i="1"/>
  <c r="E98" i="1"/>
  <c r="F98" i="1"/>
  <c r="F97" i="1" s="1"/>
  <c r="H111" i="1"/>
  <c r="I89" i="1"/>
  <c r="J89" i="1" s="1"/>
  <c r="J88" i="1"/>
  <c r="P111" i="1"/>
  <c r="I65" i="1"/>
  <c r="J62" i="1"/>
  <c r="J81" i="1"/>
  <c r="J91" i="1"/>
  <c r="J87" i="1"/>
  <c r="J99" i="1"/>
  <c r="I97" i="1"/>
  <c r="H103" i="1"/>
  <c r="J63" i="1"/>
  <c r="J113" i="1"/>
  <c r="M111" i="1"/>
  <c r="M65" i="1"/>
  <c r="I78" i="1"/>
  <c r="J64" i="1"/>
  <c r="J94" i="1"/>
  <c r="J17" i="1"/>
  <c r="P29" i="1"/>
  <c r="J82" i="1"/>
  <c r="P51" i="1"/>
  <c r="M59" i="1"/>
  <c r="J76" i="1"/>
  <c r="J32" i="1"/>
  <c r="P14" i="1"/>
  <c r="J95" i="1"/>
  <c r="J72" i="1"/>
  <c r="J53" i="1"/>
  <c r="J71" i="1"/>
  <c r="H29" i="1"/>
  <c r="H15" i="1"/>
  <c r="M89" i="1"/>
  <c r="M78" i="1"/>
  <c r="J61" i="1"/>
  <c r="J83" i="1"/>
  <c r="P89" i="1"/>
  <c r="J93" i="1"/>
  <c r="P59" i="1"/>
  <c r="H78" i="1"/>
  <c r="J18" i="1"/>
  <c r="J20" i="1"/>
  <c r="J96" i="1"/>
  <c r="P15" i="1"/>
  <c r="L50" i="1"/>
  <c r="J80" i="1"/>
  <c r="G111" i="1"/>
  <c r="M97" i="1"/>
  <c r="M29" i="1"/>
  <c r="I59" i="1"/>
  <c r="J31" i="1"/>
  <c r="J86" i="1"/>
  <c r="J57" i="1"/>
  <c r="I111" i="1"/>
  <c r="M15" i="1"/>
  <c r="H97" i="1"/>
  <c r="H59" i="1"/>
  <c r="M103" i="1"/>
  <c r="J69" i="1"/>
  <c r="P78" i="1"/>
  <c r="J84" i="1"/>
  <c r="I29" i="1"/>
  <c r="P97" i="1"/>
  <c r="I51" i="1"/>
  <c r="J55" i="1"/>
  <c r="G112" i="1"/>
  <c r="J92" i="1"/>
  <c r="H51" i="1"/>
  <c r="J54" i="1"/>
  <c r="J56" i="1"/>
  <c r="E51" i="1"/>
  <c r="G52" i="1"/>
  <c r="F15" i="1"/>
  <c r="F14" i="1" s="1"/>
  <c r="G14" i="1" s="1"/>
  <c r="G16" i="1"/>
  <c r="G103" i="1"/>
  <c r="M51" i="1"/>
  <c r="G104" i="1"/>
  <c r="I15" i="1"/>
  <c r="F90" i="1"/>
  <c r="F89" i="1" s="1"/>
  <c r="O50" i="1"/>
  <c r="P50" i="1" s="1"/>
  <c r="E90" i="1"/>
  <c r="F60" i="1"/>
  <c r="I103" i="1"/>
  <c r="K50" i="1"/>
  <c r="L114" i="1" l="1"/>
  <c r="N114" i="1"/>
  <c r="K114" i="1"/>
  <c r="O114" i="1"/>
  <c r="P114" i="1" s="1"/>
  <c r="H14" i="1"/>
  <c r="F77" i="1"/>
  <c r="G78" i="1"/>
  <c r="G79" i="1"/>
  <c r="I14" i="1"/>
  <c r="H28" i="1"/>
  <c r="J65" i="1"/>
  <c r="G30" i="1"/>
  <c r="M14" i="1"/>
  <c r="G98" i="1"/>
  <c r="P77" i="1"/>
  <c r="J111" i="1"/>
  <c r="M77" i="1"/>
  <c r="E97" i="1"/>
  <c r="G97" i="1" s="1"/>
  <c r="M28" i="1"/>
  <c r="J78" i="1"/>
  <c r="J97" i="1"/>
  <c r="J103" i="1"/>
  <c r="J29" i="1"/>
  <c r="P58" i="1"/>
  <c r="J15" i="1"/>
  <c r="I77" i="1"/>
  <c r="G28" i="1"/>
  <c r="G29" i="1"/>
  <c r="J59" i="1"/>
  <c r="I50" i="1"/>
  <c r="J51" i="1"/>
  <c r="H58" i="1"/>
  <c r="M58" i="1"/>
  <c r="I58" i="1"/>
  <c r="G60" i="1"/>
  <c r="F59" i="1"/>
  <c r="F58" i="1" s="1"/>
  <c r="H50" i="1"/>
  <c r="M50" i="1"/>
  <c r="E89" i="1"/>
  <c r="E77" i="1" s="1"/>
  <c r="G90" i="1"/>
  <c r="G15" i="1"/>
  <c r="G66" i="1"/>
  <c r="E65" i="1"/>
  <c r="E58" i="1" s="1"/>
  <c r="H77" i="1"/>
  <c r="E50" i="1"/>
  <c r="G50" i="1" s="1"/>
  <c r="G51" i="1"/>
  <c r="H114" i="1" l="1"/>
  <c r="F114" i="1"/>
  <c r="J14" i="1"/>
  <c r="E114" i="1"/>
  <c r="I114" i="1"/>
  <c r="J114" i="1" s="1"/>
  <c r="M114" i="1"/>
  <c r="J77" i="1"/>
  <c r="J50" i="1"/>
  <c r="G89" i="1"/>
  <c r="G77" i="1"/>
  <c r="J28" i="1"/>
  <c r="J58" i="1"/>
  <c r="G65" i="1"/>
  <c r="G59" i="1"/>
  <c r="G114" i="1" l="1"/>
  <c r="G58" i="1"/>
  <c r="Q114" i="1" l="1"/>
</calcChain>
</file>

<file path=xl/sharedStrings.xml><?xml version="1.0" encoding="utf-8"?>
<sst xmlns="http://schemas.openxmlformats.org/spreadsheetml/2006/main" count="134" uniqueCount="63">
  <si>
    <t>ADMINISTRACJA PUBLICZNA</t>
  </si>
  <si>
    <t>Urzędy wojewódzkie</t>
  </si>
  <si>
    <t>Urzędy naczelnych organów władzy państwowej, kontroli i ochrony prawa</t>
  </si>
  <si>
    <t xml:space="preserve">OGÓŁEM </t>
  </si>
  <si>
    <t>Usługi opiekuńcze i specjalistyczne usługi opiekuńcze</t>
  </si>
  <si>
    <t>POMOC SPOŁECZNA</t>
  </si>
  <si>
    <t>Dział</t>
  </si>
  <si>
    <t>Rozdział</t>
  </si>
  <si>
    <t>z tego:</t>
  </si>
  <si>
    <t>URZĘDY NACZELNYCH ORGANÓW WŁADZY PAŃSTWOWEJ, KONTROLI I OCHRONY PRAWA ORAZ SĄDOWNICTWA</t>
  </si>
  <si>
    <t xml:space="preserve">Dochody i wydatki związane z realizacją zadań z zakresu administracji rządowej i innych zleconych odrębnymi ustawami </t>
  </si>
  <si>
    <t>Nazwa zadania</t>
  </si>
  <si>
    <t>Wydatki ogółem</t>
  </si>
  <si>
    <t>Dotacje ogółem</t>
  </si>
  <si>
    <t>wydatki majątkowe</t>
  </si>
  <si>
    <t>Wynagrodzenia osobowe pracowników</t>
  </si>
  <si>
    <t>Dodatkowe wynagrodzenie roczne</t>
  </si>
  <si>
    <t>Składki na ubezpieczenia społeczne</t>
  </si>
  <si>
    <t>§</t>
  </si>
  <si>
    <t>Świadczenia społeczne</t>
  </si>
  <si>
    <t>Zakup materiałów i wyposażenia</t>
  </si>
  <si>
    <t>Odpisy na ZFŚS</t>
  </si>
  <si>
    <t>Zakup usług pozostałych</t>
  </si>
  <si>
    <t xml:space="preserve">Składki na ubezpieczenie zdrowotne </t>
  </si>
  <si>
    <t>plan po zmianie</t>
  </si>
  <si>
    <t>plan dotych -czasowy</t>
  </si>
  <si>
    <t>wydatki bieżące</t>
  </si>
  <si>
    <t>zmiany / zmniejszenia / zwiększenia</t>
  </si>
  <si>
    <t>Szkolenia pracowników niebędących członkami korpusu służby cywilnej</t>
  </si>
  <si>
    <t>Dodatki mieszkaniowe</t>
  </si>
  <si>
    <t>Dotacje celowe otrzymane z budżetu państwa na realizację zadań bieżących z zakresu administracji rządowej oraz innych zadań zleconych gminie (związkom gmin, związkom powiatowo-gminnym) ustawami</t>
  </si>
  <si>
    <t>RODZINA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</si>
  <si>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</si>
  <si>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</si>
  <si>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Karta Dużej Rodziny</t>
  </si>
  <si>
    <t>zmiany / zmniejszenia /zwiększenia</t>
  </si>
  <si>
    <t>Pozostała działalność</t>
  </si>
  <si>
    <t>Wynagrodzenia bezosobowe</t>
  </si>
  <si>
    <t>OCHRONA ZDROWIA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</si>
  <si>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</si>
  <si>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Wspieranie rodziny</t>
  </si>
  <si>
    <t>Świadczenia rodzinne, świadczenie z funduszu alimentacyjnego oraz składki na ubezpieczenia emerytalne i rentowe z ubezpieczenia społecznego</t>
  </si>
  <si>
    <t>Różne wydatki na rzecz osób fizycznych</t>
  </si>
  <si>
    <t>Zakup środków żywności</t>
  </si>
  <si>
    <t>Podróże służbowe krajowe</t>
  </si>
  <si>
    <t>Wybory Prezydenta Rzeczypospolitej Polskiej</t>
  </si>
  <si>
    <t>.010</t>
  </si>
  <si>
    <t>ROLNICTWO I ŁOWIECTWO</t>
  </si>
  <si>
    <t>.01095</t>
  </si>
  <si>
    <t>Różne opłaty i składki</t>
  </si>
  <si>
    <t xml:space="preserve">OŚWIATA I WYCHOWANIE </t>
  </si>
  <si>
    <t>Zapewnienie uczniom prawa do bezpłatnego dostępu do podręczników, materiałów edukacyjnych lub materiałów ćwiczeniowych</t>
  </si>
  <si>
    <t>Zakup środków dydaktycznych i książek</t>
  </si>
  <si>
    <t>Dotacja celowa z budżetu na finansowanie lub dofinansowanie zadań zleconych do realizacji pozostałym jednostkom niezaliczanym do sektora finansów publicznych</t>
  </si>
  <si>
    <t>Spis powszechny i inne</t>
  </si>
  <si>
    <t>Wydatki osobowe niezaliczone do wynagrodzeń</t>
  </si>
  <si>
    <t xml:space="preserve">         </t>
  </si>
  <si>
    <t>Składki na Fundusz Pracy oraz Fundusz Solidarnościowy</t>
  </si>
  <si>
    <t>Burmistrza Miasta Nowy Dwór Mazowiecki</t>
  </si>
  <si>
    <t>Zakup usług zdrowotnych</t>
  </si>
  <si>
    <t>Opłaty z tytułu zakupu usług telekomunikacyjnych</t>
  </si>
  <si>
    <t>z dnia 2 listopada 2020 r.</t>
  </si>
  <si>
    <t>Załącznik nr 3 do zarządzenia Nr 149/2020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</si>
</sst>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color indexed="10"/>
      <name val="Arial CE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12"/>
      <name val="Arial CE"/>
      <charset val="238"/>
    </font>
    <font>
      <sz val="10"/>
      <color indexed="12"/>
      <name val="Arial CE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color theme="0"/>
      <name val="Arial CE"/>
      <charset val="238"/>
    </font>
    <font>
      <b/>
      <sz val="9"/>
      <color indexed="12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2"/>
      <name val="Verdana"/>
      <family val="2"/>
      <charset val="238"/>
    </font>
    <font>
      <sz val="9"/>
      <color theme="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1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4" fontId="10" fillId="3" borderId="2" xfId="0" applyNumberFormat="1" applyFont="1" applyFill="1" applyBorder="1" applyAlignment="1">
      <alignment horizontal="right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4" fontId="8" fillId="0" borderId="13" xfId="0" applyNumberFormat="1" applyFont="1" applyFill="1" applyBorder="1" applyAlignment="1">
      <alignment horizontal="right" vertical="center" shrinkToFit="1"/>
    </xf>
    <xf numFmtId="4" fontId="8" fillId="2" borderId="14" xfId="0" applyNumberFormat="1" applyFont="1" applyFill="1" applyBorder="1" applyAlignment="1">
      <alignment horizontal="right" vertical="center" shrinkToFit="1"/>
    </xf>
    <xf numFmtId="4" fontId="8" fillId="2" borderId="11" xfId="0" applyNumberFormat="1" applyFont="1" applyFill="1" applyBorder="1" applyAlignment="1">
      <alignment horizontal="right" vertical="center" shrinkToFit="1"/>
    </xf>
    <xf numFmtId="4" fontId="8" fillId="2" borderId="15" xfId="0" applyNumberFormat="1" applyFont="1" applyFill="1" applyBorder="1" applyAlignment="1">
      <alignment horizontal="right" vertical="center" shrinkToFit="1"/>
    </xf>
    <xf numFmtId="4" fontId="8" fillId="0" borderId="12" xfId="0" applyNumberFormat="1" applyFont="1" applyFill="1" applyBorder="1" applyAlignment="1">
      <alignment horizontal="right" vertical="center" shrinkToFit="1"/>
    </xf>
    <xf numFmtId="4" fontId="8" fillId="0" borderId="16" xfId="0" applyNumberFormat="1" applyFont="1" applyFill="1" applyBorder="1" applyAlignment="1">
      <alignment horizontal="right" vertical="center" shrinkToFit="1"/>
    </xf>
    <xf numFmtId="4" fontId="8" fillId="0" borderId="17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2" borderId="18" xfId="0" applyNumberFormat="1" applyFont="1" applyFill="1" applyBorder="1" applyAlignment="1">
      <alignment horizontal="right" vertical="center" shrinkToFit="1"/>
    </xf>
    <xf numFmtId="4" fontId="8" fillId="2" borderId="10" xfId="0" applyNumberFormat="1" applyFont="1" applyFill="1" applyBorder="1" applyAlignment="1">
      <alignment horizontal="right" vertical="center" shrinkToFit="1"/>
    </xf>
    <xf numFmtId="4" fontId="8" fillId="2" borderId="13" xfId="0" applyNumberFormat="1" applyFont="1" applyFill="1" applyBorder="1" applyAlignment="1">
      <alignment horizontal="right" vertical="center" shrinkToFit="1"/>
    </xf>
    <xf numFmtId="4" fontId="8" fillId="0" borderId="19" xfId="0" applyNumberFormat="1" applyFont="1" applyFill="1" applyBorder="1" applyAlignment="1">
      <alignment horizontal="right" vertical="center" shrinkToFit="1"/>
    </xf>
    <xf numFmtId="4" fontId="8" fillId="0" borderId="20" xfId="0" applyNumberFormat="1" applyFont="1" applyFill="1" applyBorder="1" applyAlignment="1">
      <alignment horizontal="right" vertical="center" shrinkToFit="1"/>
    </xf>
    <xf numFmtId="4" fontId="8" fillId="0" borderId="21" xfId="0" applyNumberFormat="1" applyFont="1" applyFill="1" applyBorder="1" applyAlignment="1">
      <alignment horizontal="right" vertical="center" shrinkToFit="1"/>
    </xf>
    <xf numFmtId="4" fontId="8" fillId="2" borderId="7" xfId="0" applyNumberFormat="1" applyFont="1" applyFill="1" applyBorder="1" applyAlignment="1">
      <alignment horizontal="right" vertical="center" shrinkToFit="1"/>
    </xf>
    <xf numFmtId="4" fontId="8" fillId="2" borderId="5" xfId="0" applyNumberFormat="1" applyFont="1" applyFill="1" applyBorder="1" applyAlignment="1">
      <alignment horizontal="right" vertical="center" shrinkToFit="1"/>
    </xf>
    <xf numFmtId="4" fontId="8" fillId="2" borderId="6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22" xfId="0" applyNumberFormat="1" applyFont="1" applyFill="1" applyBorder="1" applyAlignment="1">
      <alignment horizontal="right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4" fontId="10" fillId="3" borderId="1" xfId="0" applyNumberFormat="1" applyFont="1" applyFill="1" applyBorder="1" applyAlignment="1">
      <alignment horizontal="right" vertical="center" shrinkToFit="1"/>
    </xf>
    <xf numFmtId="4" fontId="10" fillId="3" borderId="23" xfId="0" applyNumberFormat="1" applyFont="1" applyFill="1" applyBorder="1" applyAlignment="1">
      <alignment horizontal="right" vertical="center" shrinkToFit="1"/>
    </xf>
    <xf numFmtId="0" fontId="10" fillId="0" borderId="10" xfId="0" applyFont="1" applyBorder="1" applyAlignment="1">
      <alignment horizontal="center" vertical="center" shrinkToFit="1"/>
    </xf>
    <xf numFmtId="4" fontId="10" fillId="0" borderId="23" xfId="0" applyNumberFormat="1" applyFont="1" applyFill="1" applyBorder="1" applyAlignment="1">
      <alignment horizontal="right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4" fontId="8" fillId="0" borderId="24" xfId="0" applyNumberFormat="1" applyFont="1" applyFill="1" applyBorder="1" applyAlignment="1">
      <alignment horizontal="right" vertical="center" shrinkToFit="1"/>
    </xf>
    <xf numFmtId="4" fontId="8" fillId="0" borderId="25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4" fontId="8" fillId="0" borderId="23" xfId="0" applyNumberFormat="1" applyFont="1" applyFill="1" applyBorder="1" applyAlignment="1">
      <alignment horizontal="right" vertical="center" shrinkToFit="1"/>
    </xf>
    <xf numFmtId="4" fontId="8" fillId="0" borderId="26" xfId="0" applyNumberFormat="1" applyFont="1" applyFill="1" applyBorder="1" applyAlignment="1">
      <alignment horizontal="right" vertical="center" shrinkToFit="1"/>
    </xf>
    <xf numFmtId="4" fontId="8" fillId="0" borderId="27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10" fillId="3" borderId="2" xfId="0" applyNumberFormat="1" applyFont="1" applyFill="1" applyBorder="1" applyAlignment="1">
      <alignment vertical="center" shrinkToFit="1"/>
    </xf>
    <xf numFmtId="4" fontId="10" fillId="3" borderId="3" xfId="0" applyNumberFormat="1" applyFont="1" applyFill="1" applyBorder="1" applyAlignment="1">
      <alignment horizontal="right" vertical="center" shrinkToFit="1"/>
    </xf>
    <xf numFmtId="4" fontId="8" fillId="0" borderId="28" xfId="0" applyNumberFormat="1" applyFont="1" applyFill="1" applyBorder="1" applyAlignment="1">
      <alignment horizontal="right" vertical="center" shrinkToFit="1"/>
    </xf>
    <xf numFmtId="4" fontId="8" fillId="0" borderId="29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0" borderId="30" xfId="0" applyNumberFormat="1" applyFont="1" applyFill="1" applyBorder="1" applyAlignment="1">
      <alignment horizontal="right" vertical="center" shrinkToFit="1"/>
    </xf>
    <xf numFmtId="4" fontId="8" fillId="0" borderId="31" xfId="0" applyNumberFormat="1" applyFont="1" applyFill="1" applyBorder="1" applyAlignment="1">
      <alignment horizontal="right" vertical="center" shrinkToFit="1"/>
    </xf>
    <xf numFmtId="4" fontId="8" fillId="0" borderId="32" xfId="0" applyNumberFormat="1" applyFont="1" applyFill="1" applyBorder="1" applyAlignment="1">
      <alignment horizontal="right" vertical="center" shrinkToFit="1"/>
    </xf>
    <xf numFmtId="4" fontId="8" fillId="0" borderId="33" xfId="0" applyNumberFormat="1" applyFont="1" applyFill="1" applyBorder="1" applyAlignment="1">
      <alignment horizontal="right" vertical="center" shrinkToFit="1"/>
    </xf>
    <xf numFmtId="4" fontId="10" fillId="3" borderId="34" xfId="0" applyNumberFormat="1" applyFont="1" applyFill="1" applyBorder="1" applyAlignment="1">
      <alignment vertical="center" shrinkToFit="1"/>
    </xf>
    <xf numFmtId="4" fontId="8" fillId="0" borderId="14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right" vertical="center" shrinkToFit="1"/>
    </xf>
    <xf numFmtId="0" fontId="8" fillId="0" borderId="10" xfId="0" applyFont="1" applyFill="1" applyBorder="1" applyAlignment="1">
      <alignment horizontal="center" vertical="center" shrinkToFit="1"/>
    </xf>
    <xf numFmtId="4" fontId="8" fillId="0" borderId="37" xfId="0" applyNumberFormat="1" applyFont="1" applyFill="1" applyBorder="1" applyAlignment="1">
      <alignment horizontal="right" vertical="center" shrinkToFit="1"/>
    </xf>
    <xf numFmtId="4" fontId="8" fillId="2" borderId="19" xfId="0" applyNumberFormat="1" applyFont="1" applyFill="1" applyBorder="1" applyAlignment="1">
      <alignment horizontal="right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8" fillId="0" borderId="39" xfId="0" applyNumberFormat="1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0" fontId="8" fillId="0" borderId="42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8" fillId="0" borderId="3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 shrinkToFit="1"/>
    </xf>
    <xf numFmtId="4" fontId="8" fillId="0" borderId="45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/>
    <xf numFmtId="0" fontId="10" fillId="0" borderId="5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0" xfId="0" applyFont="1" applyFill="1" applyAlignment="1">
      <alignment horizontal="justify"/>
    </xf>
    <xf numFmtId="0" fontId="0" fillId="0" borderId="0" xfId="0" applyFont="1" applyFill="1"/>
    <xf numFmtId="3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justify"/>
    </xf>
    <xf numFmtId="4" fontId="8" fillId="0" borderId="50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/>
    <xf numFmtId="0" fontId="9" fillId="4" borderId="0" xfId="0" applyFont="1" applyFill="1" applyAlignment="1">
      <alignment horizontal="right"/>
    </xf>
    <xf numFmtId="0" fontId="9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4" fontId="8" fillId="0" borderId="51" xfId="0" applyNumberFormat="1" applyFont="1" applyFill="1" applyBorder="1" applyAlignment="1">
      <alignment horizontal="right" vertical="center" shrinkToFit="1"/>
    </xf>
    <xf numFmtId="0" fontId="15" fillId="0" borderId="11" xfId="0" applyFont="1" applyFill="1" applyBorder="1" applyAlignment="1">
      <alignment horizontal="center" vertical="center" wrapText="1"/>
    </xf>
    <xf numFmtId="4" fontId="8" fillId="0" borderId="52" xfId="0" applyNumberFormat="1" applyFont="1" applyFill="1" applyBorder="1" applyAlignment="1">
      <alignment horizontal="right" vertical="center" shrinkToFit="1"/>
    </xf>
    <xf numFmtId="4" fontId="8" fillId="0" borderId="53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center" shrinkToFit="1"/>
    </xf>
    <xf numFmtId="0" fontId="5" fillId="0" borderId="0" xfId="0" applyFont="1" applyFill="1" applyAlignment="1">
      <alignment horizontal="center" shrinkToFit="1"/>
    </xf>
    <xf numFmtId="4" fontId="1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4" fontId="8" fillId="0" borderId="54" xfId="0" applyNumberFormat="1" applyFont="1" applyFill="1" applyBorder="1" applyAlignment="1">
      <alignment horizontal="right" vertical="center" shrinkToFit="1"/>
    </xf>
    <xf numFmtId="0" fontId="8" fillId="0" borderId="4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" fontId="0" fillId="0" borderId="0" xfId="0" applyNumberFormat="1" applyFont="1"/>
    <xf numFmtId="4" fontId="8" fillId="2" borderId="16" xfId="0" applyNumberFormat="1" applyFont="1" applyFill="1" applyBorder="1" applyAlignment="1">
      <alignment horizontal="right" vertical="center" shrinkToFit="1"/>
    </xf>
    <xf numFmtId="4" fontId="8" fillId="2" borderId="25" xfId="0" applyNumberFormat="1" applyFont="1" applyFill="1" applyBorder="1" applyAlignment="1">
      <alignment horizontal="right" vertical="center" shrinkToFit="1"/>
    </xf>
    <xf numFmtId="0" fontId="10" fillId="0" borderId="4" xfId="0" applyFont="1" applyFill="1" applyBorder="1" applyAlignment="1">
      <alignment horizontal="left" vertical="center" wrapText="1"/>
    </xf>
    <xf numFmtId="4" fontId="8" fillId="0" borderId="38" xfId="0" applyNumberFormat="1" applyFont="1" applyFill="1" applyBorder="1" applyAlignment="1">
      <alignment horizontal="right" vertical="center" shrinkToFit="1"/>
    </xf>
    <xf numFmtId="4" fontId="8" fillId="0" borderId="15" xfId="0" applyNumberFormat="1" applyFont="1" applyFill="1" applyBorder="1" applyAlignment="1">
      <alignment horizontal="right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 wrapText="1"/>
    </xf>
    <xf numFmtId="4" fontId="8" fillId="2" borderId="28" xfId="0" applyNumberFormat="1" applyFont="1" applyFill="1" applyBorder="1" applyAlignment="1">
      <alignment horizontal="right" vertical="center" shrinkToFit="1"/>
    </xf>
    <xf numFmtId="0" fontId="10" fillId="0" borderId="3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left" vertical="center" wrapText="1"/>
    </xf>
    <xf numFmtId="4" fontId="10" fillId="0" borderId="7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 shrinkToFit="1"/>
    </xf>
    <xf numFmtId="4" fontId="8" fillId="2" borderId="55" xfId="0" applyNumberFormat="1" applyFont="1" applyFill="1" applyBorder="1" applyAlignment="1">
      <alignment horizontal="right" vertical="center" shrinkToFit="1"/>
    </xf>
    <xf numFmtId="4" fontId="8" fillId="2" borderId="26" xfId="0" applyNumberFormat="1" applyFont="1" applyFill="1" applyBorder="1" applyAlignment="1">
      <alignment horizontal="right" vertical="center" shrinkToFit="1"/>
    </xf>
    <xf numFmtId="4" fontId="8" fillId="2" borderId="35" xfId="0" applyNumberFormat="1" applyFont="1" applyFill="1" applyBorder="1" applyAlignment="1">
      <alignment horizontal="right" vertical="center" shrinkToFit="1"/>
    </xf>
    <xf numFmtId="4" fontId="8" fillId="2" borderId="56" xfId="0" applyNumberFormat="1" applyFont="1" applyFill="1" applyBorder="1" applyAlignment="1">
      <alignment horizontal="right" vertical="center" shrinkToFit="1"/>
    </xf>
    <xf numFmtId="4" fontId="8" fillId="2" borderId="22" xfId="0" applyNumberFormat="1" applyFont="1" applyFill="1" applyBorder="1" applyAlignment="1">
      <alignment horizontal="right" vertical="center" shrinkToFit="1"/>
    </xf>
    <xf numFmtId="4" fontId="8" fillId="2" borderId="42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right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4" fontId="10" fillId="0" borderId="8" xfId="0" applyNumberFormat="1" applyFont="1" applyFill="1" applyBorder="1" applyAlignment="1">
      <alignment horizontal="right" vertical="center" shrinkToFit="1"/>
    </xf>
    <xf numFmtId="4" fontId="10" fillId="0" borderId="9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right" vertical="center"/>
    </xf>
    <xf numFmtId="0" fontId="8" fillId="0" borderId="36" xfId="0" applyFont="1" applyBorder="1" applyAlignment="1">
      <alignment horizontal="left" vertical="center"/>
    </xf>
    <xf numFmtId="3" fontId="9" fillId="2" borderId="0" xfId="0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0" fontId="13" fillId="4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45"/>
    </xf>
    <xf numFmtId="0" fontId="10" fillId="0" borderId="10" xfId="0" applyFont="1" applyFill="1" applyBorder="1" applyAlignment="1">
      <alignment horizontal="center" vertical="center" textRotation="45"/>
    </xf>
    <xf numFmtId="0" fontId="10" fillId="0" borderId="5" xfId="0" applyFont="1" applyFill="1" applyBorder="1" applyAlignment="1">
      <alignment horizontal="center" vertical="center" textRotation="45"/>
    </xf>
    <xf numFmtId="0" fontId="10" fillId="0" borderId="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tabSelected="1" zoomScale="80" zoomScaleNormal="80" zoomScaleSheetLayoutView="100" workbookViewId="0">
      <pane xSplit="4" ySplit="7" topLeftCell="E111" activePane="bottomRight" state="frozen"/>
      <selection pane="topRight" activeCell="E1" sqref="E1"/>
      <selection pane="bottomLeft" activeCell="A12" sqref="A12"/>
      <selection pane="bottomRight" activeCell="N2" sqref="N2"/>
    </sheetView>
  </sheetViews>
  <sheetFormatPr defaultRowHeight="15" x14ac:dyDescent="0.3"/>
  <cols>
    <col min="1" max="1" width="4.5703125" style="5" customWidth="1"/>
    <col min="2" max="2" width="6.85546875" style="5" customWidth="1"/>
    <col min="3" max="3" width="6.140625" style="137" customWidth="1"/>
    <col min="4" max="4" width="52.28515625" style="105" customWidth="1"/>
    <col min="5" max="5" width="14.140625" style="118" customWidth="1"/>
    <col min="6" max="6" width="12.42578125" style="118" customWidth="1"/>
    <col min="7" max="7" width="14.140625" style="118" customWidth="1"/>
    <col min="8" max="8" width="14.140625" style="119" customWidth="1"/>
    <col min="9" max="9" width="12.42578125" style="119" customWidth="1"/>
    <col min="10" max="11" width="14.140625" style="119" customWidth="1"/>
    <col min="12" max="12" width="12.42578125" style="119" customWidth="1"/>
    <col min="13" max="13" width="14.140625" style="119" customWidth="1"/>
    <col min="14" max="14" width="11.28515625" style="113" customWidth="1"/>
    <col min="15" max="15" width="13.140625" style="119" hidden="1" customWidth="1"/>
    <col min="16" max="16" width="13.42578125" style="119" hidden="1" customWidth="1"/>
    <col min="17" max="17" width="6.7109375" style="139" customWidth="1"/>
    <col min="18" max="18" width="7.28515625" style="139" customWidth="1"/>
    <col min="19" max="19" width="8.140625" style="139" customWidth="1"/>
  </cols>
  <sheetData>
    <row r="1" spans="1:21" s="3" customFormat="1" ht="15" customHeight="1" x14ac:dyDescent="0.2">
      <c r="A1" s="126"/>
      <c r="B1" s="126"/>
      <c r="C1" s="136"/>
      <c r="D1" s="127"/>
      <c r="E1" s="128"/>
      <c r="F1" s="128"/>
      <c r="G1" s="128"/>
      <c r="H1" s="128"/>
      <c r="I1" s="128"/>
      <c r="J1" s="128"/>
      <c r="K1" s="129"/>
      <c r="L1" s="129"/>
      <c r="M1" s="129"/>
      <c r="N1" s="183" t="s">
        <v>62</v>
      </c>
      <c r="O1" s="129"/>
      <c r="P1" s="129"/>
      <c r="Q1" s="139"/>
      <c r="R1" s="139"/>
      <c r="S1" s="139"/>
      <c r="T1"/>
      <c r="U1"/>
    </row>
    <row r="2" spans="1:21" s="3" customFormat="1" ht="15" customHeight="1" x14ac:dyDescent="0.2">
      <c r="A2" s="126"/>
      <c r="B2" s="126"/>
      <c r="C2" s="136"/>
      <c r="D2" s="127"/>
      <c r="E2" s="128"/>
      <c r="F2" s="128"/>
      <c r="G2" s="128"/>
      <c r="H2" s="128"/>
      <c r="I2" s="128"/>
      <c r="J2" s="128"/>
      <c r="K2" s="129"/>
      <c r="L2" s="129"/>
      <c r="M2" s="129"/>
      <c r="N2" s="184" t="s">
        <v>58</v>
      </c>
      <c r="O2" s="129"/>
      <c r="P2" s="129"/>
      <c r="Q2" s="139"/>
      <c r="R2" s="139"/>
      <c r="S2" s="139"/>
      <c r="T2"/>
      <c r="U2"/>
    </row>
    <row r="3" spans="1:21" s="3" customFormat="1" ht="15" customHeight="1" x14ac:dyDescent="0.2">
      <c r="A3" s="126"/>
      <c r="B3" s="126"/>
      <c r="C3" s="136"/>
      <c r="D3" s="127"/>
      <c r="E3" s="128"/>
      <c r="F3" s="128"/>
      <c r="G3" s="128"/>
      <c r="H3" s="128"/>
      <c r="I3" s="128"/>
      <c r="J3" s="128"/>
      <c r="K3" s="129"/>
      <c r="L3" s="129"/>
      <c r="M3" s="129"/>
      <c r="N3" s="181" t="s">
        <v>61</v>
      </c>
      <c r="O3" s="129"/>
      <c r="P3" s="129"/>
      <c r="Q3" s="139"/>
      <c r="R3" s="139"/>
      <c r="S3" s="139"/>
      <c r="T3"/>
      <c r="U3"/>
    </row>
    <row r="4" spans="1:21" s="3" customFormat="1" ht="23.25" customHeight="1" x14ac:dyDescent="0.2">
      <c r="A4" s="186" t="s">
        <v>10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39"/>
      <c r="R4" s="139"/>
      <c r="S4" s="139"/>
      <c r="T4"/>
      <c r="U4"/>
    </row>
    <row r="5" spans="1:21" s="3" customFormat="1" ht="15" customHeight="1" x14ac:dyDescent="0.2">
      <c r="A5" s="187" t="s">
        <v>6</v>
      </c>
      <c r="B5" s="187" t="s">
        <v>7</v>
      </c>
      <c r="C5" s="199" t="s">
        <v>18</v>
      </c>
      <c r="D5" s="196" t="s">
        <v>11</v>
      </c>
      <c r="E5" s="202" t="s">
        <v>13</v>
      </c>
      <c r="F5" s="203"/>
      <c r="G5" s="204"/>
      <c r="H5" s="202" t="s">
        <v>12</v>
      </c>
      <c r="I5" s="203"/>
      <c r="J5" s="208"/>
      <c r="K5" s="190" t="s">
        <v>8</v>
      </c>
      <c r="L5" s="191"/>
      <c r="M5" s="191"/>
      <c r="N5" s="192"/>
      <c r="O5" s="190"/>
      <c r="P5" s="192"/>
      <c r="Q5" s="139"/>
      <c r="R5" s="139"/>
      <c r="S5" s="139"/>
      <c r="T5"/>
      <c r="U5"/>
    </row>
    <row r="6" spans="1:21" s="3" customFormat="1" ht="27" customHeight="1" x14ac:dyDescent="0.2">
      <c r="A6" s="188"/>
      <c r="B6" s="188"/>
      <c r="C6" s="200"/>
      <c r="D6" s="197"/>
      <c r="E6" s="205"/>
      <c r="F6" s="206"/>
      <c r="G6" s="207"/>
      <c r="H6" s="205"/>
      <c r="I6" s="206"/>
      <c r="J6" s="209"/>
      <c r="K6" s="193" t="s">
        <v>26</v>
      </c>
      <c r="L6" s="194"/>
      <c r="M6" s="195"/>
      <c r="N6" s="133" t="s">
        <v>14</v>
      </c>
      <c r="O6" s="210"/>
      <c r="P6" s="208"/>
      <c r="Q6" s="139"/>
      <c r="R6" s="139"/>
      <c r="S6" s="139"/>
      <c r="T6"/>
      <c r="U6"/>
    </row>
    <row r="7" spans="1:21" s="3" customFormat="1" ht="39.75" customHeight="1" x14ac:dyDescent="0.2">
      <c r="A7" s="189"/>
      <c r="B7" s="189"/>
      <c r="C7" s="201"/>
      <c r="D7" s="198"/>
      <c r="E7" s="10" t="s">
        <v>25</v>
      </c>
      <c r="F7" s="11" t="s">
        <v>35</v>
      </c>
      <c r="G7" s="12" t="s">
        <v>24</v>
      </c>
      <c r="H7" s="10" t="s">
        <v>25</v>
      </c>
      <c r="I7" s="11" t="s">
        <v>35</v>
      </c>
      <c r="J7" s="13" t="s">
        <v>24</v>
      </c>
      <c r="K7" s="11" t="s">
        <v>25</v>
      </c>
      <c r="L7" s="11" t="s">
        <v>35</v>
      </c>
      <c r="M7" s="13" t="s">
        <v>24</v>
      </c>
      <c r="N7" s="11" t="s">
        <v>25</v>
      </c>
      <c r="O7" s="11" t="s">
        <v>27</v>
      </c>
      <c r="P7" s="11" t="s">
        <v>24</v>
      </c>
      <c r="Q7" s="139"/>
      <c r="R7" s="139"/>
      <c r="S7" s="139"/>
      <c r="T7"/>
      <c r="U7"/>
    </row>
    <row r="8" spans="1:21" s="131" customFormat="1" ht="15" customHeight="1" x14ac:dyDescent="0.2">
      <c r="A8" s="112">
        <v>1</v>
      </c>
      <c r="B8" s="112">
        <f>A8+1</f>
        <v>2</v>
      </c>
      <c r="C8" s="93">
        <f>B8+1</f>
        <v>3</v>
      </c>
      <c r="D8" s="143">
        <f>C8+1</f>
        <v>4</v>
      </c>
      <c r="E8" s="144">
        <f>D8+1</f>
        <v>5</v>
      </c>
      <c r="F8" s="112">
        <f t="shared" ref="F8:P8" si="0">E8+1</f>
        <v>6</v>
      </c>
      <c r="G8" s="145">
        <f t="shared" si="0"/>
        <v>7</v>
      </c>
      <c r="H8" s="146">
        <f>G8+1</f>
        <v>8</v>
      </c>
      <c r="I8" s="112">
        <f t="shared" si="0"/>
        <v>9</v>
      </c>
      <c r="J8" s="147">
        <f t="shared" si="0"/>
        <v>10</v>
      </c>
      <c r="K8" s="112">
        <f>J8+1</f>
        <v>11</v>
      </c>
      <c r="L8" s="112">
        <f t="shared" si="0"/>
        <v>12</v>
      </c>
      <c r="M8" s="147">
        <f t="shared" si="0"/>
        <v>13</v>
      </c>
      <c r="N8" s="112">
        <f>M8+1</f>
        <v>14</v>
      </c>
      <c r="O8" s="14">
        <f t="shared" si="0"/>
        <v>15</v>
      </c>
      <c r="P8" s="14">
        <f t="shared" si="0"/>
        <v>16</v>
      </c>
      <c r="Q8" s="139"/>
      <c r="R8" s="139"/>
      <c r="S8" s="139"/>
      <c r="T8"/>
      <c r="U8"/>
    </row>
    <row r="9" spans="1:21" s="131" customFormat="1" ht="18" customHeight="1" x14ac:dyDescent="0.2">
      <c r="A9" s="47" t="s">
        <v>46</v>
      </c>
      <c r="B9" s="48"/>
      <c r="C9" s="49"/>
      <c r="D9" s="101" t="s">
        <v>47</v>
      </c>
      <c r="E9" s="50">
        <f>E10</f>
        <v>2697.01</v>
      </c>
      <c r="F9" s="17">
        <f>F10</f>
        <v>0</v>
      </c>
      <c r="G9" s="18">
        <f>SUM(E9:F9)</f>
        <v>2697.01</v>
      </c>
      <c r="H9" s="51">
        <f>H10</f>
        <v>2697.01</v>
      </c>
      <c r="I9" s="51">
        <f>L9+O9</f>
        <v>0</v>
      </c>
      <c r="J9" s="19">
        <f>SUM(H9:I9)</f>
        <v>2697.01</v>
      </c>
      <c r="K9" s="17">
        <f>K10</f>
        <v>2697.01</v>
      </c>
      <c r="L9" s="51">
        <f>L10</f>
        <v>0</v>
      </c>
      <c r="M9" s="19">
        <f>SUM(K9:L9)</f>
        <v>2697.01</v>
      </c>
      <c r="N9" s="17">
        <f>N10</f>
        <v>0</v>
      </c>
      <c r="O9" s="17">
        <f>O10</f>
        <v>0</v>
      </c>
      <c r="P9" s="58">
        <f>SUM(N9:O9)</f>
        <v>0</v>
      </c>
      <c r="Q9" s="139"/>
      <c r="R9" s="139"/>
      <c r="S9" s="139"/>
      <c r="T9"/>
      <c r="U9"/>
    </row>
    <row r="10" spans="1:21" s="131" customFormat="1" ht="16.5" customHeight="1" x14ac:dyDescent="0.2">
      <c r="A10" s="20"/>
      <c r="B10" s="52" t="s">
        <v>48</v>
      </c>
      <c r="C10" s="160"/>
      <c r="D10" s="161" t="s">
        <v>36</v>
      </c>
      <c r="E10" s="162">
        <f>E11</f>
        <v>2697.01</v>
      </c>
      <c r="F10" s="163">
        <f>F11</f>
        <v>0</v>
      </c>
      <c r="G10" s="24">
        <f>SUM(E10:F10)</f>
        <v>2697.01</v>
      </c>
      <c r="H10" s="25">
        <f>SUM(H12:H13)</f>
        <v>2697.01</v>
      </c>
      <c r="I10" s="53">
        <f>L10+O10</f>
        <v>0</v>
      </c>
      <c r="J10" s="26">
        <f>SUM(H10:I10)</f>
        <v>2697.01</v>
      </c>
      <c r="K10" s="164">
        <f>SUM(K12:K13)</f>
        <v>2697.01</v>
      </c>
      <c r="L10" s="25">
        <f>SUM(L12:L13)</f>
        <v>0</v>
      </c>
      <c r="M10" s="26">
        <f>SUM(K10:L10)</f>
        <v>2697.01</v>
      </c>
      <c r="N10" s="23">
        <f>SUM(N12:N13)</f>
        <v>0</v>
      </c>
      <c r="O10" s="14"/>
      <c r="P10" s="14"/>
      <c r="Q10" s="139"/>
      <c r="R10" s="139"/>
      <c r="S10" s="139"/>
      <c r="T10"/>
      <c r="U10"/>
    </row>
    <row r="11" spans="1:21" s="131" customFormat="1" ht="56.25" x14ac:dyDescent="0.2">
      <c r="A11" s="20"/>
      <c r="B11" s="52"/>
      <c r="C11" s="94">
        <v>2010</v>
      </c>
      <c r="D11" s="102" t="s">
        <v>30</v>
      </c>
      <c r="E11" s="34">
        <f>K10</f>
        <v>2697.01</v>
      </c>
      <c r="F11" s="34">
        <f>L10</f>
        <v>0</v>
      </c>
      <c r="G11" s="27">
        <f>SUM(E11:F11)</f>
        <v>2697.01</v>
      </c>
      <c r="H11" s="31"/>
      <c r="I11" s="31"/>
      <c r="J11" s="59"/>
      <c r="K11" s="34"/>
      <c r="L11" s="31"/>
      <c r="M11" s="54"/>
      <c r="N11" s="34"/>
      <c r="O11" s="14"/>
      <c r="P11" s="14"/>
      <c r="Q11" s="139"/>
      <c r="R11" s="139"/>
      <c r="S11" s="139"/>
      <c r="T11"/>
      <c r="U11"/>
    </row>
    <row r="12" spans="1:21" s="131" customFormat="1" ht="18" customHeight="1" x14ac:dyDescent="0.2">
      <c r="A12" s="20"/>
      <c r="B12" s="94"/>
      <c r="C12" s="165">
        <v>4300</v>
      </c>
      <c r="D12" s="98" t="s">
        <v>22</v>
      </c>
      <c r="E12" s="28"/>
      <c r="F12" s="29"/>
      <c r="G12" s="30"/>
      <c r="H12" s="31">
        <f>K12</f>
        <v>52.88</v>
      </c>
      <c r="I12" s="31">
        <f>L12</f>
        <v>0</v>
      </c>
      <c r="J12" s="55">
        <f>SUM(H12:I12)</f>
        <v>52.88</v>
      </c>
      <c r="K12" s="34">
        <v>52.88</v>
      </c>
      <c r="L12" s="31"/>
      <c r="M12" s="32">
        <f>SUM(K12:L12)</f>
        <v>52.88</v>
      </c>
      <c r="N12" s="34"/>
      <c r="O12" s="34"/>
      <c r="P12" s="34"/>
      <c r="Q12" s="139"/>
      <c r="R12" s="139"/>
      <c r="S12" s="139"/>
      <c r="T12"/>
      <c r="U12"/>
    </row>
    <row r="13" spans="1:21" s="131" customFormat="1" ht="18" customHeight="1" x14ac:dyDescent="0.2">
      <c r="A13" s="114"/>
      <c r="B13" s="130"/>
      <c r="C13" s="166">
        <v>4430</v>
      </c>
      <c r="D13" s="96" t="s">
        <v>49</v>
      </c>
      <c r="E13" s="41"/>
      <c r="F13" s="42"/>
      <c r="G13" s="43"/>
      <c r="H13" s="56">
        <f>K13</f>
        <v>2644.13</v>
      </c>
      <c r="I13" s="56">
        <f>L13</f>
        <v>0</v>
      </c>
      <c r="J13" s="63">
        <f>SUM(H13:I13)</f>
        <v>2644.13</v>
      </c>
      <c r="K13" s="46">
        <v>2644.13</v>
      </c>
      <c r="L13" s="56"/>
      <c r="M13" s="56">
        <f>SUM(K13:L13)</f>
        <v>2644.13</v>
      </c>
      <c r="N13" s="46"/>
      <c r="O13" s="46"/>
      <c r="P13" s="46"/>
      <c r="Q13" s="139"/>
      <c r="R13" s="139"/>
      <c r="S13" s="139"/>
      <c r="T13"/>
      <c r="U13"/>
    </row>
    <row r="14" spans="1:21" ht="18" customHeight="1" x14ac:dyDescent="0.2">
      <c r="A14" s="15">
        <v>750</v>
      </c>
      <c r="B14" s="16"/>
      <c r="C14" s="16"/>
      <c r="D14" s="103" t="s">
        <v>0</v>
      </c>
      <c r="E14" s="57">
        <f>E15+E22</f>
        <v>391382</v>
      </c>
      <c r="F14" s="58">
        <f>F15+F22</f>
        <v>0</v>
      </c>
      <c r="G14" s="18">
        <f>SUM(E14:F14)</f>
        <v>391382</v>
      </c>
      <c r="H14" s="51">
        <f>K14+N14</f>
        <v>391382</v>
      </c>
      <c r="I14" s="51">
        <f>L14+O14</f>
        <v>0</v>
      </c>
      <c r="J14" s="19">
        <f>SUM(H14:I14)</f>
        <v>391382</v>
      </c>
      <c r="K14" s="58">
        <f>K15+K22</f>
        <v>391382</v>
      </c>
      <c r="L14" s="58">
        <f>L15+L22</f>
        <v>0</v>
      </c>
      <c r="M14" s="19">
        <f>SUM(K14:L14)</f>
        <v>391382</v>
      </c>
      <c r="N14" s="17">
        <f>N15</f>
        <v>0</v>
      </c>
      <c r="O14" s="58">
        <f>O15</f>
        <v>0</v>
      </c>
      <c r="P14" s="58">
        <f>SUM(N14:O14)</f>
        <v>0</v>
      </c>
    </row>
    <row r="15" spans="1:21" ht="16.5" customHeight="1" x14ac:dyDescent="0.2">
      <c r="A15" s="20"/>
      <c r="B15" s="21">
        <v>75011</v>
      </c>
      <c r="C15" s="77"/>
      <c r="D15" s="104" t="s">
        <v>1</v>
      </c>
      <c r="E15" s="22">
        <f>E16</f>
        <v>368827</v>
      </c>
      <c r="F15" s="23">
        <f>F16</f>
        <v>0</v>
      </c>
      <c r="G15" s="24">
        <f>SUM(E15:F15)</f>
        <v>368827</v>
      </c>
      <c r="H15" s="53">
        <f>K15+N15</f>
        <v>368827</v>
      </c>
      <c r="I15" s="53">
        <f>L15+O15</f>
        <v>0</v>
      </c>
      <c r="J15" s="23">
        <f>SUM(H15:I15)</f>
        <v>368827</v>
      </c>
      <c r="K15" s="25">
        <f>SUM(K17:K21)</f>
        <v>368827</v>
      </c>
      <c r="L15" s="25">
        <f>SUM(L17:L21)</f>
        <v>0</v>
      </c>
      <c r="M15" s="26">
        <f>SUM(K15:L15)</f>
        <v>368827</v>
      </c>
      <c r="N15" s="23">
        <f>SUM(N17:N20)</f>
        <v>0</v>
      </c>
      <c r="O15" s="25">
        <f>V15</f>
        <v>0</v>
      </c>
      <c r="P15" s="23">
        <f>SUM(N15:O15)</f>
        <v>0</v>
      </c>
    </row>
    <row r="16" spans="1:21" s="9" customFormat="1" ht="56.25" x14ac:dyDescent="0.2">
      <c r="A16" s="20"/>
      <c r="B16" s="52"/>
      <c r="C16" s="85">
        <v>2010</v>
      </c>
      <c r="D16" s="102" t="s">
        <v>30</v>
      </c>
      <c r="E16" s="76">
        <f>K15</f>
        <v>368827</v>
      </c>
      <c r="F16" s="34">
        <f>L15</f>
        <v>0</v>
      </c>
      <c r="G16" s="27">
        <f>SUM(E16:F16)</f>
        <v>368827</v>
      </c>
      <c r="H16" s="31"/>
      <c r="I16" s="31"/>
      <c r="J16" s="59"/>
      <c r="K16" s="34"/>
      <c r="L16" s="31"/>
      <c r="M16" s="54"/>
      <c r="N16" s="34"/>
      <c r="O16" s="31"/>
      <c r="P16" s="54"/>
      <c r="Q16" s="139"/>
      <c r="R16" s="139"/>
      <c r="S16" s="139"/>
      <c r="T16"/>
      <c r="U16"/>
    </row>
    <row r="17" spans="1:21" s="6" customFormat="1" ht="17.100000000000001" customHeight="1" x14ac:dyDescent="0.2">
      <c r="A17" s="20"/>
      <c r="B17" s="94"/>
      <c r="C17" s="90">
        <v>4010</v>
      </c>
      <c r="D17" s="107" t="s">
        <v>15</v>
      </c>
      <c r="E17" s="28"/>
      <c r="F17" s="29"/>
      <c r="G17" s="30"/>
      <c r="H17" s="31">
        <f t="shared" ref="H17:I21" si="1">K17</f>
        <v>300949</v>
      </c>
      <c r="I17" s="31">
        <f t="shared" si="1"/>
        <v>0</v>
      </c>
      <c r="J17" s="33">
        <f t="shared" ref="J17:J29" si="2">SUM(H17:I17)</f>
        <v>300949</v>
      </c>
      <c r="K17" s="73">
        <v>300949</v>
      </c>
      <c r="L17" s="31"/>
      <c r="M17" s="33">
        <f t="shared" ref="M17:M29" si="3">SUM(K17:L17)</f>
        <v>300949</v>
      </c>
      <c r="N17" s="73"/>
      <c r="O17" s="31"/>
      <c r="P17" s="73">
        <f t="shared" ref="P17:P29" si="4">SUM(N17:O17)</f>
        <v>0</v>
      </c>
      <c r="Q17" s="139"/>
      <c r="R17" s="139"/>
      <c r="S17" s="139"/>
      <c r="T17"/>
      <c r="U17"/>
    </row>
    <row r="18" spans="1:21" s="6" customFormat="1" ht="17.100000000000001" customHeight="1" x14ac:dyDescent="0.2">
      <c r="A18" s="20"/>
      <c r="B18" s="94"/>
      <c r="C18" s="79">
        <v>4040</v>
      </c>
      <c r="D18" s="99" t="s">
        <v>16</v>
      </c>
      <c r="E18" s="35"/>
      <c r="F18" s="36"/>
      <c r="G18" s="37"/>
      <c r="H18" s="38">
        <f t="shared" si="1"/>
        <v>3502</v>
      </c>
      <c r="I18" s="40">
        <f t="shared" si="1"/>
        <v>0</v>
      </c>
      <c r="J18" s="39">
        <f t="shared" si="2"/>
        <v>3502</v>
      </c>
      <c r="K18" s="40">
        <v>3502</v>
      </c>
      <c r="L18" s="38"/>
      <c r="M18" s="39">
        <f t="shared" si="3"/>
        <v>3502</v>
      </c>
      <c r="N18" s="62"/>
      <c r="O18" s="38"/>
      <c r="P18" s="62">
        <f t="shared" si="4"/>
        <v>0</v>
      </c>
      <c r="Q18" s="139"/>
      <c r="R18" s="139"/>
      <c r="S18" s="139"/>
      <c r="T18"/>
      <c r="U18"/>
    </row>
    <row r="19" spans="1:21" s="6" customFormat="1" ht="17.100000000000001" customHeight="1" x14ac:dyDescent="0.2">
      <c r="A19" s="20"/>
      <c r="B19" s="94"/>
      <c r="C19" s="110">
        <v>4110</v>
      </c>
      <c r="D19" s="100" t="s">
        <v>17</v>
      </c>
      <c r="E19" s="35"/>
      <c r="F19" s="36"/>
      <c r="G19" s="37"/>
      <c r="H19" s="68">
        <f t="shared" si="1"/>
        <v>52335</v>
      </c>
      <c r="I19" s="86">
        <f t="shared" si="1"/>
        <v>0</v>
      </c>
      <c r="J19" s="69">
        <f t="shared" si="2"/>
        <v>52335</v>
      </c>
      <c r="K19" s="95">
        <v>52335</v>
      </c>
      <c r="L19" s="68"/>
      <c r="M19" s="69">
        <f t="shared" si="3"/>
        <v>52335</v>
      </c>
      <c r="N19" s="95"/>
      <c r="O19" s="38"/>
      <c r="P19" s="62">
        <f t="shared" si="4"/>
        <v>0</v>
      </c>
      <c r="Q19" s="139"/>
      <c r="R19" s="139"/>
      <c r="S19" s="139"/>
      <c r="T19"/>
      <c r="U19"/>
    </row>
    <row r="20" spans="1:21" s="6" customFormat="1" ht="16.5" customHeight="1" x14ac:dyDescent="0.2">
      <c r="A20" s="20"/>
      <c r="B20" s="94"/>
      <c r="C20" s="110">
        <v>4120</v>
      </c>
      <c r="D20" s="182" t="s">
        <v>57</v>
      </c>
      <c r="E20" s="35"/>
      <c r="F20" s="36"/>
      <c r="G20" s="37"/>
      <c r="H20" s="68">
        <f t="shared" si="1"/>
        <v>4821</v>
      </c>
      <c r="I20" s="86">
        <f t="shared" si="1"/>
        <v>0</v>
      </c>
      <c r="J20" s="125">
        <f t="shared" si="2"/>
        <v>4821</v>
      </c>
      <c r="K20" s="86">
        <v>4821</v>
      </c>
      <c r="L20" s="68"/>
      <c r="M20" s="125">
        <f t="shared" si="3"/>
        <v>4821</v>
      </c>
      <c r="N20" s="86"/>
      <c r="O20" s="38"/>
      <c r="P20" s="46">
        <f>SUM(N20:O20)</f>
        <v>0</v>
      </c>
      <c r="Q20" s="139"/>
      <c r="R20" s="139"/>
      <c r="S20" s="139"/>
      <c r="T20"/>
      <c r="U20"/>
    </row>
    <row r="21" spans="1:21" s="7" customFormat="1" ht="16.5" customHeight="1" x14ac:dyDescent="0.2">
      <c r="A21" s="114"/>
      <c r="B21" s="116"/>
      <c r="C21" s="80">
        <v>4300</v>
      </c>
      <c r="D21" s="96" t="s">
        <v>22</v>
      </c>
      <c r="E21" s="41"/>
      <c r="F21" s="42"/>
      <c r="G21" s="43"/>
      <c r="H21" s="56">
        <f t="shared" si="1"/>
        <v>7220</v>
      </c>
      <c r="I21" s="56">
        <f t="shared" si="1"/>
        <v>0</v>
      </c>
      <c r="J21" s="63">
        <f t="shared" si="2"/>
        <v>7220</v>
      </c>
      <c r="K21" s="46">
        <v>7220</v>
      </c>
      <c r="L21" s="46"/>
      <c r="M21" s="63">
        <f t="shared" si="3"/>
        <v>7220</v>
      </c>
      <c r="N21" s="46"/>
      <c r="O21" s="46"/>
      <c r="P21" s="46">
        <f t="shared" ref="P21" si="5">SUM(N21:O21)</f>
        <v>0</v>
      </c>
      <c r="Q21" s="139"/>
      <c r="R21" s="139"/>
      <c r="S21" s="139"/>
      <c r="T21"/>
      <c r="U21"/>
    </row>
    <row r="22" spans="1:21" s="1" customFormat="1" ht="16.5" customHeight="1" x14ac:dyDescent="0.2">
      <c r="A22" s="20"/>
      <c r="B22" s="21">
        <v>75056</v>
      </c>
      <c r="C22" s="77"/>
      <c r="D22" s="81" t="s">
        <v>54</v>
      </c>
      <c r="E22" s="22">
        <f>SUM(E23:E23)</f>
        <v>22555</v>
      </c>
      <c r="F22" s="23">
        <f>SUM(F23:F23)</f>
        <v>0</v>
      </c>
      <c r="G22" s="24">
        <f>SUM(E22:F22)</f>
        <v>22555</v>
      </c>
      <c r="H22" s="53">
        <f>K22</f>
        <v>22555</v>
      </c>
      <c r="I22" s="23">
        <f>L22+O22</f>
        <v>0</v>
      </c>
      <c r="J22" s="23">
        <f>SUM(H22:I22)</f>
        <v>22555</v>
      </c>
      <c r="K22" s="53">
        <f>SUM(K24:K27)</f>
        <v>22555</v>
      </c>
      <c r="L22" s="53">
        <f>SUM(L24:L27)</f>
        <v>0</v>
      </c>
      <c r="M22" s="26">
        <f>SUM(K22:L22)</f>
        <v>22555</v>
      </c>
      <c r="N22" s="23">
        <f>SUM(N23:N23)</f>
        <v>0</v>
      </c>
      <c r="O22" s="53">
        <f>SUM(O24:O26)</f>
        <v>0</v>
      </c>
      <c r="P22" s="23">
        <f>SUM(N22:O22)</f>
        <v>0</v>
      </c>
      <c r="Q22" s="139"/>
      <c r="R22" s="139"/>
      <c r="S22" s="139"/>
      <c r="T22"/>
      <c r="U22"/>
    </row>
    <row r="23" spans="1:21" s="9" customFormat="1" ht="56.25" x14ac:dyDescent="0.2">
      <c r="A23" s="20"/>
      <c r="B23" s="52"/>
      <c r="C23" s="93">
        <v>2010</v>
      </c>
      <c r="D23" s="102" t="s">
        <v>30</v>
      </c>
      <c r="E23" s="60">
        <f>K22</f>
        <v>22555</v>
      </c>
      <c r="F23" s="54">
        <f>L22</f>
        <v>0</v>
      </c>
      <c r="G23" s="64">
        <f>SUM(E23:F23)</f>
        <v>22555</v>
      </c>
      <c r="H23" s="60"/>
      <c r="I23" s="61"/>
      <c r="J23" s="59"/>
      <c r="K23" s="54"/>
      <c r="L23" s="61"/>
      <c r="M23" s="54"/>
      <c r="N23" s="54"/>
      <c r="O23" s="61"/>
      <c r="P23" s="54"/>
      <c r="Q23" s="139"/>
      <c r="R23" s="139"/>
      <c r="S23" s="139"/>
      <c r="T23"/>
      <c r="U23"/>
    </row>
    <row r="24" spans="1:21" s="6" customFormat="1" ht="17.100000000000001" customHeight="1" x14ac:dyDescent="0.2">
      <c r="A24" s="20"/>
      <c r="B24" s="94"/>
      <c r="C24" s="78">
        <v>3020</v>
      </c>
      <c r="D24" s="83" t="s">
        <v>55</v>
      </c>
      <c r="E24" s="28"/>
      <c r="F24" s="29"/>
      <c r="G24" s="30"/>
      <c r="H24" s="32">
        <f t="shared" ref="H24:H26" si="6">K24</f>
        <v>21839</v>
      </c>
      <c r="I24" s="32">
        <f t="shared" ref="I24:I26" si="7">L24</f>
        <v>0</v>
      </c>
      <c r="J24" s="55">
        <f t="shared" ref="J24:J26" si="8">SUM(H24:I24)</f>
        <v>21839</v>
      </c>
      <c r="K24" s="62">
        <v>21839</v>
      </c>
      <c r="L24" s="38"/>
      <c r="M24" s="55">
        <f t="shared" ref="M24:M26" si="9">SUM(K24:L24)</f>
        <v>21839</v>
      </c>
      <c r="N24" s="62"/>
      <c r="O24" s="32"/>
      <c r="P24" s="62">
        <f t="shared" ref="P24:P27" si="10">SUM(N24:O24)</f>
        <v>0</v>
      </c>
      <c r="Q24" s="139"/>
      <c r="R24" s="139"/>
      <c r="S24" s="139"/>
      <c r="T24"/>
      <c r="U24"/>
    </row>
    <row r="25" spans="1:21" s="6" customFormat="1" ht="17.100000000000001" hidden="1" customHeight="1" x14ac:dyDescent="0.2">
      <c r="A25" s="20"/>
      <c r="B25" s="94"/>
      <c r="C25" s="79">
        <v>4110</v>
      </c>
      <c r="D25" s="99" t="s">
        <v>17</v>
      </c>
      <c r="E25" s="35"/>
      <c r="F25" s="36"/>
      <c r="G25" s="37"/>
      <c r="H25" s="38">
        <f t="shared" si="6"/>
        <v>0</v>
      </c>
      <c r="I25" s="38">
        <f t="shared" si="7"/>
        <v>0</v>
      </c>
      <c r="J25" s="39">
        <f t="shared" si="8"/>
        <v>0</v>
      </c>
      <c r="K25" s="40">
        <v>0</v>
      </c>
      <c r="L25" s="38"/>
      <c r="M25" s="39">
        <f t="shared" si="9"/>
        <v>0</v>
      </c>
      <c r="N25" s="40"/>
      <c r="O25" s="38"/>
      <c r="P25" s="40">
        <f t="shared" si="10"/>
        <v>0</v>
      </c>
      <c r="Q25" s="139"/>
      <c r="R25" s="139"/>
      <c r="S25" s="139"/>
      <c r="T25"/>
      <c r="U25"/>
    </row>
    <row r="26" spans="1:21" s="6" customFormat="1" ht="17.25" hidden="1" customHeight="1" x14ac:dyDescent="0.2">
      <c r="A26" s="20"/>
      <c r="B26" s="94"/>
      <c r="C26" s="79">
        <v>4120</v>
      </c>
      <c r="D26" s="109" t="s">
        <v>57</v>
      </c>
      <c r="E26" s="35"/>
      <c r="F26" s="36"/>
      <c r="G26" s="37"/>
      <c r="H26" s="111">
        <f t="shared" si="6"/>
        <v>0</v>
      </c>
      <c r="I26" s="38">
        <f t="shared" si="7"/>
        <v>0</v>
      </c>
      <c r="J26" s="39">
        <f t="shared" si="8"/>
        <v>0</v>
      </c>
      <c r="K26" s="40">
        <v>0</v>
      </c>
      <c r="L26" s="38"/>
      <c r="M26" s="39">
        <f t="shared" si="9"/>
        <v>0</v>
      </c>
      <c r="N26" s="40"/>
      <c r="O26" s="38"/>
      <c r="P26" s="40">
        <f t="shared" si="10"/>
        <v>0</v>
      </c>
      <c r="Q26" s="139"/>
      <c r="R26" s="139"/>
      <c r="S26" s="139"/>
      <c r="T26"/>
      <c r="U26"/>
    </row>
    <row r="27" spans="1:21" s="6" customFormat="1" ht="17.100000000000001" customHeight="1" x14ac:dyDescent="0.2">
      <c r="A27" s="114"/>
      <c r="B27" s="94"/>
      <c r="C27" s="78">
        <v>4210</v>
      </c>
      <c r="D27" s="83" t="s">
        <v>20</v>
      </c>
      <c r="E27" s="35"/>
      <c r="F27" s="36"/>
      <c r="G27" s="37"/>
      <c r="H27" s="39">
        <f>K27</f>
        <v>716</v>
      </c>
      <c r="I27" s="40">
        <f>L27</f>
        <v>0</v>
      </c>
      <c r="J27" s="89">
        <f>SUM(H27:I27)</f>
        <v>716</v>
      </c>
      <c r="K27" s="46">
        <v>716</v>
      </c>
      <c r="L27" s="38"/>
      <c r="M27" s="40">
        <f>SUM(K27:L27)</f>
        <v>716</v>
      </c>
      <c r="N27" s="40"/>
      <c r="O27" s="40"/>
      <c r="P27" s="40">
        <f t="shared" si="10"/>
        <v>0</v>
      </c>
      <c r="Q27" s="139"/>
      <c r="R27" s="139"/>
      <c r="S27" s="139"/>
      <c r="T27"/>
      <c r="U27"/>
    </row>
    <row r="28" spans="1:21" s="1" customFormat="1" ht="42" customHeight="1" x14ac:dyDescent="0.2">
      <c r="A28" s="15">
        <v>751</v>
      </c>
      <c r="B28" s="48"/>
      <c r="C28" s="48"/>
      <c r="D28" s="101" t="s">
        <v>9</v>
      </c>
      <c r="E28" s="50">
        <f>E29+E34</f>
        <v>159542</v>
      </c>
      <c r="F28" s="17">
        <f>F29+F34</f>
        <v>0</v>
      </c>
      <c r="G28" s="67">
        <f>SUM(E28:F28)</f>
        <v>159542</v>
      </c>
      <c r="H28" s="51">
        <f>K28+N28</f>
        <v>159542</v>
      </c>
      <c r="I28" s="51">
        <f>L28+O28</f>
        <v>0</v>
      </c>
      <c r="J28" s="84">
        <f t="shared" si="2"/>
        <v>159542</v>
      </c>
      <c r="K28" s="17">
        <f>K29+K34</f>
        <v>159542</v>
      </c>
      <c r="L28" s="17">
        <f>L29+L34</f>
        <v>0</v>
      </c>
      <c r="M28" s="84">
        <f t="shared" si="3"/>
        <v>159542</v>
      </c>
      <c r="N28" s="17">
        <f>N29</f>
        <v>0</v>
      </c>
      <c r="O28" s="58">
        <f>O29</f>
        <v>0</v>
      </c>
      <c r="P28" s="58">
        <f t="shared" ref="P28" si="11">SUM(N28:O28)</f>
        <v>0</v>
      </c>
      <c r="Q28" s="139"/>
      <c r="R28" s="139"/>
      <c r="S28" s="139"/>
      <c r="T28"/>
      <c r="U28"/>
    </row>
    <row r="29" spans="1:21" s="1" customFormat="1" ht="28.5" customHeight="1" x14ac:dyDescent="0.2">
      <c r="A29" s="20"/>
      <c r="B29" s="52">
        <v>75101</v>
      </c>
      <c r="C29" s="77"/>
      <c r="D29" s="97" t="s">
        <v>2</v>
      </c>
      <c r="E29" s="22">
        <f>E30</f>
        <v>5523</v>
      </c>
      <c r="F29" s="23">
        <f>F30</f>
        <v>0</v>
      </c>
      <c r="G29" s="24">
        <f>SUM(E29:F29)</f>
        <v>5523</v>
      </c>
      <c r="H29" s="53">
        <f>K29+N29</f>
        <v>5523</v>
      </c>
      <c r="I29" s="53">
        <f>L29+O29</f>
        <v>0</v>
      </c>
      <c r="J29" s="26">
        <f t="shared" si="2"/>
        <v>5523</v>
      </c>
      <c r="K29" s="23">
        <f>SUM(K31:K33)</f>
        <v>5523</v>
      </c>
      <c r="L29" s="53">
        <f>SUM(L31:L33)</f>
        <v>0</v>
      </c>
      <c r="M29" s="26">
        <f t="shared" si="3"/>
        <v>5523</v>
      </c>
      <c r="N29" s="23">
        <f>SUM(N31:N33)</f>
        <v>0</v>
      </c>
      <c r="O29" s="53">
        <f>SUM(O31:O33)</f>
        <v>0</v>
      </c>
      <c r="P29" s="23">
        <f t="shared" si="4"/>
        <v>0</v>
      </c>
      <c r="Q29" s="139"/>
      <c r="R29" s="139"/>
      <c r="S29" s="139"/>
      <c r="T29"/>
      <c r="U29"/>
    </row>
    <row r="30" spans="1:21" s="9" customFormat="1" ht="56.25" x14ac:dyDescent="0.2">
      <c r="A30" s="20"/>
      <c r="B30" s="52"/>
      <c r="C30" s="93">
        <v>2010</v>
      </c>
      <c r="D30" s="102" t="s">
        <v>30</v>
      </c>
      <c r="E30" s="60">
        <f>K29</f>
        <v>5523</v>
      </c>
      <c r="F30" s="54">
        <f>L29</f>
        <v>0</v>
      </c>
      <c r="G30" s="64">
        <f>SUM(E30:F30)</f>
        <v>5523</v>
      </c>
      <c r="H30" s="61"/>
      <c r="I30" s="61"/>
      <c r="J30" s="59"/>
      <c r="K30" s="54"/>
      <c r="L30" s="61"/>
      <c r="M30" s="54"/>
      <c r="N30" s="54"/>
      <c r="O30" s="31"/>
      <c r="P30" s="54"/>
      <c r="Q30" s="139"/>
      <c r="R30" s="139"/>
      <c r="S30" s="139"/>
      <c r="T30"/>
      <c r="U30"/>
    </row>
    <row r="31" spans="1:21" s="6" customFormat="1" ht="15.75" customHeight="1" x14ac:dyDescent="0.2">
      <c r="A31" s="20"/>
      <c r="B31" s="94"/>
      <c r="C31" s="91">
        <v>4010</v>
      </c>
      <c r="D31" s="108" t="s">
        <v>15</v>
      </c>
      <c r="E31" s="28"/>
      <c r="F31" s="29"/>
      <c r="G31" s="30"/>
      <c r="H31" s="132">
        <f t="shared" ref="H31:I33" si="12">K31</f>
        <v>4615</v>
      </c>
      <c r="I31" s="73">
        <f t="shared" si="12"/>
        <v>0</v>
      </c>
      <c r="J31" s="72">
        <f t="shared" ref="J31:J33" si="13">SUM(H31:I31)</f>
        <v>4615</v>
      </c>
      <c r="K31" s="73">
        <v>4615</v>
      </c>
      <c r="L31" s="74"/>
      <c r="M31" s="74">
        <f t="shared" ref="M31:M33" si="14">SUM(K31:L31)</f>
        <v>4615</v>
      </c>
      <c r="N31" s="73"/>
      <c r="O31" s="74"/>
      <c r="P31" s="73">
        <f t="shared" ref="P31:P33" si="15">SUM(N31:O31)</f>
        <v>0</v>
      </c>
      <c r="Q31" s="139"/>
      <c r="R31" s="139"/>
      <c r="S31" s="139"/>
      <c r="T31"/>
      <c r="U31"/>
    </row>
    <row r="32" spans="1:21" s="6" customFormat="1" ht="15.75" customHeight="1" x14ac:dyDescent="0.2">
      <c r="A32" s="20"/>
      <c r="B32" s="94"/>
      <c r="C32" s="78">
        <v>4110</v>
      </c>
      <c r="D32" s="83" t="s">
        <v>17</v>
      </c>
      <c r="E32" s="35"/>
      <c r="F32" s="36"/>
      <c r="G32" s="37"/>
      <c r="H32" s="55">
        <f t="shared" si="12"/>
        <v>794</v>
      </c>
      <c r="I32" s="40">
        <f t="shared" si="12"/>
        <v>0</v>
      </c>
      <c r="J32" s="55">
        <f t="shared" si="13"/>
        <v>794</v>
      </c>
      <c r="K32" s="62">
        <v>794</v>
      </c>
      <c r="L32" s="32"/>
      <c r="M32" s="32">
        <f t="shared" si="14"/>
        <v>794</v>
      </c>
      <c r="N32" s="62"/>
      <c r="O32" s="32"/>
      <c r="P32" s="62">
        <f t="shared" si="15"/>
        <v>0</v>
      </c>
      <c r="Q32" s="139"/>
      <c r="R32" s="139"/>
      <c r="S32" s="139"/>
      <c r="T32"/>
      <c r="U32"/>
    </row>
    <row r="33" spans="1:21" s="6" customFormat="1" ht="16.5" customHeight="1" x14ac:dyDescent="0.2">
      <c r="A33" s="20"/>
      <c r="B33" s="130"/>
      <c r="C33" s="92">
        <v>4120</v>
      </c>
      <c r="D33" s="109" t="s">
        <v>57</v>
      </c>
      <c r="E33" s="41"/>
      <c r="F33" s="42"/>
      <c r="G33" s="43"/>
      <c r="H33" s="63">
        <f t="shared" si="12"/>
        <v>114</v>
      </c>
      <c r="I33" s="46">
        <f t="shared" si="12"/>
        <v>0</v>
      </c>
      <c r="J33" s="134">
        <f t="shared" si="13"/>
        <v>114</v>
      </c>
      <c r="K33" s="46">
        <v>114</v>
      </c>
      <c r="L33" s="56"/>
      <c r="M33" s="46">
        <f t="shared" si="14"/>
        <v>114</v>
      </c>
      <c r="N33" s="45"/>
      <c r="O33" s="56"/>
      <c r="P33" s="46">
        <f t="shared" si="15"/>
        <v>0</v>
      </c>
      <c r="Q33" s="139"/>
      <c r="R33" s="139"/>
      <c r="S33" s="139"/>
      <c r="T33"/>
      <c r="U33"/>
    </row>
    <row r="34" spans="1:21" s="1" customFormat="1" ht="17.25" customHeight="1" x14ac:dyDescent="0.2">
      <c r="A34" s="154"/>
      <c r="B34" s="21">
        <v>75107</v>
      </c>
      <c r="C34" s="77"/>
      <c r="D34" s="159" t="s">
        <v>45</v>
      </c>
      <c r="E34" s="22">
        <f>E35</f>
        <v>154019</v>
      </c>
      <c r="F34" s="23">
        <f>F35</f>
        <v>0</v>
      </c>
      <c r="G34" s="24">
        <f>SUM(E34:F34)</f>
        <v>154019</v>
      </c>
      <c r="H34" s="53">
        <f>K34+N34</f>
        <v>154019</v>
      </c>
      <c r="I34" s="53">
        <f>L34+O34</f>
        <v>0</v>
      </c>
      <c r="J34" s="26">
        <f>SUM(H34:I34)</f>
        <v>154019</v>
      </c>
      <c r="K34" s="23">
        <f>SUM(K36:K43)</f>
        <v>154019</v>
      </c>
      <c r="L34" s="53">
        <f>SUM(L36:L43)</f>
        <v>0</v>
      </c>
      <c r="M34" s="26">
        <f>SUM(K34:L34)</f>
        <v>154019</v>
      </c>
      <c r="N34" s="23">
        <f>SUM(N36:N43)</f>
        <v>0</v>
      </c>
      <c r="O34" s="23">
        <f>SUM(O36:O43)</f>
        <v>0</v>
      </c>
      <c r="P34" s="23">
        <f>SUM(N34:O34)</f>
        <v>0</v>
      </c>
      <c r="Q34" s="139"/>
      <c r="R34" s="139"/>
      <c r="S34" s="139"/>
      <c r="T34"/>
      <c r="U34"/>
    </row>
    <row r="35" spans="1:21" s="9" customFormat="1" ht="56.25" x14ac:dyDescent="0.2">
      <c r="A35" s="154"/>
      <c r="B35" s="52"/>
      <c r="C35" s="93">
        <v>2010</v>
      </c>
      <c r="D35" s="102" t="s">
        <v>30</v>
      </c>
      <c r="E35" s="54">
        <f>K34</f>
        <v>154019</v>
      </c>
      <c r="F35" s="54">
        <f>L34</f>
        <v>0</v>
      </c>
      <c r="G35" s="64">
        <f>SUM(E35:F35)</f>
        <v>154019</v>
      </c>
      <c r="H35" s="61"/>
      <c r="I35" s="61"/>
      <c r="J35" s="59"/>
      <c r="K35" s="54"/>
      <c r="L35" s="61"/>
      <c r="M35" s="54"/>
      <c r="N35" s="54"/>
      <c r="O35" s="61"/>
      <c r="P35" s="54"/>
      <c r="Q35" s="139"/>
      <c r="R35" s="139"/>
      <c r="S35" s="139"/>
      <c r="T35"/>
      <c r="U35"/>
    </row>
    <row r="36" spans="1:21" s="6" customFormat="1" ht="17.45" customHeight="1" x14ac:dyDescent="0.2">
      <c r="A36" s="155"/>
      <c r="B36" s="156"/>
      <c r="C36" s="79">
        <v>3030</v>
      </c>
      <c r="D36" s="99" t="s">
        <v>42</v>
      </c>
      <c r="E36" s="35"/>
      <c r="F36" s="36"/>
      <c r="G36" s="37"/>
      <c r="H36" s="38">
        <f t="shared" ref="H36:I41" si="16">K36</f>
        <v>95500</v>
      </c>
      <c r="I36" s="87">
        <f t="shared" si="16"/>
        <v>0</v>
      </c>
      <c r="J36" s="39">
        <f t="shared" ref="J36:J41" si="17">SUM(H36:I36)</f>
        <v>95500</v>
      </c>
      <c r="K36" s="73">
        <v>95500</v>
      </c>
      <c r="L36" s="38"/>
      <c r="M36" s="39">
        <f t="shared" ref="M36:M41" si="18">SUM(K36:L36)</f>
        <v>95500</v>
      </c>
      <c r="N36" s="40"/>
      <c r="O36" s="32"/>
      <c r="P36" s="62">
        <f t="shared" ref="P36:P43" si="19">SUM(N36:O36)</f>
        <v>0</v>
      </c>
      <c r="Q36" s="139"/>
      <c r="R36" s="139"/>
      <c r="S36" s="139"/>
      <c r="T36"/>
      <c r="U36"/>
    </row>
    <row r="37" spans="1:21" s="6" customFormat="1" ht="15.75" customHeight="1" x14ac:dyDescent="0.2">
      <c r="A37" s="155"/>
      <c r="B37" s="156"/>
      <c r="C37" s="79">
        <v>4110</v>
      </c>
      <c r="D37" s="99" t="s">
        <v>17</v>
      </c>
      <c r="E37" s="35"/>
      <c r="F37" s="36"/>
      <c r="G37" s="37"/>
      <c r="H37" s="38">
        <f t="shared" si="16"/>
        <v>3600</v>
      </c>
      <c r="I37" s="87">
        <f t="shared" si="16"/>
        <v>0</v>
      </c>
      <c r="J37" s="39">
        <f t="shared" si="17"/>
        <v>3600</v>
      </c>
      <c r="K37" s="40">
        <v>3600</v>
      </c>
      <c r="L37" s="40"/>
      <c r="M37" s="39">
        <f t="shared" si="18"/>
        <v>3600</v>
      </c>
      <c r="N37" s="40"/>
      <c r="O37" s="38"/>
      <c r="P37" s="40">
        <f t="shared" si="19"/>
        <v>0</v>
      </c>
      <c r="Q37" s="139"/>
      <c r="R37" s="139"/>
      <c r="S37" s="139"/>
      <c r="T37"/>
      <c r="U37"/>
    </row>
    <row r="38" spans="1:21" s="6" customFormat="1" ht="16.5" customHeight="1" x14ac:dyDescent="0.2">
      <c r="A38" s="155"/>
      <c r="B38" s="156"/>
      <c r="C38" s="79">
        <v>4120</v>
      </c>
      <c r="D38" s="109" t="s">
        <v>57</v>
      </c>
      <c r="E38" s="35"/>
      <c r="F38" s="36"/>
      <c r="G38" s="37"/>
      <c r="H38" s="38">
        <f t="shared" si="16"/>
        <v>358</v>
      </c>
      <c r="I38" s="87">
        <f t="shared" si="16"/>
        <v>0</v>
      </c>
      <c r="J38" s="39">
        <f t="shared" si="17"/>
        <v>358</v>
      </c>
      <c r="K38" s="40">
        <v>358</v>
      </c>
      <c r="L38" s="40"/>
      <c r="M38" s="39">
        <f t="shared" si="18"/>
        <v>358</v>
      </c>
      <c r="N38" s="95"/>
      <c r="O38" s="38"/>
      <c r="P38" s="40">
        <f t="shared" si="19"/>
        <v>0</v>
      </c>
      <c r="Q38" s="139"/>
      <c r="R38" s="139"/>
      <c r="S38" s="139"/>
      <c r="T38"/>
      <c r="U38"/>
    </row>
    <row r="39" spans="1:21" s="6" customFormat="1" ht="15.75" customHeight="1" x14ac:dyDescent="0.2">
      <c r="A39" s="20"/>
      <c r="B39" s="156"/>
      <c r="C39" s="79">
        <v>4170</v>
      </c>
      <c r="D39" s="99" t="s">
        <v>37</v>
      </c>
      <c r="E39" s="35"/>
      <c r="F39" s="36"/>
      <c r="G39" s="37"/>
      <c r="H39" s="111">
        <f t="shared" si="16"/>
        <v>26975</v>
      </c>
      <c r="I39" s="87">
        <f t="shared" si="16"/>
        <v>0</v>
      </c>
      <c r="J39" s="39">
        <f t="shared" si="17"/>
        <v>26975</v>
      </c>
      <c r="K39" s="40">
        <v>26975</v>
      </c>
      <c r="L39" s="40"/>
      <c r="M39" s="39">
        <f t="shared" si="18"/>
        <v>26975</v>
      </c>
      <c r="N39" s="40"/>
      <c r="O39" s="38"/>
      <c r="P39" s="40">
        <f t="shared" si="19"/>
        <v>0</v>
      </c>
      <c r="Q39" s="139"/>
      <c r="R39" s="139"/>
      <c r="S39" s="139"/>
      <c r="T39"/>
      <c r="U39"/>
    </row>
    <row r="40" spans="1:21" s="6" customFormat="1" ht="15.75" customHeight="1" x14ac:dyDescent="0.2">
      <c r="A40" s="20"/>
      <c r="B40" s="115"/>
      <c r="C40" s="79">
        <v>4210</v>
      </c>
      <c r="D40" s="99" t="s">
        <v>20</v>
      </c>
      <c r="E40" s="35"/>
      <c r="F40" s="36"/>
      <c r="G40" s="37"/>
      <c r="H40" s="38">
        <f t="shared" si="16"/>
        <v>27036</v>
      </c>
      <c r="I40" s="87">
        <f t="shared" si="16"/>
        <v>0</v>
      </c>
      <c r="J40" s="39">
        <f t="shared" si="17"/>
        <v>27036</v>
      </c>
      <c r="K40" s="40">
        <v>27036</v>
      </c>
      <c r="L40" s="40"/>
      <c r="M40" s="39">
        <f t="shared" si="18"/>
        <v>27036</v>
      </c>
      <c r="N40" s="86"/>
      <c r="O40" s="38"/>
      <c r="P40" s="40">
        <f t="shared" si="19"/>
        <v>0</v>
      </c>
      <c r="Q40" s="139"/>
      <c r="R40" s="139"/>
      <c r="S40" s="139"/>
      <c r="T40"/>
      <c r="U40"/>
    </row>
    <row r="41" spans="1:21" s="6" customFormat="1" ht="15.75" customHeight="1" x14ac:dyDescent="0.2">
      <c r="A41" s="20"/>
      <c r="B41" s="115"/>
      <c r="C41" s="79">
        <v>4220</v>
      </c>
      <c r="D41" s="99" t="s">
        <v>43</v>
      </c>
      <c r="E41" s="35"/>
      <c r="F41" s="36"/>
      <c r="G41" s="37"/>
      <c r="H41" s="38">
        <f t="shared" si="16"/>
        <v>250</v>
      </c>
      <c r="I41" s="87">
        <f t="shared" si="16"/>
        <v>0</v>
      </c>
      <c r="J41" s="39">
        <f t="shared" si="17"/>
        <v>250</v>
      </c>
      <c r="K41" s="40">
        <v>250</v>
      </c>
      <c r="L41" s="40"/>
      <c r="M41" s="39">
        <f t="shared" si="18"/>
        <v>250</v>
      </c>
      <c r="N41" s="86"/>
      <c r="O41" s="40"/>
      <c r="P41" s="40">
        <f t="shared" si="19"/>
        <v>0</v>
      </c>
      <c r="Q41" s="139"/>
      <c r="R41" s="139"/>
      <c r="S41" s="139"/>
      <c r="T41"/>
      <c r="U41"/>
    </row>
    <row r="42" spans="1:21" s="7" customFormat="1" ht="15.75" customHeight="1" x14ac:dyDescent="0.2">
      <c r="A42" s="20"/>
      <c r="B42" s="115"/>
      <c r="C42" s="110">
        <v>4300</v>
      </c>
      <c r="D42" s="157" t="s">
        <v>22</v>
      </c>
      <c r="E42" s="35"/>
      <c r="F42" s="36"/>
      <c r="G42" s="37"/>
      <c r="H42" s="38">
        <f>K42</f>
        <v>300</v>
      </c>
      <c r="I42" s="87">
        <f>L42</f>
        <v>0</v>
      </c>
      <c r="J42" s="39">
        <f>SUM(H42:I42)</f>
        <v>300</v>
      </c>
      <c r="K42" s="40">
        <v>300</v>
      </c>
      <c r="L42" s="40"/>
      <c r="M42" s="39">
        <f>SUM(K42:L42)</f>
        <v>300</v>
      </c>
      <c r="N42" s="86"/>
      <c r="O42" s="38"/>
      <c r="P42" s="40">
        <f t="shared" si="19"/>
        <v>0</v>
      </c>
      <c r="Q42" s="139"/>
      <c r="R42" s="139"/>
      <c r="S42" s="139"/>
      <c r="T42"/>
      <c r="U42"/>
    </row>
    <row r="43" spans="1:21" s="7" customFormat="1" ht="15.75" hidden="1" customHeight="1" x14ac:dyDescent="0.2">
      <c r="A43" s="20"/>
      <c r="B43" s="115"/>
      <c r="C43" s="110">
        <v>4410</v>
      </c>
      <c r="D43" s="157" t="s">
        <v>44</v>
      </c>
      <c r="E43" s="35"/>
      <c r="F43" s="36"/>
      <c r="G43" s="37"/>
      <c r="H43" s="68">
        <f>K43</f>
        <v>0</v>
      </c>
      <c r="I43" s="158">
        <f t="shared" ref="I43" si="20">L43</f>
        <v>0</v>
      </c>
      <c r="J43" s="69">
        <f t="shared" ref="J43" si="21">SUM(H43:I43)</f>
        <v>0</v>
      </c>
      <c r="K43" s="46">
        <v>0</v>
      </c>
      <c r="L43" s="46"/>
      <c r="M43" s="69">
        <f t="shared" ref="M43" si="22">SUM(K43:L43)</f>
        <v>0</v>
      </c>
      <c r="N43" s="86"/>
      <c r="O43" s="68"/>
      <c r="P43" s="86">
        <f t="shared" si="19"/>
        <v>0</v>
      </c>
      <c r="Q43" s="139"/>
      <c r="R43" s="139"/>
      <c r="S43" s="139"/>
      <c r="T43"/>
      <c r="U43"/>
    </row>
    <row r="44" spans="1:21" s="7" customFormat="1" ht="18" customHeight="1" x14ac:dyDescent="0.2">
      <c r="A44" s="47">
        <v>801</v>
      </c>
      <c r="B44" s="48"/>
      <c r="C44" s="48"/>
      <c r="D44" s="101" t="s">
        <v>50</v>
      </c>
      <c r="E44" s="50">
        <f>E45</f>
        <v>290456</v>
      </c>
      <c r="F44" s="17">
        <f>F45</f>
        <v>0</v>
      </c>
      <c r="G44" s="67">
        <f>SUM(E44:F44)</f>
        <v>290456</v>
      </c>
      <c r="H44" s="51">
        <f>H45</f>
        <v>290456</v>
      </c>
      <c r="I44" s="51">
        <f>L44+O44</f>
        <v>0</v>
      </c>
      <c r="J44" s="84">
        <f>SUM(H44:I44)</f>
        <v>290456</v>
      </c>
      <c r="K44" s="17">
        <f>K45</f>
        <v>290456</v>
      </c>
      <c r="L44" s="51">
        <f>L45</f>
        <v>0</v>
      </c>
      <c r="M44" s="84">
        <f>SUM(K44:L44)</f>
        <v>290456</v>
      </c>
      <c r="N44" s="17">
        <f>N45</f>
        <v>0</v>
      </c>
      <c r="O44" s="51">
        <f>O45</f>
        <v>0</v>
      </c>
      <c r="P44" s="17">
        <f>SUM(N44:O44)</f>
        <v>0</v>
      </c>
      <c r="Q44" s="175"/>
      <c r="R44" s="139"/>
      <c r="S44" s="139"/>
      <c r="T44"/>
      <c r="U44"/>
    </row>
    <row r="45" spans="1:21" s="7" customFormat="1" ht="41.25" customHeight="1" x14ac:dyDescent="0.2">
      <c r="A45" s="20"/>
      <c r="B45" s="52">
        <v>80153</v>
      </c>
      <c r="C45" s="77"/>
      <c r="D45" s="161" t="s">
        <v>51</v>
      </c>
      <c r="E45" s="162">
        <f>E46</f>
        <v>290456</v>
      </c>
      <c r="F45" s="163">
        <f>F46</f>
        <v>0</v>
      </c>
      <c r="G45" s="24">
        <f>SUM(E45:F45)</f>
        <v>290456</v>
      </c>
      <c r="H45" s="53">
        <f>K45+N45</f>
        <v>290456</v>
      </c>
      <c r="I45" s="53">
        <f>L45+O45</f>
        <v>0</v>
      </c>
      <c r="J45" s="26">
        <f>SUM(H45:I45)</f>
        <v>290456</v>
      </c>
      <c r="K45" s="164">
        <f>SUM(K47:K49)</f>
        <v>290456</v>
      </c>
      <c r="L45" s="25">
        <f>SUM(L47:L49)</f>
        <v>0</v>
      </c>
      <c r="M45" s="26">
        <f>SUM(K45:L45)</f>
        <v>290456</v>
      </c>
      <c r="N45" s="164">
        <f>SUM(N47:N49)</f>
        <v>0</v>
      </c>
      <c r="O45" s="25">
        <f>SUM(O47:O49)</f>
        <v>0</v>
      </c>
      <c r="P45" s="23">
        <f>SUM(N45:O45)</f>
        <v>0</v>
      </c>
      <c r="Q45" s="175"/>
      <c r="R45" s="139"/>
      <c r="S45" s="139"/>
      <c r="T45"/>
      <c r="U45"/>
    </row>
    <row r="46" spans="1:21" s="7" customFormat="1" ht="56.25" x14ac:dyDescent="0.2">
      <c r="A46" s="154"/>
      <c r="B46" s="167"/>
      <c r="C46" s="93">
        <v>2010</v>
      </c>
      <c r="D46" s="102" t="s">
        <v>30</v>
      </c>
      <c r="E46" s="54">
        <f>K45</f>
        <v>290456</v>
      </c>
      <c r="F46" s="54">
        <f>L45</f>
        <v>0</v>
      </c>
      <c r="G46" s="64">
        <f>SUM(E46:F46)</f>
        <v>290456</v>
      </c>
      <c r="H46" s="61"/>
      <c r="I46" s="61"/>
      <c r="J46" s="59"/>
      <c r="K46" s="54"/>
      <c r="L46" s="61"/>
      <c r="M46" s="54"/>
      <c r="N46" s="54"/>
      <c r="O46" s="61"/>
      <c r="P46" s="54"/>
      <c r="Q46" s="175"/>
      <c r="R46" s="139"/>
      <c r="S46" s="139"/>
      <c r="T46"/>
      <c r="U46"/>
    </row>
    <row r="47" spans="1:21" s="7" customFormat="1" ht="53.25" customHeight="1" x14ac:dyDescent="0.2">
      <c r="A47" s="154"/>
      <c r="B47" s="168"/>
      <c r="C47" s="78">
        <v>2830</v>
      </c>
      <c r="D47" s="83" t="s">
        <v>53</v>
      </c>
      <c r="E47" s="169"/>
      <c r="F47" s="170"/>
      <c r="G47" s="171"/>
      <c r="H47" s="32">
        <f t="shared" ref="H47:I49" si="23">K47</f>
        <v>10414</v>
      </c>
      <c r="I47" s="32">
        <f t="shared" si="23"/>
        <v>0</v>
      </c>
      <c r="J47" s="55">
        <f>SUM(H47:I47)</f>
        <v>10414</v>
      </c>
      <c r="K47" s="73">
        <v>10414</v>
      </c>
      <c r="L47" s="40"/>
      <c r="M47" s="32">
        <f>SUM(K47:L47)</f>
        <v>10414</v>
      </c>
      <c r="N47" s="62">
        <v>0</v>
      </c>
      <c r="O47" s="32"/>
      <c r="P47" s="62">
        <f>SUM(N47:O47)</f>
        <v>0</v>
      </c>
      <c r="Q47" s="175"/>
      <c r="R47" s="139"/>
      <c r="S47" s="139"/>
      <c r="T47"/>
      <c r="U47"/>
    </row>
    <row r="48" spans="1:21" s="7" customFormat="1" ht="16.5" customHeight="1" x14ac:dyDescent="0.2">
      <c r="A48" s="154"/>
      <c r="B48" s="168"/>
      <c r="C48" s="78">
        <v>4210</v>
      </c>
      <c r="D48" s="83" t="s">
        <v>20</v>
      </c>
      <c r="E48" s="169"/>
      <c r="F48" s="170"/>
      <c r="G48" s="171"/>
      <c r="H48" s="32">
        <f t="shared" si="23"/>
        <v>2771</v>
      </c>
      <c r="I48" s="32">
        <f t="shared" si="23"/>
        <v>0</v>
      </c>
      <c r="J48" s="55">
        <f>SUM(H48:I48)</f>
        <v>2771</v>
      </c>
      <c r="K48" s="62">
        <v>2771</v>
      </c>
      <c r="L48" s="40"/>
      <c r="M48" s="32">
        <f>SUM(K48:L48)</f>
        <v>2771</v>
      </c>
      <c r="N48" s="62">
        <v>0</v>
      </c>
      <c r="O48" s="32"/>
      <c r="P48" s="62">
        <f>SUM(N48:O48)</f>
        <v>0</v>
      </c>
      <c r="Q48" s="175"/>
      <c r="R48" s="139"/>
      <c r="S48" s="139"/>
      <c r="T48"/>
      <c r="U48"/>
    </row>
    <row r="49" spans="1:21" s="7" customFormat="1" ht="16.5" customHeight="1" x14ac:dyDescent="0.2">
      <c r="A49" s="154"/>
      <c r="B49" s="168"/>
      <c r="C49" s="80">
        <v>4240</v>
      </c>
      <c r="D49" s="96" t="s">
        <v>52</v>
      </c>
      <c r="E49" s="172"/>
      <c r="F49" s="173"/>
      <c r="G49" s="174"/>
      <c r="H49" s="56">
        <f t="shared" si="23"/>
        <v>277271</v>
      </c>
      <c r="I49" s="56">
        <f t="shared" si="23"/>
        <v>0</v>
      </c>
      <c r="J49" s="63">
        <f>SUM(H49:I49)</f>
        <v>277271</v>
      </c>
      <c r="K49" s="46">
        <v>277271</v>
      </c>
      <c r="L49" s="40"/>
      <c r="M49" s="56">
        <f>SUM(K49:L49)</f>
        <v>277271</v>
      </c>
      <c r="N49" s="46">
        <v>0</v>
      </c>
      <c r="O49" s="56"/>
      <c r="P49" s="46">
        <f>SUM(N49:O49)</f>
        <v>0</v>
      </c>
      <c r="Q49" s="175"/>
      <c r="R49" s="139"/>
      <c r="S49" s="139"/>
      <c r="T49"/>
      <c r="U49"/>
    </row>
    <row r="50" spans="1:21" s="1" customFormat="1" ht="18" customHeight="1" x14ac:dyDescent="0.2">
      <c r="A50" s="47">
        <v>851</v>
      </c>
      <c r="B50" s="48"/>
      <c r="C50" s="48"/>
      <c r="D50" s="101" t="s">
        <v>38</v>
      </c>
      <c r="E50" s="50">
        <f>E51</f>
        <v>3600</v>
      </c>
      <c r="F50" s="17">
        <f>F51</f>
        <v>0</v>
      </c>
      <c r="G50" s="67">
        <f>SUM(E50:F50)</f>
        <v>3600</v>
      </c>
      <c r="H50" s="51">
        <f>K50+N50</f>
        <v>3600</v>
      </c>
      <c r="I50" s="51">
        <f>L50+O50</f>
        <v>0</v>
      </c>
      <c r="J50" s="84">
        <f>SUM(H50:I50)</f>
        <v>3600</v>
      </c>
      <c r="K50" s="17">
        <f>K51</f>
        <v>3600</v>
      </c>
      <c r="L50" s="51">
        <f>L51</f>
        <v>0</v>
      </c>
      <c r="M50" s="84">
        <f>SUM(K50:L50)</f>
        <v>3600</v>
      </c>
      <c r="N50" s="17">
        <f>N51</f>
        <v>0</v>
      </c>
      <c r="O50" s="51">
        <f>O51</f>
        <v>0</v>
      </c>
      <c r="P50" s="17">
        <f>SUM(N50:O50)</f>
        <v>0</v>
      </c>
      <c r="Q50" s="139"/>
      <c r="R50" s="139"/>
      <c r="S50" s="139"/>
      <c r="T50"/>
      <c r="U50"/>
    </row>
    <row r="51" spans="1:21" s="1" customFormat="1" ht="16.5" customHeight="1" x14ac:dyDescent="0.2">
      <c r="A51" s="20"/>
      <c r="B51" s="52">
        <v>85195</v>
      </c>
      <c r="C51" s="77"/>
      <c r="D51" s="97" t="s">
        <v>36</v>
      </c>
      <c r="E51" s="22">
        <f>E52</f>
        <v>3600</v>
      </c>
      <c r="F51" s="23">
        <f>F52</f>
        <v>0</v>
      </c>
      <c r="G51" s="24">
        <f>SUM(E51:F51)</f>
        <v>3600</v>
      </c>
      <c r="H51" s="53">
        <f>K51+N51</f>
        <v>3600</v>
      </c>
      <c r="I51" s="53">
        <f>L51+O51</f>
        <v>0</v>
      </c>
      <c r="J51" s="26">
        <f>SUM(H51:I51)</f>
        <v>3600</v>
      </c>
      <c r="K51" s="23">
        <f>SUM(K53:K57)</f>
        <v>3600</v>
      </c>
      <c r="L51" s="53">
        <f>SUM(L53:L57)</f>
        <v>0</v>
      </c>
      <c r="M51" s="26">
        <f>SUM(K51:L51)</f>
        <v>3600</v>
      </c>
      <c r="N51" s="23">
        <f>SUM(N53:N55)</f>
        <v>0</v>
      </c>
      <c r="O51" s="53">
        <f>SUM(O53:O55)</f>
        <v>0</v>
      </c>
      <c r="P51" s="23">
        <f>SUM(N51:O51)</f>
        <v>0</v>
      </c>
      <c r="Q51" s="139"/>
      <c r="R51" s="139"/>
      <c r="S51" s="139"/>
      <c r="T51"/>
      <c r="U51"/>
    </row>
    <row r="52" spans="1:21" s="9" customFormat="1" ht="56.25" x14ac:dyDescent="0.2">
      <c r="A52" s="20"/>
      <c r="B52" s="52"/>
      <c r="C52" s="93">
        <v>2010</v>
      </c>
      <c r="D52" s="102" t="s">
        <v>30</v>
      </c>
      <c r="E52" s="60">
        <f>K51</f>
        <v>3600</v>
      </c>
      <c r="F52" s="54">
        <f>L51</f>
        <v>0</v>
      </c>
      <c r="G52" s="64">
        <f>SUM(E52:F52)</f>
        <v>3600</v>
      </c>
      <c r="H52" s="61"/>
      <c r="I52" s="61"/>
      <c r="J52" s="59"/>
      <c r="K52" s="54"/>
      <c r="L52" s="61"/>
      <c r="M52" s="54"/>
      <c r="N52" s="54"/>
      <c r="O52" s="31"/>
      <c r="P52" s="54"/>
      <c r="Q52" s="139"/>
      <c r="R52" s="139"/>
      <c r="S52" s="139"/>
      <c r="T52"/>
      <c r="U52"/>
    </row>
    <row r="53" spans="1:21" s="6" customFormat="1" ht="16.5" customHeight="1" x14ac:dyDescent="0.2">
      <c r="A53" s="20"/>
      <c r="B53" s="94"/>
      <c r="C53" s="91">
        <v>4010</v>
      </c>
      <c r="D53" s="108" t="s">
        <v>15</v>
      </c>
      <c r="E53" s="28"/>
      <c r="F53" s="29"/>
      <c r="G53" s="30"/>
      <c r="H53" s="132">
        <f t="shared" ref="H53:I57" si="24">K53</f>
        <v>2302</v>
      </c>
      <c r="I53" s="73">
        <f t="shared" si="24"/>
        <v>0</v>
      </c>
      <c r="J53" s="72">
        <f t="shared" ref="J53:J58" si="25">SUM(H53:I53)</f>
        <v>2302</v>
      </c>
      <c r="K53" s="73">
        <v>2302</v>
      </c>
      <c r="L53" s="73"/>
      <c r="M53" s="74">
        <f t="shared" ref="M53:M58" si="26">SUM(K53:L53)</f>
        <v>2302</v>
      </c>
      <c r="N53" s="73"/>
      <c r="O53" s="73"/>
      <c r="P53" s="74">
        <f t="shared" ref="P53:P59" si="27">SUM(N53:O53)</f>
        <v>0</v>
      </c>
      <c r="Q53" s="139"/>
      <c r="R53" s="139"/>
      <c r="S53" s="139"/>
      <c r="T53"/>
      <c r="U53"/>
    </row>
    <row r="54" spans="1:21" s="6" customFormat="1" ht="16.5" customHeight="1" x14ac:dyDescent="0.2">
      <c r="A54" s="20"/>
      <c r="B54" s="94"/>
      <c r="C54" s="78">
        <v>4110</v>
      </c>
      <c r="D54" s="83" t="s">
        <v>17</v>
      </c>
      <c r="E54" s="35"/>
      <c r="F54" s="36"/>
      <c r="G54" s="37"/>
      <c r="H54" s="55">
        <f t="shared" si="24"/>
        <v>402</v>
      </c>
      <c r="I54" s="40">
        <f t="shared" si="24"/>
        <v>0</v>
      </c>
      <c r="J54" s="55">
        <f t="shared" si="25"/>
        <v>402</v>
      </c>
      <c r="K54" s="62">
        <v>402</v>
      </c>
      <c r="L54" s="62"/>
      <c r="M54" s="32">
        <f t="shared" si="26"/>
        <v>402</v>
      </c>
      <c r="N54" s="62"/>
      <c r="O54" s="62"/>
      <c r="P54" s="32">
        <f t="shared" si="27"/>
        <v>0</v>
      </c>
      <c r="Q54" s="139"/>
      <c r="R54" s="139"/>
      <c r="S54" s="139"/>
      <c r="T54"/>
      <c r="U54"/>
    </row>
    <row r="55" spans="1:21" s="6" customFormat="1" ht="16.5" customHeight="1" x14ac:dyDescent="0.2">
      <c r="A55" s="20"/>
      <c r="B55" s="94"/>
      <c r="C55" s="78">
        <v>4120</v>
      </c>
      <c r="D55" s="109" t="s">
        <v>57</v>
      </c>
      <c r="E55" s="35"/>
      <c r="F55" s="36"/>
      <c r="G55" s="37"/>
      <c r="H55" s="39">
        <f t="shared" si="24"/>
        <v>56</v>
      </c>
      <c r="I55" s="40">
        <f t="shared" si="24"/>
        <v>0</v>
      </c>
      <c r="J55" s="89">
        <f t="shared" si="25"/>
        <v>56</v>
      </c>
      <c r="K55" s="40">
        <v>56</v>
      </c>
      <c r="L55" s="40"/>
      <c r="M55" s="40">
        <f t="shared" si="26"/>
        <v>56</v>
      </c>
      <c r="N55" s="40"/>
      <c r="O55" s="40"/>
      <c r="P55" s="40">
        <f t="shared" si="27"/>
        <v>0</v>
      </c>
      <c r="Q55" s="139"/>
      <c r="R55" s="139"/>
      <c r="S55" s="139"/>
      <c r="T55"/>
      <c r="U55"/>
    </row>
    <row r="56" spans="1:21" s="6" customFormat="1" ht="16.5" customHeight="1" x14ac:dyDescent="0.2">
      <c r="A56" s="20"/>
      <c r="B56" s="94"/>
      <c r="C56" s="78">
        <v>4210</v>
      </c>
      <c r="D56" s="83" t="s">
        <v>20</v>
      </c>
      <c r="E56" s="35"/>
      <c r="F56" s="36"/>
      <c r="G56" s="37"/>
      <c r="H56" s="39">
        <f>K56</f>
        <v>661</v>
      </c>
      <c r="I56" s="40">
        <f>L56</f>
        <v>0</v>
      </c>
      <c r="J56" s="89">
        <f>SUM(H56:I56)</f>
        <v>661</v>
      </c>
      <c r="K56" s="40">
        <v>661</v>
      </c>
      <c r="L56" s="40"/>
      <c r="M56" s="40">
        <f>SUM(K56:L56)</f>
        <v>661</v>
      </c>
      <c r="N56" s="40"/>
      <c r="O56" s="40"/>
      <c r="P56" s="40">
        <f t="shared" si="27"/>
        <v>0</v>
      </c>
      <c r="Q56" s="139"/>
      <c r="R56" s="139"/>
      <c r="S56" s="139"/>
      <c r="T56"/>
      <c r="U56"/>
    </row>
    <row r="57" spans="1:21" s="7" customFormat="1" ht="16.5" customHeight="1" x14ac:dyDescent="0.2">
      <c r="A57" s="114"/>
      <c r="B57" s="116"/>
      <c r="C57" s="80">
        <v>4300</v>
      </c>
      <c r="D57" s="96" t="s">
        <v>22</v>
      </c>
      <c r="E57" s="41"/>
      <c r="F57" s="42"/>
      <c r="G57" s="43"/>
      <c r="H57" s="56">
        <f t="shared" si="24"/>
        <v>179</v>
      </c>
      <c r="I57" s="56">
        <f t="shared" si="24"/>
        <v>0</v>
      </c>
      <c r="J57" s="63">
        <f t="shared" si="25"/>
        <v>179</v>
      </c>
      <c r="K57" s="46">
        <v>179</v>
      </c>
      <c r="L57" s="46"/>
      <c r="M57" s="63">
        <f t="shared" si="26"/>
        <v>179</v>
      </c>
      <c r="N57" s="46"/>
      <c r="O57" s="46"/>
      <c r="P57" s="46">
        <f t="shared" si="27"/>
        <v>0</v>
      </c>
      <c r="Q57" s="139"/>
      <c r="R57" s="139"/>
      <c r="S57" s="139"/>
      <c r="T57"/>
      <c r="U57"/>
    </row>
    <row r="58" spans="1:21" s="1" customFormat="1" ht="18" customHeight="1" x14ac:dyDescent="0.2">
      <c r="A58" s="15">
        <v>852</v>
      </c>
      <c r="B58" s="16"/>
      <c r="C58" s="16"/>
      <c r="D58" s="103" t="s">
        <v>5</v>
      </c>
      <c r="E58" s="88">
        <f>E59+E65</f>
        <v>170774</v>
      </c>
      <c r="F58" s="58">
        <f t="shared" ref="F58" si="28">F59+F65</f>
        <v>0</v>
      </c>
      <c r="G58" s="67">
        <f>SUM(E58:F58)</f>
        <v>170774</v>
      </c>
      <c r="H58" s="51">
        <f>K58+N58</f>
        <v>170774</v>
      </c>
      <c r="I58" s="51">
        <f>L58+O58</f>
        <v>0</v>
      </c>
      <c r="J58" s="19">
        <f t="shared" si="25"/>
        <v>170774</v>
      </c>
      <c r="K58" s="58">
        <f t="shared" ref="K58:L58" si="29">K59+K65</f>
        <v>170774</v>
      </c>
      <c r="L58" s="58">
        <f t="shared" si="29"/>
        <v>0</v>
      </c>
      <c r="M58" s="19">
        <f t="shared" si="26"/>
        <v>170774</v>
      </c>
      <c r="N58" s="58">
        <f>N59+N65</f>
        <v>0</v>
      </c>
      <c r="O58" s="58">
        <f>O59+O65</f>
        <v>0</v>
      </c>
      <c r="P58" s="58">
        <f t="shared" si="27"/>
        <v>0</v>
      </c>
      <c r="Q58" s="139"/>
      <c r="R58" s="139"/>
      <c r="S58" s="139"/>
      <c r="T58"/>
      <c r="U58"/>
    </row>
    <row r="59" spans="1:21" s="113" customFormat="1" ht="16.5" customHeight="1" x14ac:dyDescent="0.2">
      <c r="A59" s="20"/>
      <c r="B59" s="52">
        <v>85215</v>
      </c>
      <c r="C59" s="77"/>
      <c r="D59" s="81" t="s">
        <v>29</v>
      </c>
      <c r="E59" s="22">
        <f>E60</f>
        <v>11974</v>
      </c>
      <c r="F59" s="23">
        <f>F60</f>
        <v>0</v>
      </c>
      <c r="G59" s="24">
        <f>SUM(E59:F59)</f>
        <v>11974</v>
      </c>
      <c r="H59" s="53">
        <f>K59</f>
        <v>11974</v>
      </c>
      <c r="I59" s="23">
        <f>L59+O59</f>
        <v>0</v>
      </c>
      <c r="J59" s="23">
        <f>SUM(H59:I59)</f>
        <v>11974</v>
      </c>
      <c r="K59" s="53">
        <f>SUM(K61:K64)</f>
        <v>11974</v>
      </c>
      <c r="L59" s="53">
        <f>SUM(L61:L64)</f>
        <v>0</v>
      </c>
      <c r="M59" s="26">
        <f>SUM(K59:L59)</f>
        <v>11974</v>
      </c>
      <c r="N59" s="23">
        <f>N60</f>
        <v>0</v>
      </c>
      <c r="O59" s="53">
        <f>SUM(O61:O64)</f>
        <v>0</v>
      </c>
      <c r="P59" s="23">
        <f t="shared" si="27"/>
        <v>0</v>
      </c>
      <c r="Q59" s="148"/>
      <c r="R59" s="148"/>
      <c r="S59" s="148"/>
    </row>
    <row r="60" spans="1:21" s="9" customFormat="1" ht="56.25" x14ac:dyDescent="0.2">
      <c r="A60" s="20"/>
      <c r="B60" s="52"/>
      <c r="C60" s="93">
        <v>2010</v>
      </c>
      <c r="D60" s="102" t="s">
        <v>30</v>
      </c>
      <c r="E60" s="60">
        <f>K59</f>
        <v>11974</v>
      </c>
      <c r="F60" s="54">
        <f>L59</f>
        <v>0</v>
      </c>
      <c r="G60" s="64">
        <f>SUM(E60:F60)</f>
        <v>11974</v>
      </c>
      <c r="H60" s="61"/>
      <c r="I60" s="61"/>
      <c r="J60" s="59"/>
      <c r="K60" s="54"/>
      <c r="L60" s="61"/>
      <c r="M60" s="54"/>
      <c r="N60" s="54"/>
      <c r="O60" s="31"/>
      <c r="P60" s="54"/>
      <c r="Q60" s="148"/>
      <c r="R60" s="148"/>
      <c r="S60" s="148"/>
      <c r="T60" s="113"/>
      <c r="U60" s="113"/>
    </row>
    <row r="61" spans="1:21" s="113" customFormat="1" ht="16.5" customHeight="1" x14ac:dyDescent="0.2">
      <c r="A61" s="20"/>
      <c r="B61" s="52"/>
      <c r="C61" s="78">
        <v>3110</v>
      </c>
      <c r="D61" s="83" t="s">
        <v>19</v>
      </c>
      <c r="E61" s="35"/>
      <c r="F61" s="36"/>
      <c r="G61" s="37"/>
      <c r="H61" s="32">
        <f t="shared" ref="H61:I64" si="30">K61</f>
        <v>11739.22</v>
      </c>
      <c r="I61" s="149">
        <f t="shared" si="30"/>
        <v>0</v>
      </c>
      <c r="J61" s="55">
        <f>SUM(H61:I61)</f>
        <v>11739.22</v>
      </c>
      <c r="K61" s="73">
        <v>11739.22</v>
      </c>
      <c r="L61" s="32"/>
      <c r="M61" s="55">
        <f>SUM(K61:L61)</f>
        <v>11739.22</v>
      </c>
      <c r="N61" s="62"/>
      <c r="O61" s="73"/>
      <c r="P61" s="40">
        <f>SUM(N61:O61)</f>
        <v>0</v>
      </c>
      <c r="Q61" s="148"/>
      <c r="R61" s="148"/>
      <c r="S61" s="148"/>
    </row>
    <row r="62" spans="1:21" s="113" customFormat="1" ht="16.5" customHeight="1" x14ac:dyDescent="0.2">
      <c r="A62" s="20"/>
      <c r="B62" s="52"/>
      <c r="C62" s="79">
        <v>4010</v>
      </c>
      <c r="D62" s="109" t="s">
        <v>15</v>
      </c>
      <c r="E62" s="35"/>
      <c r="F62" s="36"/>
      <c r="G62" s="37"/>
      <c r="H62" s="38">
        <f t="shared" si="30"/>
        <v>195.66</v>
      </c>
      <c r="I62" s="87">
        <f t="shared" si="30"/>
        <v>0</v>
      </c>
      <c r="J62" s="39">
        <f>SUM(H62:I62)</f>
        <v>195.66</v>
      </c>
      <c r="K62" s="40">
        <v>195.66</v>
      </c>
      <c r="L62" s="38"/>
      <c r="M62" s="39">
        <f>SUM(K62:L62)</f>
        <v>195.66</v>
      </c>
      <c r="N62" s="40"/>
      <c r="O62" s="38"/>
      <c r="P62" s="40">
        <f>SUM(N62:O62)</f>
        <v>0</v>
      </c>
      <c r="Q62" s="148"/>
      <c r="R62" s="148"/>
      <c r="S62" s="148"/>
    </row>
    <row r="63" spans="1:21" s="113" customFormat="1" ht="16.5" customHeight="1" x14ac:dyDescent="0.2">
      <c r="A63" s="20"/>
      <c r="B63" s="52"/>
      <c r="C63" s="79">
        <v>4110</v>
      </c>
      <c r="D63" s="99" t="s">
        <v>17</v>
      </c>
      <c r="E63" s="35"/>
      <c r="F63" s="36"/>
      <c r="G63" s="37"/>
      <c r="H63" s="38">
        <f t="shared" si="30"/>
        <v>34.33</v>
      </c>
      <c r="I63" s="87">
        <f t="shared" si="30"/>
        <v>0</v>
      </c>
      <c r="J63" s="39">
        <f>SUM(H63:I63)</f>
        <v>34.33</v>
      </c>
      <c r="K63" s="40">
        <v>34.33</v>
      </c>
      <c r="L63" s="38"/>
      <c r="M63" s="39">
        <f>SUM(K63:L63)</f>
        <v>34.33</v>
      </c>
      <c r="N63" s="40"/>
      <c r="O63" s="38"/>
      <c r="P63" s="40">
        <f>SUM(N63:O63)</f>
        <v>0</v>
      </c>
      <c r="Q63" s="148"/>
      <c r="R63" s="148"/>
      <c r="S63" s="148"/>
    </row>
    <row r="64" spans="1:21" s="113" customFormat="1" ht="16.5" customHeight="1" x14ac:dyDescent="0.2">
      <c r="A64" s="20"/>
      <c r="B64" s="117"/>
      <c r="C64" s="80">
        <v>4120</v>
      </c>
      <c r="D64" s="109" t="s">
        <v>57</v>
      </c>
      <c r="E64" s="41"/>
      <c r="F64" s="42"/>
      <c r="G64" s="43"/>
      <c r="H64" s="56">
        <f t="shared" si="30"/>
        <v>4.79</v>
      </c>
      <c r="I64" s="150">
        <f t="shared" si="30"/>
        <v>0</v>
      </c>
      <c r="J64" s="63">
        <f>SUM(H64:I64)</f>
        <v>4.79</v>
      </c>
      <c r="K64" s="46">
        <v>4.79</v>
      </c>
      <c r="L64" s="56"/>
      <c r="M64" s="63">
        <f>SUM(K64:L64)</f>
        <v>4.79</v>
      </c>
      <c r="N64" s="45"/>
      <c r="O64" s="56"/>
      <c r="P64" s="46">
        <f>SUM(N64:O64)</f>
        <v>0</v>
      </c>
      <c r="Q64" s="148"/>
      <c r="R64" s="148"/>
      <c r="S64" s="148"/>
    </row>
    <row r="65" spans="1:21" s="1" customFormat="1" ht="17.25" customHeight="1" x14ac:dyDescent="0.2">
      <c r="A65" s="20"/>
      <c r="B65" s="21">
        <v>85228</v>
      </c>
      <c r="C65" s="77"/>
      <c r="D65" s="185" t="s">
        <v>4</v>
      </c>
      <c r="E65" s="22">
        <f>E66</f>
        <v>158800</v>
      </c>
      <c r="F65" s="23">
        <f>F66</f>
        <v>0</v>
      </c>
      <c r="G65" s="24">
        <f>SUM(E65:F65)</f>
        <v>158800</v>
      </c>
      <c r="H65" s="53">
        <f>K65</f>
        <v>158800</v>
      </c>
      <c r="I65" s="23">
        <f>L65+O65</f>
        <v>0</v>
      </c>
      <c r="J65" s="23">
        <f>SUM(H65:I65)</f>
        <v>158800</v>
      </c>
      <c r="K65" s="23">
        <f>SUM(K67:K76)</f>
        <v>158800</v>
      </c>
      <c r="L65" s="53">
        <f>SUM(L67:L76)</f>
        <v>0</v>
      </c>
      <c r="M65" s="26">
        <f>SUM(K65:L65)</f>
        <v>158800</v>
      </c>
      <c r="N65" s="23">
        <f>N66</f>
        <v>0</v>
      </c>
      <c r="O65" s="53">
        <f>V65</f>
        <v>0</v>
      </c>
      <c r="P65" s="23">
        <f>SUM(N65:O65)</f>
        <v>0</v>
      </c>
      <c r="Q65" s="139"/>
      <c r="R65" s="139"/>
      <c r="S65" s="139"/>
      <c r="T65"/>
      <c r="U65"/>
    </row>
    <row r="66" spans="1:21" s="9" customFormat="1" ht="56.25" x14ac:dyDescent="0.2">
      <c r="A66" s="20"/>
      <c r="B66" s="52"/>
      <c r="C66" s="93">
        <v>2010</v>
      </c>
      <c r="D66" s="102" t="s">
        <v>30</v>
      </c>
      <c r="E66" s="60">
        <f>K65</f>
        <v>158800</v>
      </c>
      <c r="F66" s="54">
        <f>L65</f>
        <v>0</v>
      </c>
      <c r="G66" s="64">
        <f>SUM(E66:F66)</f>
        <v>158800</v>
      </c>
      <c r="H66" s="61"/>
      <c r="I66" s="61"/>
      <c r="J66" s="59"/>
      <c r="K66" s="54"/>
      <c r="L66" s="61"/>
      <c r="M66" s="54"/>
      <c r="N66" s="54"/>
      <c r="O66" s="54"/>
      <c r="P66" s="54"/>
      <c r="Q66" s="139"/>
      <c r="R66" s="139"/>
      <c r="S66" s="139"/>
      <c r="T66"/>
      <c r="U66"/>
    </row>
    <row r="67" spans="1:21" s="6" customFormat="1" ht="16.5" customHeight="1" x14ac:dyDescent="0.2">
      <c r="A67" s="20"/>
      <c r="B67" s="52"/>
      <c r="C67" s="85">
        <v>3020</v>
      </c>
      <c r="D67" s="109" t="s">
        <v>55</v>
      </c>
      <c r="E67" s="35"/>
      <c r="F67" s="36"/>
      <c r="G67" s="37"/>
      <c r="H67" s="111">
        <f t="shared" ref="H67:H68" si="31">K67</f>
        <v>750</v>
      </c>
      <c r="I67" s="38">
        <f t="shared" ref="I67:I68" si="32">L67</f>
        <v>0</v>
      </c>
      <c r="J67" s="39">
        <f t="shared" ref="J67" si="33">SUM(H67:I67)</f>
        <v>750</v>
      </c>
      <c r="K67" s="40">
        <v>750</v>
      </c>
      <c r="L67" s="38"/>
      <c r="M67" s="39">
        <f t="shared" ref="M67" si="34">SUM(K67:L67)</f>
        <v>750</v>
      </c>
      <c r="N67" s="62"/>
      <c r="O67" s="32"/>
      <c r="P67" s="40"/>
      <c r="Q67" s="139"/>
      <c r="R67" s="139"/>
      <c r="S67" s="139"/>
      <c r="T67"/>
      <c r="U67"/>
    </row>
    <row r="68" spans="1:21" s="6" customFormat="1" ht="16.5" customHeight="1" x14ac:dyDescent="0.2">
      <c r="A68" s="20"/>
      <c r="B68" s="94"/>
      <c r="C68" s="79">
        <v>4010</v>
      </c>
      <c r="D68" s="106" t="s">
        <v>15</v>
      </c>
      <c r="E68" s="35"/>
      <c r="F68" s="36"/>
      <c r="G68" s="37"/>
      <c r="H68" s="38">
        <f t="shared" si="31"/>
        <v>115490</v>
      </c>
      <c r="I68" s="38">
        <f t="shared" si="32"/>
        <v>0</v>
      </c>
      <c r="J68" s="40">
        <f t="shared" ref="J68" si="35">SUM(H68:I68)</f>
        <v>115490</v>
      </c>
      <c r="K68" s="38">
        <v>115490</v>
      </c>
      <c r="L68" s="38"/>
      <c r="M68" s="39">
        <f t="shared" ref="M68:M76" si="36">SUM(K68:L68)</f>
        <v>115490</v>
      </c>
      <c r="N68" s="62"/>
      <c r="O68" s="38"/>
      <c r="P68" s="40">
        <f t="shared" ref="P68" si="37">SUM(N68:O68)</f>
        <v>0</v>
      </c>
      <c r="Q68" s="139"/>
      <c r="R68" s="139"/>
      <c r="S68" s="139"/>
      <c r="T68"/>
      <c r="U68"/>
    </row>
    <row r="69" spans="1:21" s="6" customFormat="1" ht="16.5" customHeight="1" x14ac:dyDescent="0.2">
      <c r="A69" s="20"/>
      <c r="B69" s="52"/>
      <c r="C69" s="79">
        <v>4040</v>
      </c>
      <c r="D69" s="99" t="s">
        <v>16</v>
      </c>
      <c r="E69" s="35"/>
      <c r="F69" s="36"/>
      <c r="G69" s="37"/>
      <c r="H69" s="111">
        <f t="shared" ref="H69:I76" si="38">K69</f>
        <v>5338</v>
      </c>
      <c r="I69" s="38">
        <f t="shared" si="38"/>
        <v>0</v>
      </c>
      <c r="J69" s="39">
        <f t="shared" ref="J69:J76" si="39">SUM(H69:I69)</f>
        <v>5338</v>
      </c>
      <c r="K69" s="40">
        <v>5338</v>
      </c>
      <c r="L69" s="38"/>
      <c r="M69" s="39">
        <f t="shared" si="36"/>
        <v>5338</v>
      </c>
      <c r="N69" s="40"/>
      <c r="O69" s="38"/>
      <c r="P69" s="40">
        <f t="shared" ref="P69:P76" si="40">SUM(N69:O69)</f>
        <v>0</v>
      </c>
      <c r="Q69" s="139"/>
      <c r="R69" s="139"/>
      <c r="S69" s="139"/>
      <c r="T69"/>
      <c r="U69"/>
    </row>
    <row r="70" spans="1:21" s="6" customFormat="1" ht="16.5" customHeight="1" x14ac:dyDescent="0.2">
      <c r="A70" s="20"/>
      <c r="B70" s="52"/>
      <c r="C70" s="79">
        <v>4110</v>
      </c>
      <c r="D70" s="99" t="s">
        <v>17</v>
      </c>
      <c r="E70" s="35"/>
      <c r="F70" s="36"/>
      <c r="G70" s="37"/>
      <c r="H70" s="111">
        <f t="shared" si="38"/>
        <v>18363</v>
      </c>
      <c r="I70" s="38">
        <f t="shared" si="38"/>
        <v>0</v>
      </c>
      <c r="J70" s="39">
        <f t="shared" si="39"/>
        <v>18363</v>
      </c>
      <c r="K70" s="40">
        <v>18363</v>
      </c>
      <c r="L70" s="38"/>
      <c r="M70" s="39">
        <f t="shared" si="36"/>
        <v>18363</v>
      </c>
      <c r="N70" s="40"/>
      <c r="O70" s="38"/>
      <c r="P70" s="40">
        <f t="shared" si="40"/>
        <v>0</v>
      </c>
      <c r="Q70" s="139"/>
      <c r="R70" s="139"/>
      <c r="S70" s="139"/>
      <c r="T70"/>
      <c r="U70"/>
    </row>
    <row r="71" spans="1:21" s="6" customFormat="1" ht="16.5" hidden="1" customHeight="1" x14ac:dyDescent="0.2">
      <c r="A71" s="20"/>
      <c r="B71" s="52"/>
      <c r="C71" s="79">
        <v>4120</v>
      </c>
      <c r="D71" s="109" t="s">
        <v>57</v>
      </c>
      <c r="E71" s="35"/>
      <c r="F71" s="36"/>
      <c r="G71" s="37"/>
      <c r="H71" s="111">
        <f t="shared" si="38"/>
        <v>0</v>
      </c>
      <c r="I71" s="38">
        <f t="shared" si="38"/>
        <v>0</v>
      </c>
      <c r="J71" s="39">
        <f t="shared" si="39"/>
        <v>0</v>
      </c>
      <c r="K71" s="40">
        <v>0</v>
      </c>
      <c r="L71" s="38"/>
      <c r="M71" s="39">
        <f t="shared" si="36"/>
        <v>0</v>
      </c>
      <c r="N71" s="40"/>
      <c r="O71" s="38"/>
      <c r="P71" s="40">
        <f t="shared" si="40"/>
        <v>0</v>
      </c>
      <c r="Q71" s="139"/>
      <c r="R71" s="139"/>
      <c r="S71" s="139"/>
      <c r="T71"/>
      <c r="U71"/>
    </row>
    <row r="72" spans="1:21" s="6" customFormat="1" ht="16.5" customHeight="1" x14ac:dyDescent="0.2">
      <c r="A72" s="20"/>
      <c r="B72" s="52"/>
      <c r="C72" s="79">
        <v>4170</v>
      </c>
      <c r="D72" s="109" t="s">
        <v>37</v>
      </c>
      <c r="E72" s="35"/>
      <c r="F72" s="36"/>
      <c r="G72" s="37"/>
      <c r="H72" s="32">
        <f t="shared" ref="H72:I72" si="41">K72</f>
        <v>13520</v>
      </c>
      <c r="I72" s="32">
        <f t="shared" si="41"/>
        <v>0</v>
      </c>
      <c r="J72" s="55">
        <f>SUM(H72:I72)</f>
        <v>13520</v>
      </c>
      <c r="K72" s="40">
        <v>13520</v>
      </c>
      <c r="L72" s="32"/>
      <c r="M72" s="55">
        <f>SUM(K72:L72)</f>
        <v>13520</v>
      </c>
      <c r="N72" s="40"/>
      <c r="O72" s="38"/>
      <c r="P72" s="40">
        <f>SUM(N72:O72)</f>
        <v>0</v>
      </c>
      <c r="Q72" s="139"/>
      <c r="R72" s="139"/>
      <c r="S72" s="139"/>
      <c r="T72"/>
      <c r="U72"/>
    </row>
    <row r="73" spans="1:21" s="6" customFormat="1" ht="16.5" customHeight="1" x14ac:dyDescent="0.2">
      <c r="A73" s="20"/>
      <c r="B73" s="52"/>
      <c r="C73" s="79">
        <v>4210</v>
      </c>
      <c r="D73" s="99" t="s">
        <v>20</v>
      </c>
      <c r="E73" s="35"/>
      <c r="F73" s="36"/>
      <c r="G73" s="37"/>
      <c r="H73" s="32">
        <f t="shared" ref="H73:H75" si="42">K73</f>
        <v>1500</v>
      </c>
      <c r="I73" s="32">
        <f t="shared" ref="I73:I75" si="43">L73</f>
        <v>0</v>
      </c>
      <c r="J73" s="55">
        <f t="shared" ref="J73:J75" si="44">SUM(H73:I73)</f>
        <v>1500</v>
      </c>
      <c r="K73" s="62">
        <v>1500</v>
      </c>
      <c r="L73" s="32"/>
      <c r="M73" s="39">
        <f t="shared" si="36"/>
        <v>1500</v>
      </c>
      <c r="N73" s="86"/>
      <c r="O73" s="68"/>
      <c r="P73" s="86"/>
      <c r="Q73" s="139"/>
      <c r="R73" s="139"/>
      <c r="S73" s="139"/>
      <c r="T73"/>
      <c r="U73"/>
    </row>
    <row r="74" spans="1:21" s="6" customFormat="1" ht="16.5" customHeight="1" x14ac:dyDescent="0.2">
      <c r="A74" s="20"/>
      <c r="B74" s="52"/>
      <c r="C74" s="79">
        <v>4280</v>
      </c>
      <c r="D74" s="100" t="s">
        <v>59</v>
      </c>
      <c r="E74" s="35"/>
      <c r="F74" s="36"/>
      <c r="G74" s="37"/>
      <c r="H74" s="32">
        <f t="shared" si="42"/>
        <v>100</v>
      </c>
      <c r="I74" s="32">
        <f t="shared" si="43"/>
        <v>0</v>
      </c>
      <c r="J74" s="55">
        <f t="shared" si="44"/>
        <v>100</v>
      </c>
      <c r="K74" s="62">
        <v>100</v>
      </c>
      <c r="L74" s="32"/>
      <c r="M74" s="39">
        <f t="shared" si="36"/>
        <v>100</v>
      </c>
      <c r="N74" s="86"/>
      <c r="O74" s="68"/>
      <c r="P74" s="86"/>
      <c r="Q74" s="139"/>
      <c r="R74" s="139"/>
      <c r="S74" s="139"/>
      <c r="T74"/>
      <c r="U74"/>
    </row>
    <row r="75" spans="1:21" s="6" customFormat="1" ht="16.5" customHeight="1" x14ac:dyDescent="0.2">
      <c r="A75" s="20"/>
      <c r="B75" s="52"/>
      <c r="C75" s="79">
        <v>4360</v>
      </c>
      <c r="D75" s="182" t="s">
        <v>60</v>
      </c>
      <c r="E75" s="35"/>
      <c r="F75" s="36"/>
      <c r="G75" s="37"/>
      <c r="H75" s="32">
        <f t="shared" si="42"/>
        <v>250</v>
      </c>
      <c r="I75" s="32">
        <f t="shared" si="43"/>
        <v>0</v>
      </c>
      <c r="J75" s="55">
        <f t="shared" si="44"/>
        <v>250</v>
      </c>
      <c r="K75" s="62">
        <v>250</v>
      </c>
      <c r="L75" s="32"/>
      <c r="M75" s="39">
        <f t="shared" si="36"/>
        <v>250</v>
      </c>
      <c r="N75" s="86"/>
      <c r="O75" s="68"/>
      <c r="P75" s="86"/>
      <c r="Q75" s="139"/>
      <c r="R75" s="139"/>
      <c r="S75" s="139"/>
      <c r="T75"/>
      <c r="U75"/>
    </row>
    <row r="76" spans="1:21" s="6" customFormat="1" ht="16.5" customHeight="1" x14ac:dyDescent="0.2">
      <c r="A76" s="20"/>
      <c r="B76" s="117"/>
      <c r="C76" s="92">
        <v>4440</v>
      </c>
      <c r="D76" s="96" t="s">
        <v>21</v>
      </c>
      <c r="E76" s="41"/>
      <c r="F76" s="42"/>
      <c r="G76" s="43"/>
      <c r="H76" s="56">
        <f t="shared" si="38"/>
        <v>3489</v>
      </c>
      <c r="I76" s="56">
        <f t="shared" si="38"/>
        <v>0</v>
      </c>
      <c r="J76" s="63">
        <f t="shared" si="39"/>
        <v>3489</v>
      </c>
      <c r="K76" s="46">
        <v>3489</v>
      </c>
      <c r="L76" s="56"/>
      <c r="M76" s="63">
        <f t="shared" si="36"/>
        <v>3489</v>
      </c>
      <c r="N76" s="46"/>
      <c r="O76" s="68"/>
      <c r="P76" s="86">
        <f t="shared" si="40"/>
        <v>0</v>
      </c>
      <c r="Q76" s="139"/>
      <c r="R76" s="139"/>
      <c r="S76" s="139"/>
      <c r="T76"/>
      <c r="U76"/>
    </row>
    <row r="77" spans="1:21" s="1" customFormat="1" ht="18" customHeight="1" x14ac:dyDescent="0.2">
      <c r="A77" s="47">
        <v>855</v>
      </c>
      <c r="B77" s="48"/>
      <c r="C77" s="48"/>
      <c r="D77" s="101" t="s">
        <v>31</v>
      </c>
      <c r="E77" s="17">
        <f>E78+E89+E97+E100+E103+E111</f>
        <v>39438413</v>
      </c>
      <c r="F77" s="17">
        <f>F78+F89+F97+F100+F103+F111</f>
        <v>10900</v>
      </c>
      <c r="G77" s="67">
        <f>SUM(E77:F77)</f>
        <v>39449313</v>
      </c>
      <c r="H77" s="50">
        <f>K77+N77</f>
        <v>39438413</v>
      </c>
      <c r="I77" s="51">
        <f>L77+O77</f>
        <v>10900</v>
      </c>
      <c r="J77" s="84">
        <f>SUM(H77:I77)</f>
        <v>39449313</v>
      </c>
      <c r="K77" s="17">
        <f>K78+K89+K97+K100+K103+K111</f>
        <v>39438413</v>
      </c>
      <c r="L77" s="17">
        <f>L78+L89+L97+L100+L103+L111</f>
        <v>10900</v>
      </c>
      <c r="M77" s="17">
        <f>SUM(K77:L77)</f>
        <v>39449313</v>
      </c>
      <c r="N77" s="17">
        <f>N78+N89+N97+N100+N103+N111</f>
        <v>0</v>
      </c>
      <c r="O77" s="17">
        <f>O78+O89+O97+O103+O111</f>
        <v>0</v>
      </c>
      <c r="P77" s="17">
        <f>SUM(N77:O77)</f>
        <v>0</v>
      </c>
      <c r="Q77" s="139"/>
      <c r="R77" s="139"/>
      <c r="S77" s="139"/>
      <c r="T77"/>
      <c r="U77"/>
    </row>
    <row r="78" spans="1:21" s="1" customFormat="1" ht="16.5" customHeight="1" x14ac:dyDescent="0.2">
      <c r="A78" s="20"/>
      <c r="B78" s="52">
        <v>85501</v>
      </c>
      <c r="C78" s="77"/>
      <c r="D78" s="81" t="s">
        <v>32</v>
      </c>
      <c r="E78" s="22">
        <f>SUM(E79:E79)</f>
        <v>29496000</v>
      </c>
      <c r="F78" s="23">
        <f>SUM(F79:F79)</f>
        <v>0</v>
      </c>
      <c r="G78" s="24">
        <f>SUM(E78:F78)</f>
        <v>29496000</v>
      </c>
      <c r="H78" s="53">
        <f>K78+N78</f>
        <v>29496000</v>
      </c>
      <c r="I78" s="53">
        <f>L78+O78</f>
        <v>0</v>
      </c>
      <c r="J78" s="23">
        <f>SUM(H78:I78)</f>
        <v>29496000</v>
      </c>
      <c r="K78" s="23">
        <f>SUM(K80:K88)</f>
        <v>29496000</v>
      </c>
      <c r="L78" s="23">
        <f>SUM(L80:L88)</f>
        <v>0</v>
      </c>
      <c r="M78" s="26">
        <f>SUM(K78:L78)</f>
        <v>29496000</v>
      </c>
      <c r="N78" s="23">
        <f>SUM(N80:N88)</f>
        <v>0</v>
      </c>
      <c r="O78" s="23">
        <f>SUM(O80:O88)</f>
        <v>0</v>
      </c>
      <c r="P78" s="23">
        <f>SUM(N78:O78)</f>
        <v>0</v>
      </c>
      <c r="Q78" s="139"/>
      <c r="R78" s="139"/>
      <c r="S78" s="139"/>
      <c r="T78"/>
      <c r="U78"/>
    </row>
    <row r="79" spans="1:21" s="9" customFormat="1" ht="67.5" customHeight="1" x14ac:dyDescent="0.2">
      <c r="A79" s="20"/>
      <c r="B79" s="52"/>
      <c r="C79" s="93">
        <v>2060</v>
      </c>
      <c r="D79" s="102" t="s">
        <v>33</v>
      </c>
      <c r="E79" s="60">
        <f>K78</f>
        <v>29496000</v>
      </c>
      <c r="F79" s="54">
        <f>L78</f>
        <v>0</v>
      </c>
      <c r="G79" s="64">
        <f>SUM(E79:F79)</f>
        <v>29496000</v>
      </c>
      <c r="H79" s="60"/>
      <c r="I79" s="61"/>
      <c r="J79" s="59"/>
      <c r="K79" s="54"/>
      <c r="L79" s="61"/>
      <c r="M79" s="54"/>
      <c r="N79" s="54"/>
      <c r="O79" s="61"/>
      <c r="P79" s="54"/>
      <c r="Q79" s="139"/>
      <c r="R79" s="139"/>
      <c r="S79" s="139"/>
      <c r="T79"/>
      <c r="U79"/>
    </row>
    <row r="80" spans="1:21" s="6" customFormat="1" ht="16.5" customHeight="1" x14ac:dyDescent="0.2">
      <c r="A80" s="20"/>
      <c r="B80" s="94"/>
      <c r="C80" s="78">
        <v>3110</v>
      </c>
      <c r="D80" s="83" t="s">
        <v>19</v>
      </c>
      <c r="E80" s="28"/>
      <c r="F80" s="29"/>
      <c r="G80" s="30"/>
      <c r="H80" s="32">
        <f t="shared" ref="H80:H86" si="45">K80</f>
        <v>29247397</v>
      </c>
      <c r="I80" s="32">
        <f t="shared" ref="I80:I86" si="46">L80</f>
        <v>0</v>
      </c>
      <c r="J80" s="55">
        <f t="shared" ref="J80:J86" si="47">SUM(H80:I80)</f>
        <v>29247397</v>
      </c>
      <c r="K80" s="62">
        <v>29247397</v>
      </c>
      <c r="L80" s="32"/>
      <c r="M80" s="55">
        <f t="shared" ref="M80:M86" si="48">SUM(K80:L80)</f>
        <v>29247397</v>
      </c>
      <c r="N80" s="62"/>
      <c r="O80" s="32"/>
      <c r="P80" s="62">
        <f t="shared" ref="P80:P88" si="49">SUM(N80:O80)</f>
        <v>0</v>
      </c>
      <c r="Q80" s="139"/>
      <c r="R80" s="139"/>
      <c r="S80" s="139"/>
      <c r="T80"/>
      <c r="U80"/>
    </row>
    <row r="81" spans="1:21" s="6" customFormat="1" ht="16.5" customHeight="1" x14ac:dyDescent="0.2">
      <c r="A81" s="20"/>
      <c r="B81" s="94"/>
      <c r="C81" s="79">
        <v>4010</v>
      </c>
      <c r="D81" s="106" t="s">
        <v>15</v>
      </c>
      <c r="E81" s="35"/>
      <c r="F81" s="36"/>
      <c r="G81" s="37"/>
      <c r="H81" s="38">
        <f t="shared" si="45"/>
        <v>177360</v>
      </c>
      <c r="I81" s="38">
        <f t="shared" si="46"/>
        <v>0</v>
      </c>
      <c r="J81" s="39">
        <f t="shared" si="47"/>
        <v>177360</v>
      </c>
      <c r="K81" s="62">
        <v>177360</v>
      </c>
      <c r="L81" s="38"/>
      <c r="M81" s="39">
        <f t="shared" si="48"/>
        <v>177360</v>
      </c>
      <c r="N81" s="62"/>
      <c r="O81" s="38"/>
      <c r="P81" s="40">
        <f t="shared" si="49"/>
        <v>0</v>
      </c>
      <c r="Q81" s="139"/>
      <c r="R81" s="139"/>
      <c r="S81" s="139"/>
      <c r="T81"/>
      <c r="U81"/>
    </row>
    <row r="82" spans="1:21" s="6" customFormat="1" ht="16.5" customHeight="1" x14ac:dyDescent="0.2">
      <c r="A82" s="20"/>
      <c r="B82" s="94"/>
      <c r="C82" s="79">
        <v>4040</v>
      </c>
      <c r="D82" s="99" t="s">
        <v>16</v>
      </c>
      <c r="E82" s="35"/>
      <c r="F82" s="36"/>
      <c r="G82" s="37"/>
      <c r="H82" s="38">
        <f t="shared" si="45"/>
        <v>15884</v>
      </c>
      <c r="I82" s="38">
        <f t="shared" si="46"/>
        <v>0</v>
      </c>
      <c r="J82" s="39">
        <f t="shared" si="47"/>
        <v>15884</v>
      </c>
      <c r="K82" s="40">
        <v>15884</v>
      </c>
      <c r="L82" s="38"/>
      <c r="M82" s="39">
        <f t="shared" si="48"/>
        <v>15884</v>
      </c>
      <c r="N82" s="40"/>
      <c r="O82" s="38"/>
      <c r="P82" s="40">
        <f t="shared" si="49"/>
        <v>0</v>
      </c>
      <c r="Q82" s="139"/>
      <c r="R82" s="139"/>
      <c r="S82" s="139"/>
      <c r="T82"/>
      <c r="U82"/>
    </row>
    <row r="83" spans="1:21" s="6" customFormat="1" ht="16.5" customHeight="1" x14ac:dyDescent="0.2">
      <c r="A83" s="20"/>
      <c r="B83" s="94"/>
      <c r="C83" s="79">
        <v>4110</v>
      </c>
      <c r="D83" s="99" t="s">
        <v>17</v>
      </c>
      <c r="E83" s="35"/>
      <c r="F83" s="36"/>
      <c r="G83" s="37"/>
      <c r="H83" s="111">
        <f t="shared" si="45"/>
        <v>33973</v>
      </c>
      <c r="I83" s="38">
        <f t="shared" si="46"/>
        <v>0</v>
      </c>
      <c r="J83" s="39">
        <f t="shared" si="47"/>
        <v>33973</v>
      </c>
      <c r="K83" s="40">
        <v>33973</v>
      </c>
      <c r="L83" s="38"/>
      <c r="M83" s="39">
        <f t="shared" si="48"/>
        <v>33973</v>
      </c>
      <c r="N83" s="40"/>
      <c r="O83" s="38"/>
      <c r="P83" s="40">
        <f t="shared" si="49"/>
        <v>0</v>
      </c>
      <c r="Q83" s="139"/>
      <c r="R83" s="139"/>
      <c r="S83" s="139"/>
      <c r="T83"/>
      <c r="U83"/>
    </row>
    <row r="84" spans="1:21" s="6" customFormat="1" ht="16.5" customHeight="1" x14ac:dyDescent="0.2">
      <c r="A84" s="20"/>
      <c r="B84" s="94"/>
      <c r="C84" s="79">
        <v>4120</v>
      </c>
      <c r="D84" s="109" t="s">
        <v>57</v>
      </c>
      <c r="E84" s="35"/>
      <c r="F84" s="36"/>
      <c r="G84" s="37"/>
      <c r="H84" s="38">
        <f t="shared" si="45"/>
        <v>4735</v>
      </c>
      <c r="I84" s="38">
        <f t="shared" si="46"/>
        <v>0</v>
      </c>
      <c r="J84" s="39">
        <f t="shared" si="47"/>
        <v>4735</v>
      </c>
      <c r="K84" s="86">
        <v>4735</v>
      </c>
      <c r="L84" s="38"/>
      <c r="M84" s="39">
        <f t="shared" si="48"/>
        <v>4735</v>
      </c>
      <c r="N84" s="86"/>
      <c r="O84" s="38"/>
      <c r="P84" s="40">
        <f t="shared" si="49"/>
        <v>0</v>
      </c>
      <c r="Q84" s="139"/>
      <c r="R84" s="139"/>
      <c r="S84" s="139"/>
      <c r="T84"/>
      <c r="U84"/>
    </row>
    <row r="85" spans="1:21" s="6" customFormat="1" ht="16.5" customHeight="1" x14ac:dyDescent="0.2">
      <c r="A85" s="20"/>
      <c r="B85" s="94"/>
      <c r="C85" s="79">
        <v>4210</v>
      </c>
      <c r="D85" s="99" t="s">
        <v>20</v>
      </c>
      <c r="E85" s="35"/>
      <c r="F85" s="36"/>
      <c r="G85" s="37"/>
      <c r="H85" s="135">
        <f>K85</f>
        <v>5000</v>
      </c>
      <c r="I85" s="40">
        <f>L85</f>
        <v>0</v>
      </c>
      <c r="J85" s="89">
        <f>SUM(H85:I85)</f>
        <v>5000</v>
      </c>
      <c r="K85" s="40">
        <v>5000</v>
      </c>
      <c r="L85" s="40"/>
      <c r="M85" s="40">
        <f>SUM(K85:L85)</f>
        <v>5000</v>
      </c>
      <c r="N85" s="40"/>
      <c r="O85" s="40"/>
      <c r="P85" s="40">
        <f t="shared" si="49"/>
        <v>0</v>
      </c>
      <c r="Q85" s="139"/>
      <c r="R85" s="139"/>
      <c r="S85" s="139"/>
      <c r="T85"/>
      <c r="U85"/>
    </row>
    <row r="86" spans="1:21" s="7" customFormat="1" ht="16.5" customHeight="1" x14ac:dyDescent="0.2">
      <c r="A86" s="20"/>
      <c r="B86" s="115"/>
      <c r="C86" s="79">
        <v>4300</v>
      </c>
      <c r="D86" s="99" t="s">
        <v>22</v>
      </c>
      <c r="E86" s="35"/>
      <c r="F86" s="36"/>
      <c r="G86" s="37"/>
      <c r="H86" s="111">
        <f t="shared" si="45"/>
        <v>5000</v>
      </c>
      <c r="I86" s="38">
        <f t="shared" si="46"/>
        <v>0</v>
      </c>
      <c r="J86" s="39">
        <f t="shared" si="47"/>
        <v>5000</v>
      </c>
      <c r="K86" s="40">
        <v>5000</v>
      </c>
      <c r="L86" s="38"/>
      <c r="M86" s="39">
        <f t="shared" si="48"/>
        <v>5000</v>
      </c>
      <c r="N86" s="40"/>
      <c r="O86" s="38"/>
      <c r="P86" s="40">
        <f t="shared" si="49"/>
        <v>0</v>
      </c>
      <c r="Q86" s="139"/>
      <c r="R86" s="139"/>
      <c r="S86" s="139"/>
      <c r="T86"/>
      <c r="U86"/>
    </row>
    <row r="87" spans="1:21" s="7" customFormat="1" ht="16.5" customHeight="1" x14ac:dyDescent="0.2">
      <c r="A87" s="20"/>
      <c r="B87" s="52"/>
      <c r="C87" s="79">
        <v>4440</v>
      </c>
      <c r="D87" s="99" t="s">
        <v>21</v>
      </c>
      <c r="E87" s="35"/>
      <c r="F87" s="36"/>
      <c r="G87" s="37"/>
      <c r="H87" s="135">
        <f>K87</f>
        <v>4651</v>
      </c>
      <c r="I87" s="40">
        <f>L87</f>
        <v>0</v>
      </c>
      <c r="J87" s="39">
        <f>SUM(H87:I87)</f>
        <v>4651</v>
      </c>
      <c r="K87" s="40">
        <v>4651</v>
      </c>
      <c r="L87" s="38"/>
      <c r="M87" s="39">
        <f>SUM(K87:L87)</f>
        <v>4651</v>
      </c>
      <c r="N87" s="40"/>
      <c r="O87" s="68"/>
      <c r="P87" s="40">
        <f t="shared" si="49"/>
        <v>0</v>
      </c>
      <c r="Q87" s="139"/>
      <c r="R87" s="139"/>
      <c r="S87" s="139"/>
      <c r="T87"/>
      <c r="U87"/>
    </row>
    <row r="88" spans="1:21" s="7" customFormat="1" ht="27.75" customHeight="1" x14ac:dyDescent="0.2">
      <c r="A88" s="20"/>
      <c r="B88" s="117"/>
      <c r="C88" s="92">
        <v>4700</v>
      </c>
      <c r="D88" s="96" t="s">
        <v>28</v>
      </c>
      <c r="E88" s="41"/>
      <c r="F88" s="42"/>
      <c r="G88" s="43"/>
      <c r="H88" s="63">
        <f>K88</f>
        <v>2000</v>
      </c>
      <c r="I88" s="46">
        <f>L88</f>
        <v>0</v>
      </c>
      <c r="J88" s="63">
        <f>SUM(H88:I88)</f>
        <v>2000</v>
      </c>
      <c r="K88" s="46">
        <v>2000</v>
      </c>
      <c r="L88" s="46"/>
      <c r="M88" s="63">
        <f>SUM(K88:L88)</f>
        <v>2000</v>
      </c>
      <c r="N88" s="46"/>
      <c r="O88" s="56"/>
      <c r="P88" s="46">
        <f t="shared" si="49"/>
        <v>0</v>
      </c>
      <c r="Q88" s="139"/>
      <c r="R88" s="139"/>
      <c r="S88" s="139"/>
      <c r="T88"/>
      <c r="U88"/>
    </row>
    <row r="89" spans="1:21" s="1" customFormat="1" ht="52.5" customHeight="1" x14ac:dyDescent="0.2">
      <c r="A89" s="20"/>
      <c r="B89" s="52">
        <v>85502</v>
      </c>
      <c r="C89" s="77"/>
      <c r="D89" s="81" t="s">
        <v>41</v>
      </c>
      <c r="E89" s="22">
        <f>SUM(E90:E90)</f>
        <v>8812403</v>
      </c>
      <c r="F89" s="23">
        <f>SUM(F90:F90)</f>
        <v>0</v>
      </c>
      <c r="G89" s="24">
        <f>SUM(E89:F89)</f>
        <v>8812403</v>
      </c>
      <c r="H89" s="53">
        <f>K89</f>
        <v>8812403</v>
      </c>
      <c r="I89" s="23">
        <f>L89+O89</f>
        <v>0</v>
      </c>
      <c r="J89" s="23">
        <f>SUM(H89:I89)</f>
        <v>8812403</v>
      </c>
      <c r="K89" s="23">
        <f>SUM(K91:K96)</f>
        <v>8812403</v>
      </c>
      <c r="L89" s="53">
        <f>SUM(L91:L96)</f>
        <v>0</v>
      </c>
      <c r="M89" s="26">
        <f>SUM(K89:L89)</f>
        <v>8812403</v>
      </c>
      <c r="N89" s="23">
        <f>SUM(N90:N90)</f>
        <v>0</v>
      </c>
      <c r="O89" s="53">
        <f>SUM(O91:O96)</f>
        <v>0</v>
      </c>
      <c r="P89" s="23">
        <f>SUM(N89:O89)</f>
        <v>0</v>
      </c>
      <c r="Q89" s="139"/>
      <c r="R89" s="139"/>
      <c r="S89" s="139"/>
      <c r="T89"/>
      <c r="U89"/>
    </row>
    <row r="90" spans="1:21" s="9" customFormat="1" ht="56.25" x14ac:dyDescent="0.2">
      <c r="A90" s="20"/>
      <c r="B90" s="52"/>
      <c r="C90" s="93">
        <v>2010</v>
      </c>
      <c r="D90" s="102" t="s">
        <v>30</v>
      </c>
      <c r="E90" s="60">
        <f>K89</f>
        <v>8812403</v>
      </c>
      <c r="F90" s="54">
        <f>L89</f>
        <v>0</v>
      </c>
      <c r="G90" s="64">
        <f>SUM(E90:F90)</f>
        <v>8812403</v>
      </c>
      <c r="H90" s="60"/>
      <c r="I90" s="61"/>
      <c r="J90" s="59"/>
      <c r="K90" s="54"/>
      <c r="L90" s="61"/>
      <c r="M90" s="54"/>
      <c r="N90" s="54"/>
      <c r="O90" s="61"/>
      <c r="P90" s="54"/>
      <c r="Q90" s="139"/>
      <c r="R90" s="139"/>
      <c r="S90" s="139"/>
      <c r="T90"/>
      <c r="U90"/>
    </row>
    <row r="91" spans="1:21" s="6" customFormat="1" ht="16.5" customHeight="1" x14ac:dyDescent="0.2">
      <c r="A91" s="20"/>
      <c r="B91" s="94"/>
      <c r="C91" s="91">
        <v>3110</v>
      </c>
      <c r="D91" s="142" t="s">
        <v>19</v>
      </c>
      <c r="E91" s="28"/>
      <c r="F91" s="29"/>
      <c r="G91" s="30"/>
      <c r="H91" s="141">
        <f t="shared" ref="H91:H96" si="50">K91</f>
        <v>8084044</v>
      </c>
      <c r="I91" s="74">
        <f t="shared" ref="I91:I96" si="51">L91</f>
        <v>0</v>
      </c>
      <c r="J91" s="72">
        <f t="shared" ref="J91:J97" si="52">SUM(H91:I91)</f>
        <v>8084044</v>
      </c>
      <c r="K91" s="73">
        <v>8084044</v>
      </c>
      <c r="L91" s="74"/>
      <c r="M91" s="72">
        <f t="shared" ref="M91:M97" si="53">SUM(K91:L91)</f>
        <v>8084044</v>
      </c>
      <c r="N91" s="73"/>
      <c r="O91" s="32"/>
      <c r="P91" s="62">
        <f t="shared" ref="P91:P97" si="54">SUM(N91:O91)</f>
        <v>0</v>
      </c>
      <c r="Q91" s="139"/>
      <c r="R91" s="139"/>
      <c r="S91" s="139"/>
      <c r="T91"/>
      <c r="U91"/>
    </row>
    <row r="92" spans="1:21" s="6" customFormat="1" ht="16.5" customHeight="1" x14ac:dyDescent="0.2">
      <c r="A92" s="20"/>
      <c r="B92" s="94"/>
      <c r="C92" s="79">
        <v>4010</v>
      </c>
      <c r="D92" s="109" t="s">
        <v>15</v>
      </c>
      <c r="E92" s="35"/>
      <c r="F92" s="36"/>
      <c r="G92" s="37"/>
      <c r="H92" s="111">
        <f t="shared" si="50"/>
        <v>190381</v>
      </c>
      <c r="I92" s="38">
        <f t="shared" si="51"/>
        <v>0</v>
      </c>
      <c r="J92" s="39">
        <f t="shared" si="52"/>
        <v>190381</v>
      </c>
      <c r="K92" s="40">
        <v>190381</v>
      </c>
      <c r="L92" s="38"/>
      <c r="M92" s="39">
        <f t="shared" si="53"/>
        <v>190381</v>
      </c>
      <c r="N92" s="40"/>
      <c r="O92" s="38"/>
      <c r="P92" s="40">
        <f t="shared" si="54"/>
        <v>0</v>
      </c>
      <c r="Q92" s="139"/>
      <c r="R92" s="139"/>
      <c r="S92" s="139"/>
      <c r="T92"/>
      <c r="U92"/>
    </row>
    <row r="93" spans="1:21" s="6" customFormat="1" ht="16.5" customHeight="1" x14ac:dyDescent="0.2">
      <c r="A93" s="20"/>
      <c r="B93" s="94"/>
      <c r="C93" s="79">
        <v>4040</v>
      </c>
      <c r="D93" s="99" t="s">
        <v>16</v>
      </c>
      <c r="E93" s="35"/>
      <c r="F93" s="36"/>
      <c r="G93" s="37"/>
      <c r="H93" s="38">
        <f t="shared" si="50"/>
        <v>17000</v>
      </c>
      <c r="I93" s="38">
        <f t="shared" si="51"/>
        <v>0</v>
      </c>
      <c r="J93" s="39">
        <f t="shared" si="52"/>
        <v>17000</v>
      </c>
      <c r="K93" s="40">
        <v>17000</v>
      </c>
      <c r="L93" s="38"/>
      <c r="M93" s="39">
        <f t="shared" si="53"/>
        <v>17000</v>
      </c>
      <c r="N93" s="40"/>
      <c r="O93" s="38"/>
      <c r="P93" s="40">
        <f t="shared" si="54"/>
        <v>0</v>
      </c>
      <c r="Q93" s="139"/>
      <c r="R93" s="139"/>
      <c r="S93" s="139"/>
      <c r="T93"/>
      <c r="U93"/>
    </row>
    <row r="94" spans="1:21" s="6" customFormat="1" ht="16.5" customHeight="1" x14ac:dyDescent="0.2">
      <c r="A94" s="20"/>
      <c r="B94" s="94"/>
      <c r="C94" s="79">
        <v>4110</v>
      </c>
      <c r="D94" s="99" t="s">
        <v>17</v>
      </c>
      <c r="E94" s="35"/>
      <c r="F94" s="36"/>
      <c r="G94" s="37"/>
      <c r="H94" s="111">
        <f t="shared" si="50"/>
        <v>508145</v>
      </c>
      <c r="I94" s="38">
        <f t="shared" si="51"/>
        <v>0</v>
      </c>
      <c r="J94" s="39">
        <f t="shared" si="52"/>
        <v>508145</v>
      </c>
      <c r="K94" s="40">
        <v>508145</v>
      </c>
      <c r="L94" s="38"/>
      <c r="M94" s="39">
        <f t="shared" si="53"/>
        <v>508145</v>
      </c>
      <c r="N94" s="40"/>
      <c r="O94" s="38"/>
      <c r="P94" s="40">
        <f t="shared" si="54"/>
        <v>0</v>
      </c>
      <c r="Q94" s="139"/>
      <c r="R94" s="139"/>
      <c r="S94" s="139"/>
      <c r="T94"/>
      <c r="U94"/>
    </row>
    <row r="95" spans="1:21" s="6" customFormat="1" ht="16.5" customHeight="1" x14ac:dyDescent="0.2">
      <c r="A95" s="20"/>
      <c r="B95" s="94"/>
      <c r="C95" s="79">
        <v>4120</v>
      </c>
      <c r="D95" s="109" t="s">
        <v>57</v>
      </c>
      <c r="E95" s="35"/>
      <c r="F95" s="36"/>
      <c r="G95" s="37"/>
      <c r="H95" s="38">
        <f t="shared" si="50"/>
        <v>5081</v>
      </c>
      <c r="I95" s="38">
        <f t="shared" si="51"/>
        <v>0</v>
      </c>
      <c r="J95" s="39">
        <f t="shared" si="52"/>
        <v>5081</v>
      </c>
      <c r="K95" s="86">
        <v>5081</v>
      </c>
      <c r="L95" s="38"/>
      <c r="M95" s="39">
        <f t="shared" si="53"/>
        <v>5081</v>
      </c>
      <c r="N95" s="86"/>
      <c r="O95" s="38"/>
      <c r="P95" s="40">
        <f t="shared" si="54"/>
        <v>0</v>
      </c>
      <c r="Q95" s="139"/>
      <c r="R95" s="139"/>
      <c r="S95" s="139"/>
      <c r="T95"/>
      <c r="U95"/>
    </row>
    <row r="96" spans="1:21" s="7" customFormat="1" ht="16.5" customHeight="1" x14ac:dyDescent="0.2">
      <c r="A96" s="20"/>
      <c r="B96" s="116"/>
      <c r="C96" s="92">
        <v>4440</v>
      </c>
      <c r="D96" s="96" t="s">
        <v>21</v>
      </c>
      <c r="E96" s="41"/>
      <c r="F96" s="42"/>
      <c r="G96" s="43"/>
      <c r="H96" s="56">
        <f t="shared" si="50"/>
        <v>7752</v>
      </c>
      <c r="I96" s="56">
        <f t="shared" si="51"/>
        <v>0</v>
      </c>
      <c r="J96" s="63">
        <f t="shared" si="52"/>
        <v>7752</v>
      </c>
      <c r="K96" s="46">
        <v>7752</v>
      </c>
      <c r="L96" s="56"/>
      <c r="M96" s="63">
        <f t="shared" si="53"/>
        <v>7752</v>
      </c>
      <c r="N96" s="46"/>
      <c r="O96" s="56"/>
      <c r="P96" s="46">
        <f t="shared" si="54"/>
        <v>0</v>
      </c>
      <c r="Q96" s="139"/>
      <c r="R96" s="139"/>
      <c r="S96" s="139"/>
      <c r="T96"/>
      <c r="U96"/>
    </row>
    <row r="97" spans="1:21" s="113" customFormat="1" ht="18" hidden="1" customHeight="1" x14ac:dyDescent="0.2">
      <c r="A97" s="20"/>
      <c r="B97" s="21">
        <v>85503</v>
      </c>
      <c r="C97" s="77"/>
      <c r="D97" s="151" t="s">
        <v>34</v>
      </c>
      <c r="E97" s="22">
        <f>E98</f>
        <v>0</v>
      </c>
      <c r="F97" s="23">
        <f>F98</f>
        <v>0</v>
      </c>
      <c r="G97" s="24">
        <f>SUM(E97:F97)</f>
        <v>0</v>
      </c>
      <c r="H97" s="53">
        <f>K97</f>
        <v>0</v>
      </c>
      <c r="I97" s="23">
        <f>L97+O97</f>
        <v>0</v>
      </c>
      <c r="J97" s="23">
        <f t="shared" si="52"/>
        <v>0</v>
      </c>
      <c r="K97" s="23">
        <f>K99</f>
        <v>0</v>
      </c>
      <c r="L97" s="23">
        <f>L99</f>
        <v>0</v>
      </c>
      <c r="M97" s="26">
        <f t="shared" si="53"/>
        <v>0</v>
      </c>
      <c r="N97" s="23">
        <f>SUM(N99:N99)</f>
        <v>0</v>
      </c>
      <c r="O97" s="23">
        <f>SUM(O99:O99)</f>
        <v>0</v>
      </c>
      <c r="P97" s="23">
        <f t="shared" si="54"/>
        <v>0</v>
      </c>
      <c r="Q97" s="148"/>
      <c r="R97" s="148"/>
      <c r="S97" s="148"/>
    </row>
    <row r="98" spans="1:21" s="9" customFormat="1" ht="64.5" hidden="1" customHeight="1" x14ac:dyDescent="0.2">
      <c r="A98" s="20"/>
      <c r="B98" s="52"/>
      <c r="C98" s="93">
        <v>2010</v>
      </c>
      <c r="D98" s="102" t="s">
        <v>30</v>
      </c>
      <c r="E98" s="152">
        <f>K97</f>
        <v>0</v>
      </c>
      <c r="F98" s="34">
        <f>L97</f>
        <v>0</v>
      </c>
      <c r="G98" s="27">
        <f>SUM(E98:F98)</f>
        <v>0</v>
      </c>
      <c r="H98" s="31"/>
      <c r="I98" s="31"/>
      <c r="J98" s="59"/>
      <c r="K98" s="34"/>
      <c r="L98" s="31"/>
      <c r="M98" s="54"/>
      <c r="N98" s="34"/>
      <c r="O98" s="31"/>
      <c r="P98" s="54"/>
      <c r="Q98" s="148"/>
      <c r="R98" s="148"/>
      <c r="S98" s="148"/>
      <c r="T98" s="113"/>
      <c r="U98" s="113"/>
    </row>
    <row r="99" spans="1:21" s="113" customFormat="1" ht="17.45" hidden="1" customHeight="1" x14ac:dyDescent="0.2">
      <c r="A99" s="20"/>
      <c r="B99" s="117"/>
      <c r="C99" s="78">
        <v>4210</v>
      </c>
      <c r="D99" s="99" t="s">
        <v>20</v>
      </c>
      <c r="E99" s="76"/>
      <c r="F99" s="34"/>
      <c r="G99" s="153"/>
      <c r="H99" s="76">
        <f>K99</f>
        <v>0</v>
      </c>
      <c r="I99" s="31">
        <f>L99</f>
        <v>0</v>
      </c>
      <c r="J99" s="33">
        <f>SUM(H99:I99)</f>
        <v>0</v>
      </c>
      <c r="K99" s="73"/>
      <c r="L99" s="73"/>
      <c r="M99" s="72">
        <f>SUM(K99:L99)</f>
        <v>0</v>
      </c>
      <c r="N99" s="73"/>
      <c r="O99" s="73"/>
      <c r="P99" s="73">
        <f>SUM(N99:O99)</f>
        <v>0</v>
      </c>
      <c r="Q99" s="148"/>
      <c r="R99" s="148"/>
      <c r="S99" s="148"/>
    </row>
    <row r="100" spans="1:21" s="113" customFormat="1" ht="16.5" customHeight="1" x14ac:dyDescent="0.2">
      <c r="A100" s="20"/>
      <c r="B100" s="21">
        <v>85503</v>
      </c>
      <c r="C100" s="77"/>
      <c r="D100" s="151" t="s">
        <v>34</v>
      </c>
      <c r="E100" s="22">
        <f>E101</f>
        <v>1316</v>
      </c>
      <c r="F100" s="23">
        <f>F101</f>
        <v>0</v>
      </c>
      <c r="G100" s="24">
        <f>SUM(E100:F100)</f>
        <v>1316</v>
      </c>
      <c r="H100" s="53">
        <f>K100</f>
        <v>1316</v>
      </c>
      <c r="I100" s="23">
        <f>L100+O100</f>
        <v>0</v>
      </c>
      <c r="J100" s="23">
        <f t="shared" ref="J100" si="55">SUM(H100:I100)</f>
        <v>1316</v>
      </c>
      <c r="K100" s="23">
        <f>K102</f>
        <v>1316</v>
      </c>
      <c r="L100" s="23">
        <f>L102</f>
        <v>0</v>
      </c>
      <c r="M100" s="26">
        <f t="shared" ref="M100" si="56">SUM(K100:L100)</f>
        <v>1316</v>
      </c>
      <c r="N100" s="23">
        <f>SUM(N102:N102)</f>
        <v>0</v>
      </c>
      <c r="O100" s="23">
        <f t="shared" ref="O100:P100" si="57">SUM(O102:O102)</f>
        <v>0</v>
      </c>
      <c r="P100" s="23">
        <f t="shared" si="57"/>
        <v>0</v>
      </c>
      <c r="Q100" s="148"/>
      <c r="R100" s="148"/>
      <c r="S100" s="148"/>
    </row>
    <row r="101" spans="1:21" s="113" customFormat="1" ht="56.25" x14ac:dyDescent="0.2">
      <c r="A101" s="20"/>
      <c r="B101" s="52"/>
      <c r="C101" s="93">
        <v>2010</v>
      </c>
      <c r="D101" s="102" t="s">
        <v>30</v>
      </c>
      <c r="E101" s="152">
        <f>K100</f>
        <v>1316</v>
      </c>
      <c r="F101" s="34">
        <f>L100</f>
        <v>0</v>
      </c>
      <c r="G101" s="27">
        <f>SUM(E101:F101)</f>
        <v>1316</v>
      </c>
      <c r="H101" s="31"/>
      <c r="I101" s="31"/>
      <c r="J101" s="59"/>
      <c r="K101" s="34"/>
      <c r="L101" s="31"/>
      <c r="M101" s="54"/>
      <c r="N101" s="34"/>
      <c r="O101" s="31"/>
      <c r="P101" s="34"/>
      <c r="Q101" s="148"/>
      <c r="R101" s="148"/>
      <c r="S101" s="148"/>
    </row>
    <row r="102" spans="1:21" s="113" customFormat="1" ht="16.5" customHeight="1" x14ac:dyDescent="0.2">
      <c r="A102" s="20"/>
      <c r="B102" s="117"/>
      <c r="C102" s="78">
        <v>4210</v>
      </c>
      <c r="D102" s="99" t="s">
        <v>20</v>
      </c>
      <c r="E102" s="76"/>
      <c r="F102" s="34"/>
      <c r="G102" s="153"/>
      <c r="H102" s="76">
        <f>K102</f>
        <v>1316</v>
      </c>
      <c r="I102" s="31">
        <f>L102</f>
        <v>0</v>
      </c>
      <c r="J102" s="33">
        <f>SUM(H102:I102)</f>
        <v>1316</v>
      </c>
      <c r="K102" s="73">
        <v>1316</v>
      </c>
      <c r="L102" s="73"/>
      <c r="M102" s="72">
        <f>SUM(K102:L102)</f>
        <v>1316</v>
      </c>
      <c r="N102" s="73"/>
      <c r="O102" s="31"/>
      <c r="P102" s="34"/>
      <c r="Q102" s="148"/>
      <c r="R102" s="148"/>
      <c r="S102" s="148"/>
    </row>
    <row r="103" spans="1:21" s="1" customFormat="1" ht="16.5" customHeight="1" x14ac:dyDescent="0.2">
      <c r="A103" s="20"/>
      <c r="B103" s="52">
        <v>85504</v>
      </c>
      <c r="C103" s="77"/>
      <c r="D103" s="81" t="s">
        <v>40</v>
      </c>
      <c r="E103" s="22">
        <f>SUM(E104:E104)</f>
        <v>1042210</v>
      </c>
      <c r="F103" s="23">
        <f>SUM(F104:F104)</f>
        <v>10900</v>
      </c>
      <c r="G103" s="24">
        <f>SUM(E103:F103)</f>
        <v>1053110</v>
      </c>
      <c r="H103" s="53">
        <f>K103</f>
        <v>1042210</v>
      </c>
      <c r="I103" s="23">
        <f>L103+O103</f>
        <v>10900</v>
      </c>
      <c r="J103" s="23">
        <f>SUM(H103:I103)</f>
        <v>1053110</v>
      </c>
      <c r="K103" s="23">
        <f>SUM(K105:K110)</f>
        <v>1042210</v>
      </c>
      <c r="L103" s="53">
        <f>SUM(L105:L110)</f>
        <v>10900</v>
      </c>
      <c r="M103" s="26">
        <f>SUM(K103:L103)</f>
        <v>1053110</v>
      </c>
      <c r="N103" s="23">
        <f>SUM(N104:N104)</f>
        <v>0</v>
      </c>
      <c r="O103" s="53">
        <f>SUM(O105:O108)</f>
        <v>0</v>
      </c>
      <c r="P103" s="23">
        <f>SUM(N103:O103)</f>
        <v>0</v>
      </c>
      <c r="Q103" s="139"/>
      <c r="R103" s="139"/>
      <c r="S103" s="139"/>
      <c r="T103"/>
      <c r="U103"/>
    </row>
    <row r="104" spans="1:21" s="9" customFormat="1" ht="56.25" x14ac:dyDescent="0.2">
      <c r="A104" s="20"/>
      <c r="B104" s="52"/>
      <c r="C104" s="93">
        <v>2010</v>
      </c>
      <c r="D104" s="102" t="s">
        <v>30</v>
      </c>
      <c r="E104" s="60">
        <f>K103</f>
        <v>1042210</v>
      </c>
      <c r="F104" s="54">
        <f>L103</f>
        <v>10900</v>
      </c>
      <c r="G104" s="64">
        <f>SUM(E104:F104)</f>
        <v>1053110</v>
      </c>
      <c r="H104" s="60"/>
      <c r="I104" s="61"/>
      <c r="J104" s="59"/>
      <c r="K104" s="54"/>
      <c r="L104" s="61"/>
      <c r="M104" s="54"/>
      <c r="N104" s="54"/>
      <c r="O104" s="61"/>
      <c r="P104" s="54"/>
      <c r="Q104" s="139"/>
      <c r="R104" s="139"/>
      <c r="S104" s="139"/>
      <c r="T104"/>
      <c r="U104"/>
    </row>
    <row r="105" spans="1:21" s="6" customFormat="1" ht="16.5" customHeight="1" x14ac:dyDescent="0.2">
      <c r="A105" s="20"/>
      <c r="B105" s="94"/>
      <c r="C105" s="78">
        <v>3110</v>
      </c>
      <c r="D105" s="83" t="s">
        <v>19</v>
      </c>
      <c r="E105" s="28"/>
      <c r="F105" s="29"/>
      <c r="G105" s="30"/>
      <c r="H105" s="32">
        <f t="shared" ref="H105:H108" si="58">K105</f>
        <v>1008600</v>
      </c>
      <c r="I105" s="32">
        <f t="shared" ref="I105:I108" si="59">L105</f>
        <v>10500</v>
      </c>
      <c r="J105" s="55">
        <f t="shared" ref="J105:J108" si="60">SUM(H105:I105)</f>
        <v>1019100</v>
      </c>
      <c r="K105" s="62">
        <v>1008600</v>
      </c>
      <c r="L105" s="32">
        <v>10500</v>
      </c>
      <c r="M105" s="55">
        <f t="shared" ref="M105:M108" si="61">SUM(K105:L105)</f>
        <v>1019100</v>
      </c>
      <c r="N105" s="62"/>
      <c r="O105" s="32"/>
      <c r="P105" s="62">
        <f t="shared" ref="P105:P110" si="62">SUM(N105:O105)</f>
        <v>0</v>
      </c>
      <c r="Q105" s="139"/>
      <c r="R105" s="139"/>
      <c r="S105" s="139"/>
      <c r="T105"/>
      <c r="U105"/>
    </row>
    <row r="106" spans="1:21" s="6" customFormat="1" ht="16.5" customHeight="1" x14ac:dyDescent="0.2">
      <c r="A106" s="20"/>
      <c r="B106" s="94"/>
      <c r="C106" s="79">
        <v>4010</v>
      </c>
      <c r="D106" s="106" t="s">
        <v>15</v>
      </c>
      <c r="E106" s="35"/>
      <c r="F106" s="36"/>
      <c r="G106" s="37"/>
      <c r="H106" s="38">
        <f t="shared" si="58"/>
        <v>23002</v>
      </c>
      <c r="I106" s="38">
        <f t="shared" si="59"/>
        <v>333</v>
      </c>
      <c r="J106" s="39">
        <f t="shared" si="60"/>
        <v>23335</v>
      </c>
      <c r="K106" s="62">
        <v>23002</v>
      </c>
      <c r="L106" s="38">
        <v>333</v>
      </c>
      <c r="M106" s="39">
        <f t="shared" si="61"/>
        <v>23335</v>
      </c>
      <c r="N106" s="62"/>
      <c r="O106" s="38"/>
      <c r="P106" s="40">
        <f t="shared" si="62"/>
        <v>0</v>
      </c>
      <c r="Q106" s="139"/>
      <c r="R106" s="139"/>
      <c r="S106" s="139"/>
      <c r="T106"/>
      <c r="U106"/>
    </row>
    <row r="107" spans="1:21" s="6" customFormat="1" ht="16.5" customHeight="1" x14ac:dyDescent="0.2">
      <c r="A107" s="20"/>
      <c r="B107" s="94"/>
      <c r="C107" s="79">
        <v>4110</v>
      </c>
      <c r="D107" s="99" t="s">
        <v>17</v>
      </c>
      <c r="E107" s="35"/>
      <c r="F107" s="36"/>
      <c r="G107" s="37"/>
      <c r="H107" s="38">
        <f t="shared" si="58"/>
        <v>4044</v>
      </c>
      <c r="I107" s="38">
        <f t="shared" si="59"/>
        <v>59</v>
      </c>
      <c r="J107" s="39">
        <f t="shared" si="60"/>
        <v>4103</v>
      </c>
      <c r="K107" s="40">
        <v>4044</v>
      </c>
      <c r="L107" s="38">
        <v>59</v>
      </c>
      <c r="M107" s="39">
        <f t="shared" si="61"/>
        <v>4103</v>
      </c>
      <c r="N107" s="40"/>
      <c r="O107" s="38"/>
      <c r="P107" s="40">
        <f t="shared" si="62"/>
        <v>0</v>
      </c>
      <c r="Q107" s="139"/>
      <c r="R107" s="139"/>
      <c r="S107" s="139"/>
      <c r="T107"/>
      <c r="U107"/>
    </row>
    <row r="108" spans="1:21" s="6" customFormat="1" ht="16.5" customHeight="1" x14ac:dyDescent="0.2">
      <c r="A108" s="20"/>
      <c r="B108" s="94"/>
      <c r="C108" s="79">
        <v>4120</v>
      </c>
      <c r="D108" s="109" t="s">
        <v>57</v>
      </c>
      <c r="E108" s="35"/>
      <c r="F108" s="36"/>
      <c r="G108" s="37"/>
      <c r="H108" s="111">
        <f t="shared" si="58"/>
        <v>564</v>
      </c>
      <c r="I108" s="38">
        <f t="shared" si="59"/>
        <v>8</v>
      </c>
      <c r="J108" s="39">
        <f t="shared" si="60"/>
        <v>572</v>
      </c>
      <c r="K108" s="40">
        <v>564</v>
      </c>
      <c r="L108" s="38">
        <v>8</v>
      </c>
      <c r="M108" s="39">
        <f t="shared" si="61"/>
        <v>572</v>
      </c>
      <c r="N108" s="40"/>
      <c r="O108" s="38"/>
      <c r="P108" s="40">
        <f t="shared" si="62"/>
        <v>0</v>
      </c>
      <c r="Q108" s="139"/>
      <c r="R108" s="139"/>
      <c r="S108" s="139"/>
      <c r="T108"/>
      <c r="U108"/>
    </row>
    <row r="109" spans="1:21" s="6" customFormat="1" ht="16.5" customHeight="1" x14ac:dyDescent="0.2">
      <c r="A109" s="20"/>
      <c r="B109" s="94"/>
      <c r="C109" s="78">
        <v>4210</v>
      </c>
      <c r="D109" s="83" t="s">
        <v>20</v>
      </c>
      <c r="E109" s="35"/>
      <c r="F109" s="36"/>
      <c r="G109" s="37"/>
      <c r="H109" s="39">
        <f>K109</f>
        <v>5000</v>
      </c>
      <c r="I109" s="40">
        <f>L109</f>
        <v>0</v>
      </c>
      <c r="J109" s="89">
        <f>SUM(H109:I109)</f>
        <v>5000</v>
      </c>
      <c r="K109" s="40">
        <v>5000</v>
      </c>
      <c r="L109" s="40"/>
      <c r="M109" s="40">
        <f>SUM(K109:L109)</f>
        <v>5000</v>
      </c>
      <c r="N109" s="40"/>
      <c r="O109" s="40"/>
      <c r="P109" s="40">
        <f t="shared" si="62"/>
        <v>0</v>
      </c>
      <c r="Q109" s="139"/>
      <c r="R109" s="139"/>
      <c r="S109" s="139"/>
      <c r="T109"/>
      <c r="U109"/>
    </row>
    <row r="110" spans="1:21" s="7" customFormat="1" ht="16.5" customHeight="1" x14ac:dyDescent="0.2">
      <c r="A110" s="20"/>
      <c r="B110" s="116"/>
      <c r="C110" s="92">
        <v>4300</v>
      </c>
      <c r="D110" s="96" t="s">
        <v>22</v>
      </c>
      <c r="E110" s="41"/>
      <c r="F110" s="42"/>
      <c r="G110" s="43"/>
      <c r="H110" s="56">
        <f t="shared" ref="H110" si="63">K110</f>
        <v>1000</v>
      </c>
      <c r="I110" s="56">
        <f t="shared" ref="I110" si="64">L110</f>
        <v>0</v>
      </c>
      <c r="J110" s="63">
        <f t="shared" ref="J110" si="65">SUM(H110:I110)</f>
        <v>1000</v>
      </c>
      <c r="K110" s="46">
        <v>1000</v>
      </c>
      <c r="L110" s="56"/>
      <c r="M110" s="63">
        <f t="shared" ref="M110" si="66">SUM(K110:L110)</f>
        <v>1000</v>
      </c>
      <c r="N110" s="46"/>
      <c r="O110" s="38"/>
      <c r="P110" s="40">
        <f t="shared" si="62"/>
        <v>0</v>
      </c>
      <c r="Q110" s="139"/>
      <c r="R110" s="139"/>
      <c r="S110" s="139"/>
      <c r="T110"/>
      <c r="U110"/>
    </row>
    <row r="111" spans="1:21" s="1" customFormat="1" ht="95.25" customHeight="1" x14ac:dyDescent="0.2">
      <c r="A111" s="20"/>
      <c r="B111" s="52">
        <v>85513</v>
      </c>
      <c r="C111" s="114"/>
      <c r="D111" s="176" t="s">
        <v>39</v>
      </c>
      <c r="E111" s="162">
        <f>E112</f>
        <v>86484</v>
      </c>
      <c r="F111" s="177">
        <f>F112</f>
        <v>0</v>
      </c>
      <c r="G111" s="178">
        <f>SUM(E111:F111)</f>
        <v>86484</v>
      </c>
      <c r="H111" s="179">
        <f>K111+N111</f>
        <v>86484</v>
      </c>
      <c r="I111" s="179">
        <f>L111+O111</f>
        <v>0</v>
      </c>
      <c r="J111" s="177">
        <f>SUM(H111:I111)</f>
        <v>86484</v>
      </c>
      <c r="K111" s="177">
        <f>K113</f>
        <v>86484</v>
      </c>
      <c r="L111" s="177">
        <f>L113</f>
        <v>0</v>
      </c>
      <c r="M111" s="180">
        <f>SUM(K111:L111)</f>
        <v>86484</v>
      </c>
      <c r="N111" s="177">
        <f>N112</f>
        <v>0</v>
      </c>
      <c r="O111" s="23">
        <f>O113</f>
        <v>0</v>
      </c>
      <c r="P111" s="23">
        <f>SUM(N111:O111)</f>
        <v>0</v>
      </c>
      <c r="Q111" s="139"/>
      <c r="R111" s="139"/>
      <c r="S111" s="139"/>
      <c r="T111"/>
      <c r="U111"/>
    </row>
    <row r="112" spans="1:21" s="9" customFormat="1" ht="59.25" customHeight="1" x14ac:dyDescent="0.2">
      <c r="A112" s="20"/>
      <c r="B112" s="52"/>
      <c r="C112" s="85">
        <v>2010</v>
      </c>
      <c r="D112" s="102" t="s">
        <v>30</v>
      </c>
      <c r="E112" s="60">
        <f>K113</f>
        <v>86484</v>
      </c>
      <c r="F112" s="54">
        <f>L113</f>
        <v>0</v>
      </c>
      <c r="G112" s="64">
        <f>SUM(E112:F112)</f>
        <v>86484</v>
      </c>
      <c r="H112" s="61"/>
      <c r="I112" s="61"/>
      <c r="J112" s="59"/>
      <c r="K112" s="54"/>
      <c r="L112" s="61"/>
      <c r="M112" s="54"/>
      <c r="N112" s="54"/>
      <c r="O112" s="31"/>
      <c r="P112" s="54"/>
      <c r="Q112" s="139"/>
      <c r="R112" s="139"/>
      <c r="S112" s="139"/>
      <c r="T112"/>
      <c r="U112"/>
    </row>
    <row r="113" spans="1:21" s="6" customFormat="1" ht="15.75" customHeight="1" x14ac:dyDescent="0.2">
      <c r="A113" s="20"/>
      <c r="B113" s="117"/>
      <c r="C113" s="93">
        <v>4130</v>
      </c>
      <c r="D113" s="82" t="s">
        <v>23</v>
      </c>
      <c r="E113" s="70"/>
      <c r="F113" s="45"/>
      <c r="G113" s="65"/>
      <c r="H113" s="44">
        <f>K113</f>
        <v>86484</v>
      </c>
      <c r="I113" s="44">
        <f>L113</f>
        <v>0</v>
      </c>
      <c r="J113" s="71">
        <f>SUM(H113:I113)</f>
        <v>86484</v>
      </c>
      <c r="K113" s="45">
        <v>86484</v>
      </c>
      <c r="L113" s="44"/>
      <c r="M113" s="71">
        <f>SUM(K113:L113)</f>
        <v>86484</v>
      </c>
      <c r="N113" s="45"/>
      <c r="O113" s="54"/>
      <c r="P113" s="45">
        <f>SUM(N113:O113)</f>
        <v>0</v>
      </c>
      <c r="Q113" s="139"/>
      <c r="R113" s="139"/>
      <c r="S113" s="139"/>
      <c r="T113"/>
      <c r="U113"/>
    </row>
    <row r="114" spans="1:21" s="2" customFormat="1" ht="18" customHeight="1" x14ac:dyDescent="0.2">
      <c r="A114" s="48"/>
      <c r="B114" s="48"/>
      <c r="C114" s="49"/>
      <c r="D114" s="101" t="s">
        <v>3</v>
      </c>
      <c r="E114" s="66">
        <f>E9+E14+E28+E44+E50+E58+E77</f>
        <v>40456864.009999998</v>
      </c>
      <c r="F114" s="66">
        <f>F9+F14+F28+F44+F50+F58+F77</f>
        <v>10900</v>
      </c>
      <c r="G114" s="67">
        <f>SUM(E114:F114)</f>
        <v>40467764.009999998</v>
      </c>
      <c r="H114" s="75">
        <f>K114+N114</f>
        <v>40456864.009999998</v>
      </c>
      <c r="I114" s="66">
        <f>L114+O114</f>
        <v>10900</v>
      </c>
      <c r="J114" s="17">
        <f>SUM(H114:I114)</f>
        <v>40467764.009999998</v>
      </c>
      <c r="K114" s="66">
        <f>K9+K14+K28+K44+K50+K58+K77</f>
        <v>40456864.009999998</v>
      </c>
      <c r="L114" s="66">
        <f>L9+L14+L28+L44+L50+L58+L77</f>
        <v>10900</v>
      </c>
      <c r="M114" s="17">
        <f>SUM(K114:L114)</f>
        <v>40467764.009999998</v>
      </c>
      <c r="N114" s="66">
        <f>N9+N14+N28+N44+N50+N58+N77</f>
        <v>0</v>
      </c>
      <c r="O114" s="66">
        <f>O9+O14+O28+O44+O50+O58+O77</f>
        <v>0</v>
      </c>
      <c r="P114" s="17">
        <f>SUM(N114:O114)</f>
        <v>0</v>
      </c>
      <c r="Q114" s="140" t="b">
        <f>M114=G114</f>
        <v>1</v>
      </c>
      <c r="R114" s="139"/>
      <c r="S114" s="139"/>
      <c r="T114"/>
      <c r="U114"/>
    </row>
    <row r="115" spans="1:21" ht="9" customHeight="1" x14ac:dyDescent="0.3"/>
    <row r="116" spans="1:21" s="4" customFormat="1" ht="15.75" customHeight="1" x14ac:dyDescent="0.3">
      <c r="A116" s="5"/>
      <c r="B116" s="5"/>
      <c r="C116" s="137"/>
      <c r="D116" s="105"/>
      <c r="E116" s="120"/>
      <c r="F116" s="121"/>
      <c r="G116" s="120"/>
      <c r="H116" s="8"/>
      <c r="I116" s="8"/>
      <c r="J116" s="8"/>
      <c r="K116" s="8"/>
      <c r="L116" s="8"/>
      <c r="M116" s="8"/>
      <c r="N116" s="138"/>
      <c r="O116" s="8"/>
      <c r="P116" s="8"/>
      <c r="Q116" s="139"/>
      <c r="R116" s="139"/>
      <c r="S116" s="139"/>
      <c r="T116"/>
      <c r="U116"/>
    </row>
    <row r="117" spans="1:21" x14ac:dyDescent="0.3">
      <c r="E117" s="120"/>
      <c r="F117" s="121"/>
      <c r="G117" s="120"/>
      <c r="H117" s="122"/>
      <c r="I117" s="122"/>
      <c r="J117" s="122"/>
      <c r="K117" s="122"/>
      <c r="L117" s="122"/>
      <c r="M117" s="122"/>
      <c r="O117" s="122"/>
      <c r="P117" s="122"/>
    </row>
    <row r="118" spans="1:21" x14ac:dyDescent="0.3">
      <c r="E118" s="120"/>
      <c r="F118" s="121"/>
      <c r="G118" s="120"/>
    </row>
    <row r="119" spans="1:21" x14ac:dyDescent="0.3">
      <c r="F119" s="123"/>
    </row>
    <row r="120" spans="1:21" x14ac:dyDescent="0.3">
      <c r="F120" s="123"/>
      <c r="K120" s="119" t="s">
        <v>56</v>
      </c>
    </row>
    <row r="121" spans="1:21" x14ac:dyDescent="0.3">
      <c r="F121" s="124"/>
    </row>
    <row r="122" spans="1:21" x14ac:dyDescent="0.3">
      <c r="F122" s="123"/>
    </row>
  </sheetData>
  <mergeCells count="11">
    <mergeCell ref="A4:P4"/>
    <mergeCell ref="A5:A7"/>
    <mergeCell ref="K5:N5"/>
    <mergeCell ref="K6:M6"/>
    <mergeCell ref="D5:D7"/>
    <mergeCell ref="C5:C7"/>
    <mergeCell ref="B5:B7"/>
    <mergeCell ref="E5:G6"/>
    <mergeCell ref="H5:J6"/>
    <mergeCell ref="O5:P5"/>
    <mergeCell ref="O6:P6"/>
  </mergeCells>
  <phoneticPr fontId="0" type="noConversion"/>
  <printOptions horizontalCentered="1"/>
  <pageMargins left="0.19685039370078741" right="0" top="0.78740157480314965" bottom="0.78740157480314965" header="0.31496062992125984" footer="0.51181102362204722"/>
  <pageSetup paperSize="9" scale="70" orientation="landscape" r:id="rId1"/>
  <headerFooter alignWithMargins="0">
    <oddHeader xml:space="preserve">&amp;C&amp;11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 ZAD.ZL</vt:lpstr>
      <vt:lpstr>' ZAD.ZL'!Obszar_wydruku</vt:lpstr>
      <vt:lpstr>' ZAD.ZL'!Tytuły_wydruku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2020-11-03T08:00:21Z</cp:lastPrinted>
  <dcterms:created xsi:type="dcterms:W3CDTF">2000-11-02T16:06:22Z</dcterms:created>
  <dcterms:modified xsi:type="dcterms:W3CDTF">2020-11-03T08:01:41Z</dcterms:modified>
</cp:coreProperties>
</file>