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50_2XI2020_ZM_PL_FIN\"/>
    </mc:Choice>
  </mc:AlternateContent>
  <bookViews>
    <workbookView xWindow="-15" yWindow="4395" windowWidth="15165" windowHeight="4440" tabRatio="599"/>
  </bookViews>
  <sheets>
    <sheet name="DOCH" sheetId="1" r:id="rId1"/>
  </sheets>
  <definedNames>
    <definedName name="Drukowany">DOCH!A1:XEY1</definedName>
    <definedName name="_xlnm.Print_Area" localSheetId="0">DOCH!$A$1:$H$34</definedName>
    <definedName name="_xlnm.Print_Titles" localSheetId="0">DOCH!$5:$5</definedName>
  </definedNames>
  <calcPr calcId="152511"/>
</workbook>
</file>

<file path=xl/calcChain.xml><?xml version="1.0" encoding="utf-8"?>
<calcChain xmlns="http://schemas.openxmlformats.org/spreadsheetml/2006/main">
  <c r="G11" i="1" l="1"/>
  <c r="H24" i="1"/>
  <c r="G23" i="1"/>
  <c r="G22" i="1" s="1"/>
  <c r="F23" i="1"/>
  <c r="H23" i="1" s="1"/>
  <c r="H22" i="1" l="1"/>
  <c r="G30" i="1"/>
  <c r="G29" i="1" s="1"/>
  <c r="G28" i="1" s="1"/>
  <c r="G32" i="1" s="1"/>
  <c r="G20" i="1"/>
  <c r="G18" i="1"/>
  <c r="G15" i="1"/>
  <c r="G13" i="1"/>
  <c r="G9" i="1"/>
  <c r="G8" i="1" s="1"/>
  <c r="G7" i="1" s="1"/>
  <c r="G12" i="1" l="1"/>
  <c r="G17" i="1"/>
  <c r="G25" i="1" l="1"/>
  <c r="G34" i="1" s="1"/>
  <c r="F18" i="1"/>
  <c r="H31" i="1" l="1"/>
  <c r="F30" i="1"/>
  <c r="H21" i="1"/>
  <c r="F20" i="1"/>
  <c r="F17" i="1" s="1"/>
  <c r="H19" i="1"/>
  <c r="H16" i="1"/>
  <c r="F15" i="1"/>
  <c r="H14" i="1"/>
  <c r="F13" i="1"/>
  <c r="H10" i="1"/>
  <c r="F9" i="1"/>
  <c r="F12" i="1" l="1"/>
  <c r="H9" i="1"/>
  <c r="H30" i="1"/>
  <c r="F29" i="1"/>
  <c r="H29" i="1" s="1"/>
  <c r="F8" i="1"/>
  <c r="H8" i="1" s="1"/>
  <c r="H18" i="1"/>
  <c r="H15" i="1"/>
  <c r="H17" i="1"/>
  <c r="H20" i="1"/>
  <c r="H13" i="1"/>
  <c r="H7" i="1"/>
  <c r="H11" i="1" l="1"/>
  <c r="H12" i="1"/>
  <c r="H25" i="1" l="1"/>
  <c r="H28" i="1" l="1"/>
  <c r="H32" i="1" l="1"/>
  <c r="H34" i="1" l="1"/>
</calcChain>
</file>

<file path=xl/sharedStrings.xml><?xml version="1.0" encoding="utf-8"?>
<sst xmlns="http://schemas.openxmlformats.org/spreadsheetml/2006/main" count="53" uniqueCount="30">
  <si>
    <t>Dz.</t>
  </si>
  <si>
    <t>§</t>
  </si>
  <si>
    <t>Nazwa</t>
  </si>
  <si>
    <t>Rozdz.</t>
  </si>
  <si>
    <t>Burmistrza Miasta Nowy Dwór Mazowiecki</t>
  </si>
  <si>
    <t>Wydz. Finansowy</t>
  </si>
  <si>
    <t>Komórka organizacyjna nadzorująca realizację dochodów</t>
  </si>
  <si>
    <t xml:space="preserve"> </t>
  </si>
  <si>
    <t>z tego:</t>
  </si>
  <si>
    <t>DOCHODY</t>
  </si>
  <si>
    <t>Plan dotychczasowy</t>
  </si>
  <si>
    <t xml:space="preserve">Plan po zmianach </t>
  </si>
  <si>
    <t>OGÓŁEM</t>
  </si>
  <si>
    <t>RAZEM</t>
  </si>
  <si>
    <t>Dotacje celowe otrzymane z budżetu państwa na realizację zadań bieżących z zakresu administracji rządowej oraz innych zadań zleconych gminie (związkom gmin, związkom powiatowo-gminnym) ustawami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</si>
  <si>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0940</t>
    </r>
  </si>
  <si>
    <t>Wpływy z rozliczeń/zwrotów z lat ubiegłych</t>
  </si>
  <si>
    <t>I. DOCHODY  WŁASNE :</t>
  </si>
  <si>
    <t>II.    DOCHODY ZWIĄZANE Z REALIZACJĄ ZADAŃ ZLECONYCH:</t>
  </si>
  <si>
    <t>OPIEKA SPOŁECZNA</t>
  </si>
  <si>
    <t>Zasiłki stałe</t>
  </si>
  <si>
    <t>RODZINA</t>
  </si>
  <si>
    <t>Świadczenie wychowawcze</t>
  </si>
  <si>
    <t>.0920</t>
  </si>
  <si>
    <t>Wpływy z pozostałych odsetek</t>
  </si>
  <si>
    <t>Świadczenia rodzinne, świadczenie z funduszu alimentacyjnego oraz składki na ubezpieczenia emerytalne i rentowe z ubezpieczenia społecznego</t>
  </si>
  <si>
    <t>Wspieranie rodziny</t>
  </si>
  <si>
    <t>z dnia 2 listopada 2020 r.</t>
  </si>
  <si>
    <t>Załącznik Nr 1 do zarządzenia nr 150/2020</t>
  </si>
  <si>
    <t>Zmiany wynikające z zarządzenia Burmistrza Miasta nr 149/2020 z dnia 2.11.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</si>
</sst>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E"/>
      <charset val="238"/>
    </font>
    <font>
      <sz val="8"/>
      <name val="Arial CE"/>
      <charset val="238"/>
    </font>
    <font>
      <sz val="8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sz val="9"/>
      <color indexed="9"/>
      <name val="Verdana"/>
      <family val="2"/>
      <charset val="238"/>
    </font>
    <font>
      <i/>
      <sz val="9"/>
      <color indexed="12"/>
      <name val="Verdana"/>
      <family val="2"/>
      <charset val="238"/>
    </font>
    <font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CC"/>
      <name val="Verdana"/>
      <family val="2"/>
      <charset val="238"/>
    </font>
    <font>
      <b/>
      <sz val="9"/>
      <color indexed="12"/>
      <name val="Verdana"/>
      <family val="2"/>
      <charset val="238"/>
    </font>
    <font>
      <b/>
      <sz val="1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0" xfId="0" applyFill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shrinkToFit="1"/>
    </xf>
    <xf numFmtId="0" fontId="8" fillId="2" borderId="0" xfId="0" applyFont="1" applyFill="1" applyAlignment="1">
      <alignment horizontal="center" shrinkToFit="1"/>
    </xf>
    <xf numFmtId="4" fontId="7" fillId="2" borderId="0" xfId="0" applyNumberFormat="1" applyFont="1" applyFill="1" applyAlignment="1">
      <alignment horizontal="center" shrinkToFit="1"/>
    </xf>
    <xf numFmtId="4" fontId="8" fillId="2" borderId="0" xfId="0" applyNumberFormat="1" applyFont="1" applyFill="1" applyAlignment="1">
      <alignment horizontal="center" shrinkToFit="1"/>
    </xf>
    <xf numFmtId="4" fontId="3" fillId="2" borderId="0" xfId="0" applyNumberFormat="1" applyFont="1" applyFill="1" applyAlignment="1">
      <alignment horizontal="center" shrinkToFit="1"/>
    </xf>
    <xf numFmtId="4" fontId="4" fillId="2" borderId="0" xfId="0" applyNumberFormat="1" applyFont="1" applyFill="1" applyAlignment="1">
      <alignment horizontal="center" shrinkToFit="1"/>
    </xf>
    <xf numFmtId="0" fontId="4" fillId="0" borderId="3" xfId="0" applyFont="1" applyBorder="1" applyAlignment="1">
      <alignment horizontal="center" vertical="center" shrinkToFit="1"/>
    </xf>
    <xf numFmtId="4" fontId="3" fillId="0" borderId="1" xfId="0" applyNumberFormat="1" applyFont="1" applyFill="1" applyBorder="1" applyAlignment="1">
      <alignment vertical="center" shrinkToFit="1"/>
    </xf>
    <xf numFmtId="4" fontId="3" fillId="0" borderId="2" xfId="0" applyNumberFormat="1" applyFont="1" applyFill="1" applyBorder="1" applyAlignment="1">
      <alignment vertical="center" shrinkToFit="1"/>
    </xf>
    <xf numFmtId="4" fontId="4" fillId="0" borderId="3" xfId="0" applyNumberFormat="1" applyFont="1" applyFill="1" applyBorder="1" applyAlignment="1">
      <alignment vertical="center" shrinkToFit="1"/>
    </xf>
    <xf numFmtId="4" fontId="4" fillId="2" borderId="0" xfId="0" applyNumberFormat="1" applyFont="1" applyFill="1" applyBorder="1" applyAlignment="1">
      <alignment shrinkToFit="1"/>
    </xf>
    <xf numFmtId="4" fontId="13" fillId="0" borderId="4" xfId="0" applyNumberFormat="1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 shrinkToFit="1"/>
    </xf>
    <xf numFmtId="3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/>
    </xf>
    <xf numFmtId="0" fontId="4" fillId="4" borderId="0" xfId="0" applyFont="1" applyFill="1" applyAlignment="1">
      <alignment shrinkToFit="1"/>
    </xf>
    <xf numFmtId="0" fontId="4" fillId="0" borderId="0" xfId="0" applyFont="1" applyAlignment="1">
      <alignment shrinkToFit="1"/>
    </xf>
    <xf numFmtId="4" fontId="4" fillId="0" borderId="0" xfId="0" applyNumberFormat="1" applyFont="1" applyAlignment="1">
      <alignment shrinkToFi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4" fontId="3" fillId="0" borderId="3" xfId="0" applyNumberFormat="1" applyFont="1" applyFill="1" applyBorder="1" applyAlignment="1">
      <alignment vertical="center" shrinkToFit="1"/>
    </xf>
    <xf numFmtId="0" fontId="3" fillId="2" borderId="4" xfId="0" applyFont="1" applyFill="1" applyBorder="1" applyAlignment="1">
      <alignment horizontal="center" vertical="center" shrinkToFit="1"/>
    </xf>
    <xf numFmtId="4" fontId="3" fillId="5" borderId="1" xfId="0" applyNumberFormat="1" applyFont="1" applyFill="1" applyBorder="1" applyAlignment="1">
      <alignment vertical="center" shrinkToFit="1"/>
    </xf>
    <xf numFmtId="0" fontId="10" fillId="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4" fontId="8" fillId="0" borderId="0" xfId="0" applyNumberFormat="1" applyFont="1" applyAlignment="1">
      <alignment horizontal="center" shrinkToFit="1"/>
    </xf>
    <xf numFmtId="4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 applyProtection="1">
      <alignment vertical="center" shrinkToFit="1"/>
      <protection locked="0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 applyBorder="1"/>
    <xf numFmtId="4" fontId="3" fillId="0" borderId="1" xfId="0" applyNumberFormat="1" applyFont="1" applyFill="1" applyBorder="1" applyAlignment="1" applyProtection="1">
      <alignment vertical="center" shrinkToFit="1"/>
      <protection locked="0"/>
    </xf>
    <xf numFmtId="0" fontId="9" fillId="0" borderId="3" xfId="0" applyFont="1" applyBorder="1" applyAlignment="1">
      <alignment horizontal="center" vertical="center" shrinkToFit="1"/>
    </xf>
    <xf numFmtId="4" fontId="4" fillId="0" borderId="3" xfId="0" applyNumberFormat="1" applyFont="1" applyFill="1" applyBorder="1" applyAlignment="1" applyProtection="1">
      <alignment vertical="center" shrinkToFit="1"/>
      <protection locked="0"/>
    </xf>
    <xf numFmtId="4" fontId="3" fillId="0" borderId="2" xfId="0" applyNumberFormat="1" applyFont="1" applyFill="1" applyBorder="1" applyAlignment="1" applyProtection="1">
      <alignment vertical="center" shrinkToFit="1"/>
      <protection locked="0"/>
    </xf>
    <xf numFmtId="0" fontId="10" fillId="0" borderId="3" xfId="0" applyFont="1" applyFill="1" applyBorder="1" applyAlignment="1">
      <alignment horizontal="right" vertical="center" wrapText="1"/>
    </xf>
    <xf numFmtId="0" fontId="16" fillId="2" borderId="3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 applyProtection="1">
      <alignment vertical="center" shrinkToFit="1"/>
      <protection locked="0"/>
    </xf>
    <xf numFmtId="4" fontId="3" fillId="5" borderId="1" xfId="0" applyNumberFormat="1" applyFont="1" applyFill="1" applyBorder="1" applyAlignment="1" applyProtection="1">
      <alignment vertical="center" shrinkToFit="1"/>
      <protection locked="0"/>
    </xf>
    <xf numFmtId="0" fontId="5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3" fontId="14" fillId="4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Alignment="1">
      <alignment horizontal="right"/>
    </xf>
    <xf numFmtId="3" fontId="14" fillId="2" borderId="0" xfId="0" applyNumberFormat="1" applyFont="1" applyFill="1" applyBorder="1" applyAlignment="1">
      <alignment horizontal="right"/>
    </xf>
    <xf numFmtId="3" fontId="14" fillId="2" borderId="0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shrinkToFit="1"/>
    </xf>
    <xf numFmtId="4" fontId="14" fillId="2" borderId="0" xfId="0" applyNumberFormat="1" applyFont="1" applyFill="1" applyBorder="1" applyAlignment="1">
      <alignment shrinkToFit="1"/>
    </xf>
    <xf numFmtId="0" fontId="14" fillId="0" borderId="0" xfId="0" applyFont="1" applyAlignment="1">
      <alignment shrinkToFit="1"/>
    </xf>
    <xf numFmtId="4" fontId="14" fillId="0" borderId="0" xfId="0" applyNumberFormat="1" applyFont="1" applyAlignment="1">
      <alignment shrinkToFit="1"/>
    </xf>
    <xf numFmtId="4" fontId="15" fillId="0" borderId="3" xfId="0" applyNumberFormat="1" applyFont="1" applyFill="1" applyBorder="1" applyAlignment="1" applyProtection="1">
      <alignment vertical="center" shrinkToFit="1"/>
      <protection locked="0"/>
    </xf>
    <xf numFmtId="4" fontId="15" fillId="0" borderId="4" xfId="0" applyNumberFormat="1" applyFont="1" applyFill="1" applyBorder="1" applyAlignment="1" applyProtection="1">
      <alignment vertical="center" shrinkToFit="1"/>
      <protection locked="0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top" wrapText="1"/>
    </xf>
    <xf numFmtId="3" fontId="17" fillId="4" borderId="8" xfId="0" applyNumberFormat="1" applyFont="1" applyFill="1" applyBorder="1" applyAlignment="1">
      <alignment horizontal="left" vertical="center" wrapText="1"/>
    </xf>
    <xf numFmtId="3" fontId="17" fillId="0" borderId="7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96200"/>
        <c:axId val="185596584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352952"/>
        <c:axId val="154351776"/>
      </c:lineChart>
      <c:catAx>
        <c:axId val="185596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96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96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96200"/>
        <c:crosses val="autoZero"/>
        <c:crossBetween val="between"/>
      </c:valAx>
      <c:catAx>
        <c:axId val="154352952"/>
        <c:scaling>
          <c:orientation val="minMax"/>
        </c:scaling>
        <c:delete val="1"/>
        <c:axPos val="b"/>
        <c:majorTickMark val="out"/>
        <c:minorTickMark val="none"/>
        <c:tickLblPos val="nextTo"/>
        <c:crossAx val="154351776"/>
        <c:crosses val="autoZero"/>
        <c:auto val="0"/>
        <c:lblAlgn val="ctr"/>
        <c:lblOffset val="100"/>
        <c:noMultiLvlLbl val="0"/>
      </c:catAx>
      <c:valAx>
        <c:axId val="154351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4352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342976"/>
        <c:axId val="1863453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45720"/>
        <c:axId val="186343760"/>
      </c:lineChart>
      <c:catAx>
        <c:axId val="186342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345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345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342976"/>
        <c:crosses val="autoZero"/>
        <c:crossBetween val="between"/>
      </c:valAx>
      <c:catAx>
        <c:axId val="186345720"/>
        <c:scaling>
          <c:orientation val="minMax"/>
        </c:scaling>
        <c:delete val="1"/>
        <c:axPos val="b"/>
        <c:majorTickMark val="out"/>
        <c:minorTickMark val="none"/>
        <c:tickLblPos val="nextTo"/>
        <c:crossAx val="186343760"/>
        <c:crosses val="autoZero"/>
        <c:auto val="0"/>
        <c:lblAlgn val="ctr"/>
        <c:lblOffset val="100"/>
        <c:noMultiLvlLbl val="0"/>
      </c:catAx>
      <c:valAx>
        <c:axId val="186343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345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346896"/>
        <c:axId val="186347288"/>
      </c:barChart>
      <c:catAx>
        <c:axId val="186346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347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347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346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059344"/>
        <c:axId val="186062088"/>
      </c:barChart>
      <c:catAx>
        <c:axId val="186059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62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062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59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057384"/>
        <c:axId val="186059736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68560"/>
        <c:axId val="186772088"/>
      </c:lineChart>
      <c:catAx>
        <c:axId val="186057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59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059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57384"/>
        <c:crosses val="autoZero"/>
        <c:crossBetween val="between"/>
      </c:valAx>
      <c:catAx>
        <c:axId val="186768560"/>
        <c:scaling>
          <c:orientation val="minMax"/>
        </c:scaling>
        <c:delete val="1"/>
        <c:axPos val="b"/>
        <c:majorTickMark val="out"/>
        <c:minorTickMark val="none"/>
        <c:tickLblPos val="nextTo"/>
        <c:crossAx val="186772088"/>
        <c:crosses val="autoZero"/>
        <c:auto val="0"/>
        <c:lblAlgn val="ctr"/>
        <c:lblOffset val="100"/>
        <c:noMultiLvlLbl val="0"/>
      </c:catAx>
      <c:valAx>
        <c:axId val="186772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768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74832"/>
        <c:axId val="186768168"/>
      </c:barChart>
      <c:catAx>
        <c:axId val="186774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68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768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74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69344"/>
        <c:axId val="186770520"/>
      </c:barChart>
      <c:catAx>
        <c:axId val="186769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70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770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69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72872"/>
        <c:axId val="186770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69736"/>
        <c:axId val="186770912"/>
      </c:lineChart>
      <c:catAx>
        <c:axId val="186772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70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770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72872"/>
        <c:crosses val="autoZero"/>
        <c:crossBetween val="between"/>
      </c:valAx>
      <c:catAx>
        <c:axId val="186769736"/>
        <c:scaling>
          <c:orientation val="minMax"/>
        </c:scaling>
        <c:delete val="1"/>
        <c:axPos val="b"/>
        <c:majorTickMark val="out"/>
        <c:minorTickMark val="none"/>
        <c:tickLblPos val="nextTo"/>
        <c:crossAx val="186770912"/>
        <c:crosses val="autoZero"/>
        <c:auto val="0"/>
        <c:lblAlgn val="ctr"/>
        <c:lblOffset val="100"/>
        <c:noMultiLvlLbl val="0"/>
      </c:catAx>
      <c:valAx>
        <c:axId val="186770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769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72480"/>
        <c:axId val="186773264"/>
      </c:barChart>
      <c:catAx>
        <c:axId val="186772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73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773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72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74048"/>
        <c:axId val="186774440"/>
      </c:barChart>
      <c:catAx>
        <c:axId val="186774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74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774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74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42864"/>
        <c:axId val="18705031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47176"/>
        <c:axId val="187047960"/>
      </c:lineChart>
      <c:catAx>
        <c:axId val="187042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50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050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42864"/>
        <c:crosses val="autoZero"/>
        <c:crossBetween val="between"/>
      </c:valAx>
      <c:catAx>
        <c:axId val="187047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87047960"/>
        <c:crosses val="autoZero"/>
        <c:auto val="0"/>
        <c:lblAlgn val="ctr"/>
        <c:lblOffset val="100"/>
        <c:noMultiLvlLbl val="0"/>
      </c:catAx>
      <c:valAx>
        <c:axId val="187047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047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353344"/>
        <c:axId val="186062480"/>
      </c:barChart>
      <c:catAx>
        <c:axId val="154353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62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062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353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46000"/>
        <c:axId val="187043648"/>
      </c:barChart>
      <c:catAx>
        <c:axId val="187046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43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043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46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46784"/>
        <c:axId val="187044040"/>
      </c:barChart>
      <c:catAx>
        <c:axId val="187046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44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044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46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48352"/>
        <c:axId val="187045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48744"/>
        <c:axId val="187044824"/>
      </c:lineChart>
      <c:catAx>
        <c:axId val="187048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45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045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48352"/>
        <c:crosses val="autoZero"/>
        <c:crossBetween val="between"/>
      </c:valAx>
      <c:catAx>
        <c:axId val="187048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87044824"/>
        <c:crosses val="autoZero"/>
        <c:auto val="0"/>
        <c:lblAlgn val="ctr"/>
        <c:lblOffset val="100"/>
        <c:noMultiLvlLbl val="0"/>
      </c:catAx>
      <c:valAx>
        <c:axId val="187044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048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44432"/>
        <c:axId val="187049920"/>
      </c:barChart>
      <c:catAx>
        <c:axId val="187044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49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049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44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46392"/>
        <c:axId val="187377168"/>
      </c:barChart>
      <c:catAx>
        <c:axId val="187046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77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377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46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374816"/>
        <c:axId val="18737795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77560"/>
        <c:axId val="187378344"/>
      </c:lineChart>
      <c:catAx>
        <c:axId val="187374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77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377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74816"/>
        <c:crosses val="autoZero"/>
        <c:crossBetween val="between"/>
      </c:valAx>
      <c:catAx>
        <c:axId val="187377560"/>
        <c:scaling>
          <c:orientation val="minMax"/>
        </c:scaling>
        <c:delete val="1"/>
        <c:axPos val="b"/>
        <c:majorTickMark val="out"/>
        <c:minorTickMark val="none"/>
        <c:tickLblPos val="nextTo"/>
        <c:crossAx val="187378344"/>
        <c:crosses val="autoZero"/>
        <c:auto val="0"/>
        <c:lblAlgn val="ctr"/>
        <c:lblOffset val="100"/>
        <c:noMultiLvlLbl val="0"/>
      </c:catAx>
      <c:valAx>
        <c:axId val="187378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377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375600"/>
        <c:axId val="187372072"/>
      </c:barChart>
      <c:catAx>
        <c:axId val="187375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72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372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75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372464"/>
        <c:axId val="187372856"/>
      </c:barChart>
      <c:catAx>
        <c:axId val="187372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72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372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72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373248"/>
        <c:axId val="1873740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73640"/>
        <c:axId val="187374424"/>
      </c:lineChart>
      <c:catAx>
        <c:axId val="187373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74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374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73248"/>
        <c:crosses val="autoZero"/>
        <c:crossBetween val="between"/>
      </c:valAx>
      <c:catAx>
        <c:axId val="187373640"/>
        <c:scaling>
          <c:orientation val="minMax"/>
        </c:scaling>
        <c:delete val="1"/>
        <c:axPos val="b"/>
        <c:majorTickMark val="out"/>
        <c:minorTickMark val="none"/>
        <c:tickLblPos val="nextTo"/>
        <c:crossAx val="187374424"/>
        <c:crosses val="autoZero"/>
        <c:auto val="0"/>
        <c:lblAlgn val="ctr"/>
        <c:lblOffset val="100"/>
        <c:noMultiLvlLbl val="0"/>
      </c:catAx>
      <c:valAx>
        <c:axId val="187374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373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375992"/>
        <c:axId val="187376384"/>
      </c:barChart>
      <c:catAx>
        <c:axId val="187375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76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376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75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064048"/>
        <c:axId val="186056600"/>
      </c:barChart>
      <c:catAx>
        <c:axId val="186064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56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056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64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726712"/>
        <c:axId val="187724360"/>
      </c:barChart>
      <c:catAx>
        <c:axId val="187726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24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724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26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725144"/>
        <c:axId val="18772632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725536"/>
        <c:axId val="187723184"/>
      </c:lineChart>
      <c:catAx>
        <c:axId val="187725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26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726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25144"/>
        <c:crosses val="autoZero"/>
        <c:crossBetween val="between"/>
      </c:valAx>
      <c:catAx>
        <c:axId val="187725536"/>
        <c:scaling>
          <c:orientation val="minMax"/>
        </c:scaling>
        <c:delete val="1"/>
        <c:axPos val="b"/>
        <c:majorTickMark val="out"/>
        <c:minorTickMark val="none"/>
        <c:tickLblPos val="nextTo"/>
        <c:crossAx val="187723184"/>
        <c:crosses val="autoZero"/>
        <c:auto val="0"/>
        <c:lblAlgn val="ctr"/>
        <c:lblOffset val="100"/>
        <c:noMultiLvlLbl val="0"/>
      </c:catAx>
      <c:valAx>
        <c:axId val="187723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725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723968"/>
        <c:axId val="188161008"/>
      </c:barChart>
      <c:catAx>
        <c:axId val="187723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161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161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23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160616"/>
        <c:axId val="188164144"/>
      </c:barChart>
      <c:catAx>
        <c:axId val="188160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164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164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160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161400"/>
        <c:axId val="1881578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160224"/>
        <c:axId val="188161792"/>
      </c:lineChart>
      <c:catAx>
        <c:axId val="188161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157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157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161400"/>
        <c:crosses val="autoZero"/>
        <c:crossBetween val="between"/>
      </c:valAx>
      <c:catAx>
        <c:axId val="188160224"/>
        <c:scaling>
          <c:orientation val="minMax"/>
        </c:scaling>
        <c:delete val="1"/>
        <c:axPos val="b"/>
        <c:majorTickMark val="out"/>
        <c:minorTickMark val="none"/>
        <c:tickLblPos val="nextTo"/>
        <c:crossAx val="188161792"/>
        <c:crosses val="autoZero"/>
        <c:auto val="0"/>
        <c:lblAlgn val="ctr"/>
        <c:lblOffset val="100"/>
        <c:noMultiLvlLbl val="0"/>
      </c:catAx>
      <c:valAx>
        <c:axId val="188161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160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162576"/>
        <c:axId val="188163360"/>
      </c:barChart>
      <c:catAx>
        <c:axId val="188162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163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163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162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162184"/>
        <c:axId val="188164928"/>
      </c:barChart>
      <c:catAx>
        <c:axId val="188162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164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164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162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060912"/>
        <c:axId val="1860589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63264"/>
        <c:axId val="186056992"/>
      </c:lineChart>
      <c:catAx>
        <c:axId val="186060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58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058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60912"/>
        <c:crosses val="autoZero"/>
        <c:crossBetween val="between"/>
      </c:valAx>
      <c:catAx>
        <c:axId val="186063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86056992"/>
        <c:crosses val="autoZero"/>
        <c:auto val="0"/>
        <c:lblAlgn val="ctr"/>
        <c:lblOffset val="100"/>
        <c:noMultiLvlLbl val="0"/>
      </c:catAx>
      <c:valAx>
        <c:axId val="186056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063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060520"/>
        <c:axId val="186061304"/>
      </c:barChart>
      <c:catAx>
        <c:axId val="186060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61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061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60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063656"/>
        <c:axId val="186057776"/>
      </c:barChart>
      <c:catAx>
        <c:axId val="186063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57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057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63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344544"/>
        <c:axId val="186341408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44152"/>
        <c:axId val="186340624"/>
      </c:lineChart>
      <c:catAx>
        <c:axId val="186344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341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341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344544"/>
        <c:crosses val="autoZero"/>
        <c:crossBetween val="between"/>
      </c:valAx>
      <c:catAx>
        <c:axId val="186344152"/>
        <c:scaling>
          <c:orientation val="minMax"/>
        </c:scaling>
        <c:delete val="1"/>
        <c:axPos val="b"/>
        <c:majorTickMark val="out"/>
        <c:minorTickMark val="none"/>
        <c:tickLblPos val="nextTo"/>
        <c:crossAx val="186340624"/>
        <c:crosses val="autoZero"/>
        <c:auto val="0"/>
        <c:lblAlgn val="ctr"/>
        <c:lblOffset val="100"/>
        <c:noMultiLvlLbl val="0"/>
      </c:catAx>
      <c:valAx>
        <c:axId val="186340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344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341800"/>
        <c:axId val="186342192"/>
      </c:barChart>
      <c:catAx>
        <c:axId val="186341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34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342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341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343368"/>
        <c:axId val="186342584"/>
      </c:barChart>
      <c:catAx>
        <c:axId val="186343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342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342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343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02" name="Wykres 3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03" name="Wykres 3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04" name="Wykres 3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05" name="Wykres 3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06" name="Wykres 3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07" name="Wykres 3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08" name="Wykres 3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09" name="Wykres 3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10" name="Wykres 3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57150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11" name="Wykres 3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171450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12" name="Wykres 3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13" name="Wykres 3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14" name="Wykres 3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15" name="Wykres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16" name="Wykres 3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17" name="Wykres 3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18" name="Wykres 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19" name="Wykres 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57150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20" name="Wykres 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171450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21" name="Wykres 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22" name="Wykres 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23" name="Wykres 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24" name="Wykres 3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25" name="Wykres 3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57150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26" name="Wykres 3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171450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27" name="Wykres 3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152400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28" name="Wykres 3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57150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29" name="Wykres 3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171450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30" name="Wykres 3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152400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31" name="Wykres 3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32" name="Wykres 3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33" name="Wykres 3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34" name="Wykres 3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57150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35" name="Wykres 3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171450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36" name="Wykres 3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152400</xdr:colOff>
      <xdr:row>33</xdr:row>
      <xdr:rowOff>0</xdr:rowOff>
    </xdr:from>
    <xdr:to>
      <xdr:col>4</xdr:col>
      <xdr:colOff>0</xdr:colOff>
      <xdr:row>33</xdr:row>
      <xdr:rowOff>0</xdr:rowOff>
    </xdr:to>
    <xdr:graphicFrame macro="">
      <xdr:nvGraphicFramePr>
        <xdr:cNvPr id="52865937" name="Wykres 3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zoomScale="80" zoomScaleNormal="80" workbookViewId="0">
      <pane xSplit="4" ySplit="5" topLeftCell="E16" activePane="bottomRight" state="frozen"/>
      <selection pane="topRight" activeCell="E1" sqref="E1"/>
      <selection pane="bottomLeft" activeCell="A7" sqref="A7"/>
      <selection pane="bottomRight" activeCell="G6" sqref="G6"/>
    </sheetView>
  </sheetViews>
  <sheetFormatPr defaultRowHeight="12.75" x14ac:dyDescent="0.2"/>
  <cols>
    <col min="1" max="1" width="4.85546875" style="19" customWidth="1"/>
    <col min="2" max="2" width="7.140625" style="16" customWidth="1"/>
    <col min="3" max="3" width="6.42578125" style="58" customWidth="1"/>
    <col min="4" max="4" width="42.7109375" style="15" customWidth="1"/>
    <col min="5" max="5" width="18.85546875" style="9" customWidth="1"/>
    <col min="6" max="6" width="16.28515625" style="40" customWidth="1"/>
    <col min="7" max="7" width="14.85546875" style="87" customWidth="1"/>
    <col min="8" max="8" width="16.28515625" style="40" customWidth="1"/>
    <col min="9" max="9" width="7.140625" customWidth="1"/>
  </cols>
  <sheetData>
    <row r="1" spans="1:9" s="1" customFormat="1" ht="15" customHeight="1" x14ac:dyDescent="0.2">
      <c r="A1" s="19"/>
      <c r="B1" s="16"/>
      <c r="C1" s="16"/>
      <c r="D1" s="11"/>
      <c r="E1" s="44"/>
      <c r="F1" s="36"/>
      <c r="G1" s="82"/>
      <c r="H1" s="36" t="s">
        <v>28</v>
      </c>
      <c r="I1"/>
    </row>
    <row r="2" spans="1:9" s="1" customFormat="1" ht="14.25" customHeight="1" x14ac:dyDescent="0.2">
      <c r="A2" s="19"/>
      <c r="B2" s="16"/>
      <c r="C2" s="16"/>
      <c r="D2" s="11"/>
      <c r="E2" s="44"/>
      <c r="F2" s="37"/>
      <c r="G2" s="83"/>
      <c r="H2" s="37" t="s">
        <v>4</v>
      </c>
      <c r="I2"/>
    </row>
    <row r="3" spans="1:9" s="1" customFormat="1" ht="15" customHeight="1" x14ac:dyDescent="0.2">
      <c r="A3" s="19"/>
      <c r="B3" s="16"/>
      <c r="C3" s="16"/>
      <c r="D3" s="11"/>
      <c r="E3" s="44"/>
      <c r="F3" s="37"/>
      <c r="G3" s="83"/>
      <c r="H3" s="37" t="s">
        <v>27</v>
      </c>
      <c r="I3"/>
    </row>
    <row r="4" spans="1:9" s="1" customFormat="1" ht="16.5" customHeight="1" x14ac:dyDescent="0.2">
      <c r="A4" s="94" t="s">
        <v>9</v>
      </c>
      <c r="B4" s="94"/>
      <c r="C4" s="94"/>
      <c r="D4" s="94"/>
      <c r="E4" s="94"/>
      <c r="F4" s="38"/>
      <c r="G4" s="81"/>
      <c r="H4" s="38"/>
      <c r="I4"/>
    </row>
    <row r="5" spans="1:9" s="2" customFormat="1" ht="100.5" customHeight="1" x14ac:dyDescent="0.25">
      <c r="A5" s="20" t="s">
        <v>0</v>
      </c>
      <c r="B5" s="20" t="s">
        <v>3</v>
      </c>
      <c r="C5" s="54" t="s">
        <v>1</v>
      </c>
      <c r="D5" s="3" t="s">
        <v>2</v>
      </c>
      <c r="E5" s="3" t="s">
        <v>6</v>
      </c>
      <c r="F5" s="43" t="s">
        <v>10</v>
      </c>
      <c r="G5" s="42" t="s">
        <v>29</v>
      </c>
      <c r="H5" s="42" t="s">
        <v>11</v>
      </c>
      <c r="I5"/>
    </row>
    <row r="6" spans="1:9" s="2" customFormat="1" ht="18" customHeight="1" x14ac:dyDescent="0.25">
      <c r="A6" s="96" t="s">
        <v>17</v>
      </c>
      <c r="B6" s="96"/>
      <c r="C6" s="96"/>
      <c r="D6" s="96"/>
      <c r="E6" s="96"/>
      <c r="F6" s="43"/>
      <c r="G6" s="84"/>
      <c r="H6" s="42"/>
      <c r="I6"/>
    </row>
    <row r="7" spans="1:9" s="65" customFormat="1" ht="18" customHeight="1" x14ac:dyDescent="0.25">
      <c r="A7" s="18">
        <v>852</v>
      </c>
      <c r="B7" s="17"/>
      <c r="C7" s="17"/>
      <c r="D7" s="6" t="s">
        <v>19</v>
      </c>
      <c r="E7" s="7"/>
      <c r="F7" s="66">
        <v>4983.93</v>
      </c>
      <c r="G7" s="66">
        <f>G8</f>
        <v>605.09</v>
      </c>
      <c r="H7" s="66">
        <f t="shared" ref="H7:H10" si="0">SUM(F7:G7)</f>
        <v>5589.02</v>
      </c>
      <c r="I7" s="64"/>
    </row>
    <row r="8" spans="1:9" s="65" customFormat="1" ht="16.5" customHeight="1" x14ac:dyDescent="0.25">
      <c r="A8" s="21"/>
      <c r="B8" s="22">
        <v>85216</v>
      </c>
      <c r="C8" s="59"/>
      <c r="D8" s="4" t="s">
        <v>20</v>
      </c>
      <c r="E8" s="73"/>
      <c r="F8" s="69">
        <f>F9</f>
        <v>4616.49</v>
      </c>
      <c r="G8" s="69">
        <f>G9</f>
        <v>605.09</v>
      </c>
      <c r="H8" s="69">
        <f t="shared" si="0"/>
        <v>5221.58</v>
      </c>
      <c r="I8" s="64"/>
    </row>
    <row r="9" spans="1:9" s="65" customFormat="1" ht="16.5" customHeight="1" x14ac:dyDescent="0.25">
      <c r="A9" s="21"/>
      <c r="B9" s="21"/>
      <c r="C9" s="29" t="s">
        <v>15</v>
      </c>
      <c r="D9" s="5" t="s">
        <v>16</v>
      </c>
      <c r="E9" s="61"/>
      <c r="F9" s="68">
        <f>F10</f>
        <v>4616.49</v>
      </c>
      <c r="G9" s="68">
        <f t="shared" ref="G9" si="1">G10</f>
        <v>605.09</v>
      </c>
      <c r="H9" s="68">
        <f t="shared" si="0"/>
        <v>5221.58</v>
      </c>
      <c r="I9" s="64"/>
    </row>
    <row r="10" spans="1:9" s="65" customFormat="1" ht="16.5" customHeight="1" x14ac:dyDescent="0.25">
      <c r="A10" s="71"/>
      <c r="B10" s="71"/>
      <c r="C10" s="72"/>
      <c r="D10" s="70" t="s">
        <v>8</v>
      </c>
      <c r="E10" s="74" t="s">
        <v>5</v>
      </c>
      <c r="F10" s="62">
        <v>4616.49</v>
      </c>
      <c r="G10" s="89">
        <v>605.09</v>
      </c>
      <c r="H10" s="62">
        <f t="shared" si="0"/>
        <v>5221.58</v>
      </c>
      <c r="I10" s="64"/>
    </row>
    <row r="11" spans="1:9" s="65" customFormat="1" ht="18" customHeight="1" x14ac:dyDescent="0.25">
      <c r="A11" s="18">
        <v>855</v>
      </c>
      <c r="B11" s="17"/>
      <c r="C11" s="17"/>
      <c r="D11" s="6" t="s">
        <v>21</v>
      </c>
      <c r="E11" s="7"/>
      <c r="F11" s="66">
        <v>192911.82</v>
      </c>
      <c r="G11" s="30">
        <f>G12+G17+G22</f>
        <v>2701.34</v>
      </c>
      <c r="H11" s="66">
        <f t="shared" ref="H11:H17" si="2">SUM(F11:G11)</f>
        <v>195613.16</v>
      </c>
      <c r="I11" s="64"/>
    </row>
    <row r="12" spans="1:9" s="65" customFormat="1" ht="16.5" customHeight="1" x14ac:dyDescent="0.25">
      <c r="A12" s="21"/>
      <c r="B12" s="21">
        <v>85501</v>
      </c>
      <c r="C12" s="60"/>
      <c r="D12" s="4" t="s">
        <v>22</v>
      </c>
      <c r="E12" s="63"/>
      <c r="F12" s="45">
        <f>F13+F15</f>
        <v>26177.75</v>
      </c>
      <c r="G12" s="45">
        <f>G13+G15</f>
        <v>1210.69</v>
      </c>
      <c r="H12" s="75">
        <f t="shared" si="2"/>
        <v>27388.44</v>
      </c>
      <c r="I12" s="64"/>
    </row>
    <row r="13" spans="1:9" s="65" customFormat="1" ht="16.5" customHeight="1" x14ac:dyDescent="0.25">
      <c r="A13" s="21"/>
      <c r="B13" s="21"/>
      <c r="C13" s="29" t="s">
        <v>23</v>
      </c>
      <c r="D13" s="5" t="s">
        <v>24</v>
      </c>
      <c r="E13" s="61"/>
      <c r="F13" s="68">
        <f>F14</f>
        <v>2965.83</v>
      </c>
      <c r="G13" s="68">
        <f t="shared" ref="G13" si="3">G14</f>
        <v>155.9</v>
      </c>
      <c r="H13" s="68">
        <f t="shared" si="2"/>
        <v>3121.73</v>
      </c>
      <c r="I13" s="64"/>
    </row>
    <row r="14" spans="1:9" s="65" customFormat="1" ht="16.5" customHeight="1" x14ac:dyDescent="0.25">
      <c r="A14" s="21"/>
      <c r="B14" s="21"/>
      <c r="C14" s="67"/>
      <c r="D14" s="70" t="s">
        <v>8</v>
      </c>
      <c r="E14" s="61" t="s">
        <v>5</v>
      </c>
      <c r="F14" s="62">
        <v>2965.83</v>
      </c>
      <c r="G14" s="89">
        <v>155.9</v>
      </c>
      <c r="H14" s="62">
        <f t="shared" si="2"/>
        <v>3121.73</v>
      </c>
      <c r="I14" s="64"/>
    </row>
    <row r="15" spans="1:9" s="65" customFormat="1" ht="16.5" customHeight="1" x14ac:dyDescent="0.25">
      <c r="A15" s="21"/>
      <c r="B15" s="21"/>
      <c r="C15" s="29" t="s">
        <v>15</v>
      </c>
      <c r="D15" s="5" t="s">
        <v>16</v>
      </c>
      <c r="E15" s="61"/>
      <c r="F15" s="68">
        <f>F16</f>
        <v>23211.919999999998</v>
      </c>
      <c r="G15" s="68">
        <f>G16</f>
        <v>1054.79</v>
      </c>
      <c r="H15" s="68">
        <f t="shared" si="2"/>
        <v>24266.71</v>
      </c>
      <c r="I15" s="64"/>
    </row>
    <row r="16" spans="1:9" s="65" customFormat="1" ht="16.5" customHeight="1" x14ac:dyDescent="0.25">
      <c r="A16" s="21"/>
      <c r="B16" s="21"/>
      <c r="C16" s="67"/>
      <c r="D16" s="70" t="s">
        <v>8</v>
      </c>
      <c r="E16" s="61" t="s">
        <v>5</v>
      </c>
      <c r="F16" s="62">
        <v>23211.919999999998</v>
      </c>
      <c r="G16" s="89">
        <v>1054.79</v>
      </c>
      <c r="H16" s="62">
        <f t="shared" si="2"/>
        <v>24266.71</v>
      </c>
      <c r="I16" s="64"/>
    </row>
    <row r="17" spans="1:9" s="65" customFormat="1" ht="56.25" customHeight="1" x14ac:dyDescent="0.25">
      <c r="A17" s="21"/>
      <c r="B17" s="22">
        <v>85502</v>
      </c>
      <c r="C17" s="59"/>
      <c r="D17" s="4" t="s">
        <v>25</v>
      </c>
      <c r="E17" s="63"/>
      <c r="F17" s="69">
        <f>100000+F18+F20</f>
        <v>166069.20000000001</v>
      </c>
      <c r="G17" s="31">
        <f>G18+G20</f>
        <v>1489.7800000000002</v>
      </c>
      <c r="H17" s="69">
        <f t="shared" si="2"/>
        <v>167558.98000000001</v>
      </c>
      <c r="I17" s="64"/>
    </row>
    <row r="18" spans="1:9" s="65" customFormat="1" ht="16.5" customHeight="1" x14ac:dyDescent="0.25">
      <c r="A18" s="21"/>
      <c r="B18" s="21"/>
      <c r="C18" s="29" t="s">
        <v>23</v>
      </c>
      <c r="D18" s="5" t="s">
        <v>24</v>
      </c>
      <c r="E18" s="61"/>
      <c r="F18" s="68">
        <f>F19</f>
        <v>5639.37</v>
      </c>
      <c r="G18" s="68">
        <f t="shared" ref="G18" si="4">G19</f>
        <v>712.57</v>
      </c>
      <c r="H18" s="68">
        <f t="shared" ref="H18:H21" si="5">SUM(F18:G18)</f>
        <v>6351.94</v>
      </c>
      <c r="I18" s="64"/>
    </row>
    <row r="19" spans="1:9" s="65" customFormat="1" ht="16.5" customHeight="1" x14ac:dyDescent="0.25">
      <c r="A19" s="21"/>
      <c r="B19" s="21"/>
      <c r="C19" s="67"/>
      <c r="D19" s="70" t="s">
        <v>8</v>
      </c>
      <c r="E19" s="61" t="s">
        <v>5</v>
      </c>
      <c r="F19" s="62">
        <v>5639.37</v>
      </c>
      <c r="G19" s="89">
        <v>712.57</v>
      </c>
      <c r="H19" s="62">
        <f t="shared" si="5"/>
        <v>6351.94</v>
      </c>
      <c r="I19" s="64"/>
    </row>
    <row r="20" spans="1:9" s="65" customFormat="1" ht="16.5" customHeight="1" x14ac:dyDescent="0.25">
      <c r="A20" s="21"/>
      <c r="B20" s="21"/>
      <c r="C20" s="29" t="s">
        <v>15</v>
      </c>
      <c r="D20" s="5" t="s">
        <v>16</v>
      </c>
      <c r="E20" s="61"/>
      <c r="F20" s="68">
        <f>F21</f>
        <v>60429.83</v>
      </c>
      <c r="G20" s="68">
        <f>G21</f>
        <v>777.21</v>
      </c>
      <c r="H20" s="68">
        <f t="shared" si="5"/>
        <v>61207.040000000001</v>
      </c>
      <c r="I20" s="64"/>
    </row>
    <row r="21" spans="1:9" s="65" customFormat="1" ht="16.5" customHeight="1" x14ac:dyDescent="0.25">
      <c r="A21" s="21"/>
      <c r="B21" s="21"/>
      <c r="C21" s="67"/>
      <c r="D21" s="70" t="s">
        <v>8</v>
      </c>
      <c r="E21" s="61" t="s">
        <v>5</v>
      </c>
      <c r="F21" s="62">
        <v>60429.83</v>
      </c>
      <c r="G21" s="89">
        <v>777.21</v>
      </c>
      <c r="H21" s="62">
        <f t="shared" si="5"/>
        <v>61207.040000000001</v>
      </c>
      <c r="I21" s="64"/>
    </row>
    <row r="22" spans="1:9" s="65" customFormat="1" ht="16.5" customHeight="1" x14ac:dyDescent="0.25">
      <c r="A22" s="21"/>
      <c r="B22" s="22">
        <v>85504</v>
      </c>
      <c r="C22" s="59"/>
      <c r="D22" s="4" t="s">
        <v>26</v>
      </c>
      <c r="E22" s="63"/>
      <c r="F22" s="69">
        <v>641.88</v>
      </c>
      <c r="G22" s="69">
        <f>G23</f>
        <v>0.87</v>
      </c>
      <c r="H22" s="69">
        <f t="shared" ref="H22:H24" si="6">SUM(F22:G22)</f>
        <v>642.75</v>
      </c>
      <c r="I22" s="64"/>
    </row>
    <row r="23" spans="1:9" s="65" customFormat="1" ht="16.5" customHeight="1" x14ac:dyDescent="0.25">
      <c r="A23" s="21"/>
      <c r="B23" s="21"/>
      <c r="C23" s="29" t="s">
        <v>23</v>
      </c>
      <c r="D23" s="5" t="s">
        <v>24</v>
      </c>
      <c r="E23" s="61"/>
      <c r="F23" s="68">
        <f>F24</f>
        <v>41.88</v>
      </c>
      <c r="G23" s="68">
        <f t="shared" ref="G23" si="7">G24</f>
        <v>0.87</v>
      </c>
      <c r="H23" s="68">
        <f t="shared" si="6"/>
        <v>42.75</v>
      </c>
      <c r="I23" s="64"/>
    </row>
    <row r="24" spans="1:9" s="65" customFormat="1" ht="16.5" customHeight="1" x14ac:dyDescent="0.25">
      <c r="A24" s="71"/>
      <c r="B24" s="71"/>
      <c r="C24" s="72"/>
      <c r="D24" s="70" t="s">
        <v>8</v>
      </c>
      <c r="E24" s="74" t="s">
        <v>5</v>
      </c>
      <c r="F24" s="62">
        <v>41.88</v>
      </c>
      <c r="G24" s="89">
        <v>0.87</v>
      </c>
      <c r="H24" s="62">
        <f t="shared" si="6"/>
        <v>42.75</v>
      </c>
      <c r="I24" s="64"/>
    </row>
    <row r="25" spans="1:9" s="65" customFormat="1" ht="16.5" customHeight="1" x14ac:dyDescent="0.25">
      <c r="A25" s="91" t="s">
        <v>13</v>
      </c>
      <c r="B25" s="92"/>
      <c r="C25" s="92"/>
      <c r="D25" s="93"/>
      <c r="E25" s="48"/>
      <c r="F25" s="76">
        <v>110794979.95</v>
      </c>
      <c r="G25" s="47">
        <f>G7+G11</f>
        <v>3306.4300000000003</v>
      </c>
      <c r="H25" s="76">
        <f t="shared" ref="H25" si="8">SUM(F25:G25)</f>
        <v>110798286.38000001</v>
      </c>
      <c r="I25" s="64"/>
    </row>
    <row r="26" spans="1:9" s="65" customFormat="1" ht="8.25" customHeight="1" x14ac:dyDescent="0.25">
      <c r="A26" s="77"/>
      <c r="B26" s="77"/>
      <c r="C26" s="77"/>
      <c r="D26" s="78"/>
      <c r="E26" s="78"/>
      <c r="F26" s="79"/>
      <c r="G26" s="80"/>
      <c r="H26" s="80"/>
      <c r="I26" s="64"/>
    </row>
    <row r="27" spans="1:9" s="1" customFormat="1" ht="18" customHeight="1" x14ac:dyDescent="0.2">
      <c r="A27" s="95" t="s">
        <v>18</v>
      </c>
      <c r="B27" s="95"/>
      <c r="C27" s="95"/>
      <c r="D27" s="95"/>
      <c r="E27" s="95"/>
      <c r="F27" s="39"/>
      <c r="G27" s="85"/>
      <c r="H27" s="39"/>
      <c r="I27"/>
    </row>
    <row r="28" spans="1:9" s="1" customFormat="1" ht="18" customHeight="1" x14ac:dyDescent="0.2">
      <c r="A28" s="18">
        <v>855</v>
      </c>
      <c r="B28" s="17"/>
      <c r="C28" s="17"/>
      <c r="D28" s="6" t="s">
        <v>21</v>
      </c>
      <c r="E28" s="63"/>
      <c r="F28" s="30">
        <v>39438413</v>
      </c>
      <c r="G28" s="30">
        <f>G29</f>
        <v>10900</v>
      </c>
      <c r="H28" s="30">
        <f>SUM(F28:G28)</f>
        <v>39449313</v>
      </c>
      <c r="I28"/>
    </row>
    <row r="29" spans="1:9" s="1" customFormat="1" ht="16.5" customHeight="1" x14ac:dyDescent="0.2">
      <c r="A29" s="49"/>
      <c r="B29" s="22">
        <v>85504</v>
      </c>
      <c r="C29" s="35"/>
      <c r="D29" s="4" t="s">
        <v>26</v>
      </c>
      <c r="E29" s="50"/>
      <c r="F29" s="45">
        <f t="shared" ref="F29:F30" si="9">F30</f>
        <v>1042210</v>
      </c>
      <c r="G29" s="45">
        <f>G30</f>
        <v>10900</v>
      </c>
      <c r="H29" s="31">
        <f t="shared" ref="H29:H31" si="10">SUM(F29:G29)</f>
        <v>1053110</v>
      </c>
      <c r="I29"/>
    </row>
    <row r="30" spans="1:9" s="1" customFormat="1" ht="82.5" customHeight="1" x14ac:dyDescent="0.2">
      <c r="A30" s="21"/>
      <c r="B30" s="21"/>
      <c r="C30" s="29">
        <v>2010</v>
      </c>
      <c r="D30" s="5" t="s">
        <v>14</v>
      </c>
      <c r="E30" s="51"/>
      <c r="F30" s="32">
        <f t="shared" si="9"/>
        <v>1042210</v>
      </c>
      <c r="G30" s="32">
        <f>G31</f>
        <v>10900</v>
      </c>
      <c r="H30" s="32">
        <f t="shared" si="10"/>
        <v>1053110</v>
      </c>
      <c r="I30"/>
    </row>
    <row r="31" spans="1:9" s="1" customFormat="1" ht="15.75" customHeight="1" x14ac:dyDescent="0.2">
      <c r="A31" s="21"/>
      <c r="B31" s="46"/>
      <c r="C31" s="52"/>
      <c r="D31" s="53" t="s">
        <v>8</v>
      </c>
      <c r="E31" s="74" t="s">
        <v>5</v>
      </c>
      <c r="F31" s="34">
        <v>1042210</v>
      </c>
      <c r="G31" s="90">
        <v>10900</v>
      </c>
      <c r="H31" s="34">
        <f t="shared" si="10"/>
        <v>1053110</v>
      </c>
      <c r="I31"/>
    </row>
    <row r="32" spans="1:9" s="1" customFormat="1" ht="16.5" customHeight="1" x14ac:dyDescent="0.2">
      <c r="A32" s="91" t="s">
        <v>13</v>
      </c>
      <c r="B32" s="92"/>
      <c r="C32" s="92"/>
      <c r="D32" s="93"/>
      <c r="E32" s="48"/>
      <c r="F32" s="47">
        <v>40456864.009999998</v>
      </c>
      <c r="G32" s="47">
        <f>G28</f>
        <v>10900</v>
      </c>
      <c r="H32" s="47">
        <f t="shared" ref="H32" si="11">SUM(F32:G32)</f>
        <v>40467764.009999998</v>
      </c>
      <c r="I32"/>
    </row>
    <row r="33" spans="1:9" s="1" customFormat="1" ht="26.25" customHeight="1" x14ac:dyDescent="0.2">
      <c r="A33" s="19"/>
      <c r="B33" s="16"/>
      <c r="C33" s="16"/>
      <c r="D33" s="11"/>
      <c r="E33" s="8"/>
      <c r="F33" s="33"/>
      <c r="G33" s="86"/>
      <c r="H33" s="33"/>
      <c r="I33"/>
    </row>
    <row r="34" spans="1:9" ht="19.5" customHeight="1" x14ac:dyDescent="0.2">
      <c r="A34" s="91" t="s">
        <v>12</v>
      </c>
      <c r="B34" s="92"/>
      <c r="C34" s="92"/>
      <c r="D34" s="93"/>
      <c r="E34" s="48"/>
      <c r="F34" s="47">
        <v>203018761.50999999</v>
      </c>
      <c r="G34" s="47">
        <f>G25+G32</f>
        <v>14206.43</v>
      </c>
      <c r="H34" s="47">
        <f>SUM(F34:G34)</f>
        <v>203032967.94</v>
      </c>
    </row>
    <row r="35" spans="1:9" x14ac:dyDescent="0.2">
      <c r="A35" s="23"/>
      <c r="B35" s="24"/>
      <c r="C35" s="55"/>
      <c r="D35" s="12"/>
    </row>
    <row r="36" spans="1:9" ht="25.5" customHeight="1" x14ac:dyDescent="0.2">
      <c r="A36" s="25"/>
      <c r="B36" s="26"/>
      <c r="C36" s="56"/>
      <c r="D36" s="13"/>
      <c r="E36" s="10"/>
      <c r="F36" s="41"/>
      <c r="G36" s="88"/>
      <c r="H36" s="41"/>
    </row>
    <row r="37" spans="1:9" x14ac:dyDescent="0.2">
      <c r="A37" s="27"/>
      <c r="B37" s="28"/>
      <c r="C37" s="57"/>
      <c r="D37" s="14"/>
      <c r="E37" s="10"/>
      <c r="F37" s="41"/>
      <c r="G37" s="88"/>
      <c r="H37" s="41"/>
    </row>
    <row r="38" spans="1:9" x14ac:dyDescent="0.2">
      <c r="A38" s="27"/>
      <c r="B38" s="28"/>
      <c r="C38" s="57"/>
      <c r="D38" s="14"/>
      <c r="E38" s="10"/>
      <c r="F38" s="41"/>
      <c r="G38" s="88"/>
      <c r="H38" s="41"/>
    </row>
    <row r="39" spans="1:9" x14ac:dyDescent="0.2">
      <c r="A39" s="27"/>
      <c r="B39" s="28"/>
      <c r="C39" s="57"/>
      <c r="D39" s="14"/>
      <c r="E39" s="10"/>
      <c r="F39" s="41"/>
      <c r="G39" s="88"/>
      <c r="H39" s="41"/>
    </row>
    <row r="40" spans="1:9" x14ac:dyDescent="0.2">
      <c r="A40" s="27"/>
      <c r="B40" s="28"/>
      <c r="C40" s="57"/>
      <c r="D40" s="14"/>
      <c r="E40" s="10"/>
      <c r="F40" s="41"/>
      <c r="G40" s="88"/>
      <c r="H40" s="41"/>
    </row>
    <row r="41" spans="1:9" x14ac:dyDescent="0.2">
      <c r="A41" s="27"/>
      <c r="B41" s="28"/>
      <c r="C41" s="57"/>
      <c r="D41" s="14"/>
      <c r="E41" s="10"/>
      <c r="F41" s="41"/>
      <c r="G41" s="88"/>
      <c r="H41" s="41"/>
    </row>
    <row r="42" spans="1:9" x14ac:dyDescent="0.2">
      <c r="A42" s="27"/>
      <c r="B42" s="28"/>
      <c r="C42" s="57"/>
      <c r="D42" s="14"/>
      <c r="E42" s="10"/>
      <c r="F42" s="41"/>
      <c r="G42" s="88"/>
      <c r="H42" s="41"/>
    </row>
    <row r="50" spans="4:4" x14ac:dyDescent="0.2">
      <c r="D50" s="15" t="s">
        <v>7</v>
      </c>
    </row>
  </sheetData>
  <mergeCells count="6">
    <mergeCell ref="A34:D34"/>
    <mergeCell ref="A4:E4"/>
    <mergeCell ref="A27:E27"/>
    <mergeCell ref="A32:D32"/>
    <mergeCell ref="A25:D25"/>
    <mergeCell ref="A6:E6"/>
  </mergeCells>
  <phoneticPr fontId="1" type="noConversion"/>
  <printOptions horizontalCentered="1" gridLines="1"/>
  <pageMargins left="0.46" right="0.23622047244094491" top="1.07" bottom="0.78740157480314965" header="0.55118110236220474" footer="0.53"/>
  <pageSetup paperSize="9" scale="75" orientation="portrait" r:id="rId1"/>
  <headerFooter alignWithMargins="0">
    <oddHeader xml:space="preserve">&amp;C&amp;"Bookman Old Style,Pogrubiona kursywa"&amp;12ZMIANY W PLANIE FINANSOWYM
DOCHODÓW BUDŻETOWYCH URZĘDU MIEJSKIEGO NA ROK 2020&amp;"Arial CE,Pogrubiona kursywa"&amp;14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2020-11-03T08:19:17Z</cp:lastPrinted>
  <dcterms:created xsi:type="dcterms:W3CDTF">2000-11-02T14:08:21Z</dcterms:created>
  <dcterms:modified xsi:type="dcterms:W3CDTF">2020-11-03T08:19:37Z</dcterms:modified>
</cp:coreProperties>
</file>