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50_2XI2020_ZM_PL_FIN\"/>
    </mc:Choice>
  </mc:AlternateContent>
  <bookViews>
    <workbookView xWindow="0" yWindow="0" windowWidth="21405" windowHeight="9540" tabRatio="601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UW!$A$1:$H$42</definedName>
    <definedName name="_xlnm.Print_Titles" localSheetId="0">UW!$A:$D,UW!$5:$5</definedName>
  </definedNames>
  <calcPr calcId="152511"/>
</workbook>
</file>

<file path=xl/calcChain.xml><?xml version="1.0" encoding="utf-8"?>
<calcChain xmlns="http://schemas.openxmlformats.org/spreadsheetml/2006/main">
  <c r="H39" i="624" l="1"/>
  <c r="G38" i="624"/>
  <c r="G37" i="624" s="1"/>
  <c r="F38" i="624"/>
  <c r="H38" i="624" l="1"/>
  <c r="H37" i="624"/>
  <c r="H16" i="624"/>
  <c r="G15" i="624"/>
  <c r="H18" i="624"/>
  <c r="G17" i="624"/>
  <c r="H15" i="624" l="1"/>
  <c r="G14" i="624"/>
  <c r="H14" i="624"/>
  <c r="H17" i="624"/>
  <c r="G35" i="624" l="1"/>
  <c r="G33" i="624"/>
  <c r="G30" i="624"/>
  <c r="G28" i="624"/>
  <c r="G24" i="624"/>
  <c r="G23" i="624" s="1"/>
  <c r="G22" i="624" s="1"/>
  <c r="G20" i="624"/>
  <c r="G19" i="624" s="1"/>
  <c r="G13" i="624" s="1"/>
  <c r="G11" i="624"/>
  <c r="G9" i="624"/>
  <c r="G8" i="624" s="1"/>
  <c r="G7" i="624" s="1"/>
  <c r="G32" i="624" l="1"/>
  <c r="G27" i="624"/>
  <c r="G26" i="624" s="1"/>
  <c r="G40" i="624" s="1"/>
  <c r="G42" i="624" s="1"/>
  <c r="H40" i="624" l="1"/>
  <c r="H21" i="624" l="1"/>
  <c r="H13" i="624"/>
  <c r="H10" i="624"/>
  <c r="H9" i="624"/>
  <c r="H20" i="624" l="1"/>
  <c r="H19" i="624"/>
  <c r="H25" i="624"/>
  <c r="F24" i="624"/>
  <c r="H36" i="624"/>
  <c r="F35" i="624"/>
  <c r="H34" i="624"/>
  <c r="F33" i="624"/>
  <c r="H31" i="624"/>
  <c r="F30" i="624"/>
  <c r="H29" i="624"/>
  <c r="F28" i="624"/>
  <c r="F27" i="624" s="1"/>
  <c r="H22" i="624" l="1"/>
  <c r="F32" i="624"/>
  <c r="H30" i="624"/>
  <c r="H24" i="624"/>
  <c r="F23" i="624"/>
  <c r="H23" i="624" s="1"/>
  <c r="H35" i="624"/>
  <c r="H33" i="624"/>
  <c r="H28" i="624"/>
  <c r="H27" i="624" l="1"/>
  <c r="H26" i="624"/>
  <c r="H32" i="624"/>
  <c r="H12" i="624" l="1"/>
  <c r="H11" i="624"/>
  <c r="H8" i="624" l="1"/>
  <c r="H7" i="624" l="1"/>
  <c r="H42" i="624" l="1"/>
</calcChain>
</file>

<file path=xl/sharedStrings.xml><?xml version="1.0" encoding="utf-8"?>
<sst xmlns="http://schemas.openxmlformats.org/spreadsheetml/2006/main" count="59" uniqueCount="36">
  <si>
    <t>Nazwa</t>
  </si>
  <si>
    <t>§</t>
  </si>
  <si>
    <t>Zakup usług pozostałych</t>
  </si>
  <si>
    <t>Dz.</t>
  </si>
  <si>
    <t>Komórka organizacyjna odpowiedzialna za realizację wydatków</t>
  </si>
  <si>
    <t>Rozdz.</t>
  </si>
  <si>
    <t>WYDATKI  BUDŻETOWE URZĘDU MIEJSKIEGO</t>
  </si>
  <si>
    <t>z tego:</t>
  </si>
  <si>
    <t>Burmistrza Miasta Nowy Dwór Mazowiecki</t>
  </si>
  <si>
    <t>Plan dotychczasowy</t>
  </si>
  <si>
    <t xml:space="preserve">Plan po zmianach </t>
  </si>
  <si>
    <t>RAZEM</t>
  </si>
  <si>
    <t>OGÓŁEM WYDATKI  BUDŻETOWE URZĘDU MIEJSKIEGO</t>
  </si>
  <si>
    <t>Wydz. Finansowy</t>
  </si>
  <si>
    <t xml:space="preserve">Pozostała działalność </t>
  </si>
  <si>
    <t>ADMINISTRACJA PUBLICZNA</t>
  </si>
  <si>
    <t>w tym:</t>
  </si>
  <si>
    <t>Urzędy gmin (miast i miast na prawach powiatu)</t>
  </si>
  <si>
    <t>POMOC SPOŁECZNA</t>
  </si>
  <si>
    <t>Zasiłki stałe</t>
  </si>
  <si>
    <t>Zwrot dotacji oraz płatności, w tym wykorzystanych niezgodnie z przeznaczeniem lub wykorzystanych z naruszeniem procedur, o których mowa w art. 184 ustawy, pobranych nienależnie lub w nadmiernej wysokości</t>
  </si>
  <si>
    <t>RODZINA</t>
  </si>
  <si>
    <t>Świadczenie wychowawcze</t>
  </si>
  <si>
    <t>Pozostałe odsetki</t>
  </si>
  <si>
    <t>Świadczenia rodzinne, świadczenie z funduszu alimentacyjnego oraz składki na ubezpieczenia emerytalne i rentowe z ubezpieczenia społecznego</t>
  </si>
  <si>
    <t>Wynagrodzenia bezosobowe</t>
  </si>
  <si>
    <t>BEZPIECZEŃSTWO PUBLICZNE I OCHRONA PRZECIWPOŻAROWA</t>
  </si>
  <si>
    <t>z dnia 2 listopada 2020 r.</t>
  </si>
  <si>
    <t>Składki na ubezpieczenia społeczne</t>
  </si>
  <si>
    <t>Straż gminna (miejska)</t>
  </si>
  <si>
    <t>Zakup materiałów i wyposażenia</t>
  </si>
  <si>
    <t>Straż Miejska</t>
  </si>
  <si>
    <t>Wspieranie rodziny</t>
  </si>
  <si>
    <t>Załącznik Nr 2 do zarządzenia nr 150/2020</t>
  </si>
  <si>
    <t>Zmiany wynikające z zarządzenia Burmistrza Miasta nr 149/2020 z dnia 2.11.2020 r.</t>
  </si>
  <si>
    <t>WYDATKI NA ZADANIA WŁASNE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</si>
</sst>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10"/>
      <color rgb="FFFF0000"/>
      <name val="Arial CE"/>
      <charset val="238"/>
    </font>
    <font>
      <i/>
      <sz val="9"/>
      <color rgb="FF0000CC"/>
      <name val="Verdana"/>
      <family val="2"/>
      <charset val="238"/>
    </font>
    <font>
      <sz val="9"/>
      <color indexed="10"/>
      <name val="Verdana"/>
      <family val="2"/>
      <charset val="238"/>
    </font>
    <font>
      <b/>
      <sz val="9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justify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6" fillId="0" borderId="0" xfId="0" applyFont="1"/>
    <xf numFmtId="0" fontId="6" fillId="2" borderId="0" xfId="0" applyFont="1" applyFill="1" applyAlignment="1">
      <alignment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 shrinkToFit="1"/>
    </xf>
    <xf numFmtId="0" fontId="0" fillId="2" borderId="0" xfId="0" applyFont="1" applyFill="1"/>
    <xf numFmtId="3" fontId="18" fillId="4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5" fillId="0" borderId="6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0" fontId="12" fillId="0" borderId="6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 shrinkToFi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vertical="center" shrinkToFit="1"/>
    </xf>
    <xf numFmtId="4" fontId="10" fillId="0" borderId="2" xfId="0" applyNumberFormat="1" applyFont="1" applyFill="1" applyBorder="1" applyAlignment="1">
      <alignment vertical="center" shrinkToFit="1"/>
    </xf>
    <xf numFmtId="4" fontId="19" fillId="0" borderId="2" xfId="0" applyNumberFormat="1" applyFont="1" applyFill="1" applyBorder="1" applyAlignment="1">
      <alignment vertical="center" shrinkToFit="1"/>
    </xf>
    <xf numFmtId="4" fontId="5" fillId="0" borderId="1" xfId="0" applyNumberFormat="1" applyFont="1" applyFill="1" applyBorder="1" applyAlignment="1">
      <alignment vertical="center" shrinkToFit="1"/>
    </xf>
    <xf numFmtId="3" fontId="6" fillId="4" borderId="0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 vertical="center"/>
    </xf>
    <xf numFmtId="4" fontId="17" fillId="4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4" fontId="5" fillId="5" borderId="1" xfId="0" applyNumberFormat="1" applyFont="1" applyFill="1" applyBorder="1" applyAlignment="1">
      <alignment horizontal="right" vertical="center" shrinkToFit="1"/>
    </xf>
    <xf numFmtId="4" fontId="20" fillId="4" borderId="0" xfId="0" applyNumberFormat="1" applyFont="1" applyFill="1"/>
    <xf numFmtId="0" fontId="12" fillId="5" borderId="1" xfId="0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right" vertical="center"/>
    </xf>
    <xf numFmtId="0" fontId="0" fillId="4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16" fillId="0" borderId="0" xfId="0" applyFont="1" applyBorder="1"/>
    <xf numFmtId="4" fontId="21" fillId="0" borderId="2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righ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2" borderId="10" xfId="0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center" vertical="center" shrinkToFit="1"/>
    </xf>
    <xf numFmtId="4" fontId="19" fillId="0" borderId="10" xfId="0" applyNumberFormat="1" applyFont="1" applyFill="1" applyBorder="1" applyAlignment="1">
      <alignment horizontal="right" vertical="center" shrinkToFit="1"/>
    </xf>
    <xf numFmtId="4" fontId="21" fillId="0" borderId="2" xfId="0" applyNumberFormat="1" applyFont="1" applyFill="1" applyBorder="1" applyAlignment="1">
      <alignment vertical="center" shrinkToFit="1"/>
    </xf>
    <xf numFmtId="4" fontId="23" fillId="4" borderId="0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Fill="1"/>
    <xf numFmtId="0" fontId="10" fillId="0" borderId="2" xfId="0" applyFont="1" applyFill="1" applyBorder="1" applyAlignment="1">
      <alignment horizontal="left" vertical="center" wrapText="1"/>
    </xf>
    <xf numFmtId="4" fontId="21" fillId="0" borderId="10" xfId="0" applyNumberFormat="1" applyFont="1" applyFill="1" applyBorder="1" applyAlignment="1">
      <alignment horizontal="right" vertical="center" shrinkToFit="1"/>
    </xf>
    <xf numFmtId="4" fontId="21" fillId="0" borderId="10" xfId="0" applyNumberFormat="1" applyFont="1" applyFill="1" applyBorder="1" applyAlignment="1">
      <alignment vertical="center" shrinkToFit="1"/>
    </xf>
    <xf numFmtId="0" fontId="5" fillId="5" borderId="5" xfId="0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3" fontId="8" fillId="4" borderId="0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491904"/>
        <c:axId val="1862457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242136"/>
        <c:axId val="154240176"/>
      </c:lineChart>
      <c:catAx>
        <c:axId val="152491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45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245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2491904"/>
        <c:crosses val="autoZero"/>
        <c:crossBetween val="between"/>
      </c:valAx>
      <c:catAx>
        <c:axId val="154242136"/>
        <c:scaling>
          <c:orientation val="minMax"/>
        </c:scaling>
        <c:delete val="1"/>
        <c:axPos val="b"/>
        <c:majorTickMark val="out"/>
        <c:minorTickMark val="none"/>
        <c:tickLblPos val="nextTo"/>
        <c:crossAx val="154240176"/>
        <c:crosses val="autoZero"/>
        <c:auto val="0"/>
        <c:lblAlgn val="ctr"/>
        <c:lblOffset val="100"/>
        <c:noMultiLvlLbl val="0"/>
      </c:catAx>
      <c:valAx>
        <c:axId val="154240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242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09504"/>
        <c:axId val="1870146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07936"/>
        <c:axId val="187014208"/>
      </c:lineChart>
      <c:catAx>
        <c:axId val="187009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146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014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09504"/>
        <c:crosses val="autoZero"/>
        <c:crossBetween val="between"/>
      </c:valAx>
      <c:catAx>
        <c:axId val="187007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14208"/>
        <c:crosses val="autoZero"/>
        <c:auto val="0"/>
        <c:lblAlgn val="ctr"/>
        <c:lblOffset val="100"/>
        <c:noMultiLvlLbl val="0"/>
      </c:catAx>
      <c:valAx>
        <c:axId val="187014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07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08328"/>
        <c:axId val="187007544"/>
      </c:barChart>
      <c:catAx>
        <c:axId val="187008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075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007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08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93232"/>
        <c:axId val="187089704"/>
      </c:barChart>
      <c:catAx>
        <c:axId val="187093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89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089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93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95976"/>
        <c:axId val="1870920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11120"/>
        <c:axId val="187517392"/>
      </c:lineChart>
      <c:catAx>
        <c:axId val="187095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920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092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95976"/>
        <c:crosses val="autoZero"/>
        <c:crossBetween val="between"/>
      </c:valAx>
      <c:catAx>
        <c:axId val="187511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517392"/>
        <c:crosses val="autoZero"/>
        <c:auto val="0"/>
        <c:lblAlgn val="ctr"/>
        <c:lblOffset val="100"/>
        <c:noMultiLvlLbl val="0"/>
      </c:catAx>
      <c:valAx>
        <c:axId val="187517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511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15824"/>
        <c:axId val="187515040"/>
      </c:barChart>
      <c:catAx>
        <c:axId val="187515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150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51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15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17000"/>
        <c:axId val="187516608"/>
      </c:barChart>
      <c:catAx>
        <c:axId val="187517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166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516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17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13080"/>
        <c:axId val="187517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14648"/>
        <c:axId val="187511904"/>
      </c:lineChart>
      <c:catAx>
        <c:axId val="187513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17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517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13080"/>
        <c:crosses val="autoZero"/>
        <c:crossBetween val="between"/>
      </c:valAx>
      <c:catAx>
        <c:axId val="187514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511904"/>
        <c:crosses val="autoZero"/>
        <c:auto val="0"/>
        <c:lblAlgn val="ctr"/>
        <c:lblOffset val="100"/>
        <c:noMultiLvlLbl val="0"/>
      </c:catAx>
      <c:valAx>
        <c:axId val="187511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514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11512"/>
        <c:axId val="187510728"/>
      </c:barChart>
      <c:catAx>
        <c:axId val="187511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10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510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11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14256"/>
        <c:axId val="187513864"/>
      </c:barChart>
      <c:catAx>
        <c:axId val="18751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13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513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14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064016"/>
        <c:axId val="1880620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62448"/>
        <c:axId val="188066760"/>
      </c:lineChart>
      <c:catAx>
        <c:axId val="188064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620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062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64016"/>
        <c:crosses val="autoZero"/>
        <c:crossBetween val="between"/>
      </c:valAx>
      <c:catAx>
        <c:axId val="188062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8066760"/>
        <c:crosses val="autoZero"/>
        <c:auto val="0"/>
        <c:lblAlgn val="ctr"/>
        <c:lblOffset val="100"/>
        <c:noMultiLvlLbl val="0"/>
      </c:catAx>
      <c:valAx>
        <c:axId val="188066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062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239392"/>
        <c:axId val="187088920"/>
      </c:barChart>
      <c:catAx>
        <c:axId val="154239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88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88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239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063624"/>
        <c:axId val="188065192"/>
      </c:barChart>
      <c:catAx>
        <c:axId val="188063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651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065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63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061664"/>
        <c:axId val="188063232"/>
      </c:barChart>
      <c:catAx>
        <c:axId val="188061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632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063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61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064800"/>
        <c:axId val="188065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66368"/>
        <c:axId val="188059312"/>
      </c:lineChart>
      <c:catAx>
        <c:axId val="188064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659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065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64800"/>
        <c:crosses val="autoZero"/>
        <c:crossBetween val="between"/>
      </c:valAx>
      <c:catAx>
        <c:axId val="188066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8059312"/>
        <c:crosses val="autoZero"/>
        <c:auto val="0"/>
        <c:lblAlgn val="ctr"/>
        <c:lblOffset val="100"/>
        <c:noMultiLvlLbl val="0"/>
      </c:catAx>
      <c:valAx>
        <c:axId val="188059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066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059704"/>
        <c:axId val="188060096"/>
      </c:barChart>
      <c:catAx>
        <c:axId val="188059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600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060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59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060880"/>
        <c:axId val="187959800"/>
      </c:barChart>
      <c:catAx>
        <c:axId val="188060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59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959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60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55880"/>
        <c:axId val="187960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57056"/>
        <c:axId val="187957840"/>
      </c:lineChart>
      <c:catAx>
        <c:axId val="187955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601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960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55880"/>
        <c:crosses val="autoZero"/>
        <c:crossBetween val="between"/>
      </c:valAx>
      <c:catAx>
        <c:axId val="187957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957840"/>
        <c:crosses val="autoZero"/>
        <c:auto val="0"/>
        <c:lblAlgn val="ctr"/>
        <c:lblOffset val="100"/>
        <c:noMultiLvlLbl val="0"/>
      </c:catAx>
      <c:valAx>
        <c:axId val="187957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957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58232"/>
        <c:axId val="187960584"/>
      </c:barChart>
      <c:catAx>
        <c:axId val="187958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605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960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58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56664"/>
        <c:axId val="187963328"/>
      </c:barChart>
      <c:catAx>
        <c:axId val="187956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63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963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56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58624"/>
        <c:axId val="1879590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60976"/>
        <c:axId val="187959408"/>
      </c:lineChart>
      <c:catAx>
        <c:axId val="187958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590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959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58624"/>
        <c:crosses val="autoZero"/>
        <c:crossBetween val="between"/>
      </c:valAx>
      <c:catAx>
        <c:axId val="18796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959408"/>
        <c:crosses val="autoZero"/>
        <c:auto val="0"/>
        <c:lblAlgn val="ctr"/>
        <c:lblOffset val="100"/>
        <c:noMultiLvlLbl val="0"/>
      </c:catAx>
      <c:valAx>
        <c:axId val="187959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960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61760"/>
        <c:axId val="187962152"/>
      </c:barChart>
      <c:catAx>
        <c:axId val="187961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621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962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61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90880"/>
        <c:axId val="187091272"/>
      </c:barChart>
      <c:catAx>
        <c:axId val="187090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91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91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90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444656"/>
        <c:axId val="188447400"/>
      </c:barChart>
      <c:catAx>
        <c:axId val="188444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474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447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44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441128"/>
        <c:axId val="188447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45048"/>
        <c:axId val="188444264"/>
      </c:lineChart>
      <c:catAx>
        <c:axId val="188441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47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447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41128"/>
        <c:crosses val="autoZero"/>
        <c:crossBetween val="between"/>
      </c:valAx>
      <c:catAx>
        <c:axId val="188445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8444264"/>
        <c:crosses val="autoZero"/>
        <c:auto val="0"/>
        <c:lblAlgn val="ctr"/>
        <c:lblOffset val="100"/>
        <c:noMultiLvlLbl val="0"/>
      </c:catAx>
      <c:valAx>
        <c:axId val="188444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445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442304"/>
        <c:axId val="188442696"/>
      </c:barChart>
      <c:catAx>
        <c:axId val="188442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42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442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42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443088"/>
        <c:axId val="188441912"/>
      </c:barChart>
      <c:catAx>
        <c:axId val="188443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41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441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43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445440"/>
        <c:axId val="1884438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45832"/>
        <c:axId val="188446616"/>
      </c:lineChart>
      <c:catAx>
        <c:axId val="18844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438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443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45440"/>
        <c:crosses val="autoZero"/>
        <c:crossBetween val="between"/>
      </c:valAx>
      <c:catAx>
        <c:axId val="18844583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446616"/>
        <c:crosses val="autoZero"/>
        <c:auto val="0"/>
        <c:lblAlgn val="ctr"/>
        <c:lblOffset val="100"/>
        <c:noMultiLvlLbl val="0"/>
      </c:catAx>
      <c:valAx>
        <c:axId val="188446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445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02160"/>
        <c:axId val="188997848"/>
      </c:barChart>
      <c:catAx>
        <c:axId val="18900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978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997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02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997456"/>
        <c:axId val="188999808"/>
      </c:barChart>
      <c:catAx>
        <c:axId val="188997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99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999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97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04512"/>
        <c:axId val="188999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04120"/>
        <c:axId val="189003336"/>
      </c:lineChart>
      <c:catAx>
        <c:axId val="189004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99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999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04512"/>
        <c:crosses val="autoZero"/>
        <c:crossBetween val="between"/>
      </c:valAx>
      <c:catAx>
        <c:axId val="189004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89003336"/>
        <c:crosses val="autoZero"/>
        <c:auto val="0"/>
        <c:lblAlgn val="ctr"/>
        <c:lblOffset val="100"/>
        <c:noMultiLvlLbl val="0"/>
      </c:catAx>
      <c:valAx>
        <c:axId val="189003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04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00200"/>
        <c:axId val="1890005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04904"/>
        <c:axId val="188998632"/>
      </c:lineChart>
      <c:catAx>
        <c:axId val="189000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0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00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00200"/>
        <c:crosses val="autoZero"/>
        <c:crossBetween val="between"/>
      </c:valAx>
      <c:catAx>
        <c:axId val="189004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8998632"/>
        <c:crosses val="autoZero"/>
        <c:auto val="0"/>
        <c:lblAlgn val="ctr"/>
        <c:lblOffset val="100"/>
        <c:noMultiLvlLbl val="0"/>
      </c:catAx>
      <c:valAx>
        <c:axId val="188998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04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02944"/>
        <c:axId val="189001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03728"/>
        <c:axId val="189001768"/>
      </c:lineChart>
      <c:catAx>
        <c:axId val="189002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01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01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02944"/>
        <c:crosses val="autoZero"/>
        <c:crossBetween val="between"/>
      </c:valAx>
      <c:catAx>
        <c:axId val="189003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9001768"/>
        <c:crosses val="autoZero"/>
        <c:auto val="0"/>
        <c:lblAlgn val="ctr"/>
        <c:lblOffset val="100"/>
        <c:noMultiLvlLbl val="0"/>
      </c:catAx>
      <c:valAx>
        <c:axId val="189001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03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91664"/>
        <c:axId val="1870928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94408"/>
        <c:axId val="187089312"/>
      </c:lineChart>
      <c:catAx>
        <c:axId val="187091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928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092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91664"/>
        <c:crosses val="autoZero"/>
        <c:crossBetween val="between"/>
      </c:valAx>
      <c:catAx>
        <c:axId val="18709440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89312"/>
        <c:crosses val="autoZero"/>
        <c:auto val="0"/>
        <c:lblAlgn val="ctr"/>
        <c:lblOffset val="100"/>
        <c:noMultiLvlLbl val="0"/>
      </c:catAx>
      <c:valAx>
        <c:axId val="187089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94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86848"/>
        <c:axId val="189081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84104"/>
        <c:axId val="189086064"/>
      </c:lineChart>
      <c:catAx>
        <c:axId val="189086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81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81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86848"/>
        <c:crosses val="autoZero"/>
        <c:crossBetween val="between"/>
      </c:valAx>
      <c:catAx>
        <c:axId val="18908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9086064"/>
        <c:crosses val="autoZero"/>
        <c:auto val="0"/>
        <c:lblAlgn val="ctr"/>
        <c:lblOffset val="100"/>
        <c:noMultiLvlLbl val="0"/>
      </c:catAx>
      <c:valAx>
        <c:axId val="189086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84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81752"/>
        <c:axId val="1890821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80968"/>
        <c:axId val="189082536"/>
      </c:lineChart>
      <c:catAx>
        <c:axId val="189081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82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82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81752"/>
        <c:crosses val="autoZero"/>
        <c:crossBetween val="between"/>
      </c:valAx>
      <c:catAx>
        <c:axId val="189080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9082536"/>
        <c:crosses val="autoZero"/>
        <c:auto val="0"/>
        <c:lblAlgn val="ctr"/>
        <c:lblOffset val="100"/>
        <c:noMultiLvlLbl val="0"/>
      </c:catAx>
      <c:valAx>
        <c:axId val="189082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80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85280"/>
        <c:axId val="189082928"/>
      </c:barChart>
      <c:catAx>
        <c:axId val="189085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82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82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85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80576"/>
        <c:axId val="189083320"/>
      </c:barChart>
      <c:catAx>
        <c:axId val="189080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83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83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80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83712"/>
        <c:axId val="189079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80184"/>
        <c:axId val="189629136"/>
      </c:lineChart>
      <c:catAx>
        <c:axId val="189083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797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079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83712"/>
        <c:crosses val="autoZero"/>
        <c:crossBetween val="between"/>
      </c:valAx>
      <c:catAx>
        <c:axId val="189080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89629136"/>
        <c:crosses val="autoZero"/>
        <c:auto val="0"/>
        <c:lblAlgn val="ctr"/>
        <c:lblOffset val="100"/>
        <c:noMultiLvlLbl val="0"/>
      </c:catAx>
      <c:valAx>
        <c:axId val="189629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80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23648"/>
        <c:axId val="189627960"/>
      </c:barChart>
      <c:catAx>
        <c:axId val="189623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279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627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23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24824"/>
        <c:axId val="189631096"/>
      </c:barChart>
      <c:catAx>
        <c:axId val="189624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31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631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24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32272"/>
        <c:axId val="189631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21688"/>
        <c:axId val="189625216"/>
      </c:lineChart>
      <c:catAx>
        <c:axId val="189632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31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631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32272"/>
        <c:crosses val="autoZero"/>
        <c:crossBetween val="between"/>
      </c:valAx>
      <c:catAx>
        <c:axId val="189621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9625216"/>
        <c:crosses val="autoZero"/>
        <c:auto val="0"/>
        <c:lblAlgn val="ctr"/>
        <c:lblOffset val="100"/>
        <c:noMultiLvlLbl val="0"/>
      </c:catAx>
      <c:valAx>
        <c:axId val="189625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621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23256"/>
        <c:axId val="189622472"/>
      </c:barChart>
      <c:catAx>
        <c:axId val="189623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22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622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23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25608"/>
        <c:axId val="189621296"/>
      </c:barChart>
      <c:catAx>
        <c:axId val="189625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2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621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25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94016"/>
        <c:axId val="187095584"/>
      </c:barChart>
      <c:catAx>
        <c:axId val="187094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955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095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94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29920"/>
        <c:axId val="189624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26392"/>
        <c:axId val="189626784"/>
      </c:lineChart>
      <c:catAx>
        <c:axId val="189629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240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624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29920"/>
        <c:crosses val="autoZero"/>
        <c:crossBetween val="between"/>
      </c:valAx>
      <c:catAx>
        <c:axId val="189626392"/>
        <c:scaling>
          <c:orientation val="minMax"/>
        </c:scaling>
        <c:delete val="1"/>
        <c:axPos val="b"/>
        <c:majorTickMark val="out"/>
        <c:minorTickMark val="none"/>
        <c:tickLblPos val="nextTo"/>
        <c:crossAx val="189626784"/>
        <c:crosses val="autoZero"/>
        <c:auto val="0"/>
        <c:lblAlgn val="ctr"/>
        <c:lblOffset val="100"/>
        <c:noMultiLvlLbl val="0"/>
      </c:catAx>
      <c:valAx>
        <c:axId val="189626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626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27176"/>
        <c:axId val="189629528"/>
      </c:barChart>
      <c:catAx>
        <c:axId val="189627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295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629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27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28352"/>
        <c:axId val="189630312"/>
      </c:barChart>
      <c:catAx>
        <c:axId val="189628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30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630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28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30704"/>
        <c:axId val="1896220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33056"/>
        <c:axId val="189632664"/>
      </c:lineChart>
      <c:catAx>
        <c:axId val="189630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220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622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30704"/>
        <c:crosses val="autoZero"/>
        <c:crossBetween val="between"/>
      </c:valAx>
      <c:catAx>
        <c:axId val="189633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89632664"/>
        <c:crosses val="autoZero"/>
        <c:auto val="0"/>
        <c:lblAlgn val="ctr"/>
        <c:lblOffset val="100"/>
        <c:noMultiLvlLbl val="0"/>
      </c:catAx>
      <c:valAx>
        <c:axId val="189632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633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33840"/>
        <c:axId val="189635016"/>
      </c:barChart>
      <c:catAx>
        <c:axId val="189633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35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635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33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34624"/>
        <c:axId val="189635800"/>
      </c:barChart>
      <c:catAx>
        <c:axId val="189634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35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635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34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73896"/>
        <c:axId val="1903844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81344"/>
        <c:axId val="190385264"/>
      </c:lineChart>
      <c:catAx>
        <c:axId val="190373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84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384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73896"/>
        <c:crosses val="autoZero"/>
        <c:crossBetween val="between"/>
      </c:valAx>
      <c:catAx>
        <c:axId val="19038134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385264"/>
        <c:crosses val="autoZero"/>
        <c:auto val="0"/>
        <c:lblAlgn val="ctr"/>
        <c:lblOffset val="100"/>
        <c:noMultiLvlLbl val="0"/>
      </c:catAx>
      <c:valAx>
        <c:axId val="190385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381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78992"/>
        <c:axId val="190380168"/>
      </c:barChart>
      <c:catAx>
        <c:axId val="190378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80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380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78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83304"/>
        <c:axId val="190384872"/>
      </c:barChart>
      <c:catAx>
        <c:axId val="190383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84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384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83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75072"/>
        <c:axId val="1903770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78600"/>
        <c:axId val="190377424"/>
      </c:lineChart>
      <c:catAx>
        <c:axId val="190375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770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377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75072"/>
        <c:crosses val="autoZero"/>
        <c:crossBetween val="between"/>
      </c:valAx>
      <c:catAx>
        <c:axId val="190378600"/>
        <c:scaling>
          <c:orientation val="minMax"/>
        </c:scaling>
        <c:delete val="1"/>
        <c:axPos val="b"/>
        <c:majorTickMark val="out"/>
        <c:minorTickMark val="none"/>
        <c:tickLblPos val="nextTo"/>
        <c:crossAx val="190377424"/>
        <c:crosses val="autoZero"/>
        <c:auto val="0"/>
        <c:lblAlgn val="ctr"/>
        <c:lblOffset val="100"/>
        <c:noMultiLvlLbl val="0"/>
      </c:catAx>
      <c:valAx>
        <c:axId val="190377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378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96368"/>
        <c:axId val="187090096"/>
      </c:barChart>
      <c:catAx>
        <c:axId val="187096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90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090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96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78208"/>
        <c:axId val="190381736"/>
      </c:barChart>
      <c:catAx>
        <c:axId val="190378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817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381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78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79776"/>
        <c:axId val="190385656"/>
      </c:barChart>
      <c:catAx>
        <c:axId val="190379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856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385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79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80952"/>
        <c:axId val="190382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76248"/>
        <c:axId val="190384088"/>
      </c:lineChart>
      <c:catAx>
        <c:axId val="190380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821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382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80952"/>
        <c:crosses val="autoZero"/>
        <c:crossBetween val="between"/>
      </c:valAx>
      <c:catAx>
        <c:axId val="190376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0384088"/>
        <c:crosses val="autoZero"/>
        <c:auto val="0"/>
        <c:lblAlgn val="ctr"/>
        <c:lblOffset val="100"/>
        <c:noMultiLvlLbl val="0"/>
      </c:catAx>
      <c:valAx>
        <c:axId val="190384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376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77816"/>
        <c:axId val="190383696"/>
      </c:barChart>
      <c:catAx>
        <c:axId val="190377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836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383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77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74288"/>
        <c:axId val="190375464"/>
      </c:barChart>
      <c:catAx>
        <c:axId val="190374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754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375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74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88008"/>
        <c:axId val="190389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87616"/>
        <c:axId val="190388792"/>
      </c:lineChart>
      <c:catAx>
        <c:axId val="190388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895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389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88008"/>
        <c:crosses val="autoZero"/>
        <c:crossBetween val="between"/>
      </c:valAx>
      <c:catAx>
        <c:axId val="190387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388792"/>
        <c:crosses val="autoZero"/>
        <c:auto val="0"/>
        <c:lblAlgn val="ctr"/>
        <c:lblOffset val="100"/>
        <c:noMultiLvlLbl val="0"/>
      </c:catAx>
      <c:valAx>
        <c:axId val="190388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387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86832"/>
        <c:axId val="190389184"/>
      </c:barChart>
      <c:catAx>
        <c:axId val="190386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891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389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86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47600"/>
        <c:axId val="190845640"/>
      </c:barChart>
      <c:catAx>
        <c:axId val="190847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456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845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47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48384"/>
        <c:axId val="190846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47992"/>
        <c:axId val="190846032"/>
      </c:lineChart>
      <c:catAx>
        <c:axId val="190848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464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846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48384"/>
        <c:crosses val="autoZero"/>
        <c:crossBetween val="between"/>
      </c:valAx>
      <c:catAx>
        <c:axId val="190847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90846032"/>
        <c:crosses val="autoZero"/>
        <c:auto val="0"/>
        <c:lblAlgn val="ctr"/>
        <c:lblOffset val="100"/>
        <c:noMultiLvlLbl val="0"/>
      </c:catAx>
      <c:valAx>
        <c:axId val="190846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847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47208"/>
        <c:axId val="190835840"/>
      </c:barChart>
      <c:catAx>
        <c:axId val="190847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358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835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47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13424"/>
        <c:axId val="1870130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09896"/>
        <c:axId val="187009112"/>
      </c:lineChart>
      <c:catAx>
        <c:axId val="187013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13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13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13424"/>
        <c:crosses val="autoZero"/>
        <c:crossBetween val="between"/>
      </c:valAx>
      <c:catAx>
        <c:axId val="187009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09112"/>
        <c:crosses val="autoZero"/>
        <c:auto val="0"/>
        <c:lblAlgn val="ctr"/>
        <c:lblOffset val="100"/>
        <c:noMultiLvlLbl val="0"/>
      </c:catAx>
      <c:valAx>
        <c:axId val="187009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09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38192"/>
        <c:axId val="190837800"/>
      </c:barChart>
      <c:catAx>
        <c:axId val="190838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37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837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38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32704"/>
        <c:axId val="190839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38976"/>
        <c:axId val="190841720"/>
      </c:lineChart>
      <c:catAx>
        <c:axId val="190832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3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839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32704"/>
        <c:crosses val="autoZero"/>
        <c:crossBetween val="between"/>
      </c:valAx>
      <c:catAx>
        <c:axId val="190838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841720"/>
        <c:crosses val="autoZero"/>
        <c:auto val="0"/>
        <c:lblAlgn val="ctr"/>
        <c:lblOffset val="100"/>
        <c:noMultiLvlLbl val="0"/>
      </c:catAx>
      <c:valAx>
        <c:axId val="190841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838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35448"/>
        <c:axId val="190844464"/>
      </c:barChart>
      <c:catAx>
        <c:axId val="190835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44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844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35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39368"/>
        <c:axId val="190841328"/>
      </c:barChart>
      <c:catAx>
        <c:axId val="190839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41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841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39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42112"/>
        <c:axId val="190834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42896"/>
        <c:axId val="190835056"/>
      </c:lineChart>
      <c:catAx>
        <c:axId val="190842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346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834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42112"/>
        <c:crosses val="autoZero"/>
        <c:crossBetween val="between"/>
      </c:valAx>
      <c:catAx>
        <c:axId val="190842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835056"/>
        <c:crosses val="autoZero"/>
        <c:auto val="0"/>
        <c:lblAlgn val="ctr"/>
        <c:lblOffset val="100"/>
        <c:noMultiLvlLbl val="0"/>
      </c:catAx>
      <c:valAx>
        <c:axId val="190835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842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37016"/>
        <c:axId val="190834272"/>
      </c:barChart>
      <c:catAx>
        <c:axId val="190837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342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834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37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40544"/>
        <c:axId val="190840936"/>
      </c:barChart>
      <c:catAx>
        <c:axId val="190840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409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840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40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36624"/>
        <c:axId val="190837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42504"/>
        <c:axId val="190843288"/>
      </c:lineChart>
      <c:catAx>
        <c:axId val="190836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37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837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36624"/>
        <c:crosses val="autoZero"/>
        <c:crossBetween val="between"/>
      </c:valAx>
      <c:catAx>
        <c:axId val="190842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843288"/>
        <c:crosses val="autoZero"/>
        <c:auto val="0"/>
        <c:lblAlgn val="ctr"/>
        <c:lblOffset val="100"/>
        <c:noMultiLvlLbl val="0"/>
      </c:catAx>
      <c:valAx>
        <c:axId val="190843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842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433336"/>
        <c:axId val="191432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26672"/>
        <c:axId val="191434904"/>
      </c:lineChart>
      <c:catAx>
        <c:axId val="191433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32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432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33336"/>
        <c:crosses val="autoZero"/>
        <c:crossBetween val="between"/>
      </c:valAx>
      <c:catAx>
        <c:axId val="1914266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434904"/>
        <c:crosses val="autoZero"/>
        <c:auto val="0"/>
        <c:lblAlgn val="ctr"/>
        <c:lblOffset val="100"/>
        <c:noMultiLvlLbl val="0"/>
      </c:catAx>
      <c:valAx>
        <c:axId val="191434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426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436472"/>
        <c:axId val="191429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32160"/>
        <c:axId val="191428632"/>
      </c:lineChart>
      <c:catAx>
        <c:axId val="191436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29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429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36472"/>
        <c:crosses val="autoZero"/>
        <c:crossBetween val="between"/>
      </c:valAx>
      <c:catAx>
        <c:axId val="191432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91428632"/>
        <c:crosses val="autoZero"/>
        <c:auto val="0"/>
        <c:lblAlgn val="ctr"/>
        <c:lblOffset val="100"/>
        <c:noMultiLvlLbl val="0"/>
      </c:catAx>
      <c:valAx>
        <c:axId val="191428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432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11464"/>
        <c:axId val="187012640"/>
      </c:barChart>
      <c:catAx>
        <c:axId val="187011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12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12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11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430984"/>
        <c:axId val="191432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29416"/>
        <c:axId val="191437648"/>
      </c:lineChart>
      <c:catAx>
        <c:axId val="191430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32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432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30984"/>
        <c:crosses val="autoZero"/>
        <c:crossBetween val="between"/>
      </c:valAx>
      <c:catAx>
        <c:axId val="191429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91437648"/>
        <c:crosses val="autoZero"/>
        <c:auto val="0"/>
        <c:lblAlgn val="ctr"/>
        <c:lblOffset val="100"/>
        <c:noMultiLvlLbl val="0"/>
      </c:catAx>
      <c:valAx>
        <c:axId val="191437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429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438432"/>
        <c:axId val="191427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36864"/>
        <c:axId val="191433728"/>
      </c:lineChart>
      <c:catAx>
        <c:axId val="191438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27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427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38432"/>
        <c:crosses val="autoZero"/>
        <c:crossBetween val="between"/>
      </c:valAx>
      <c:catAx>
        <c:axId val="1914368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1433728"/>
        <c:crosses val="autoZero"/>
        <c:auto val="0"/>
        <c:lblAlgn val="ctr"/>
        <c:lblOffset val="100"/>
        <c:noMultiLvlLbl val="0"/>
      </c:catAx>
      <c:valAx>
        <c:axId val="191433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436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435296"/>
        <c:axId val="191437256"/>
      </c:barChart>
      <c:catAx>
        <c:axId val="191435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37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437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35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435688"/>
        <c:axId val="191438824"/>
      </c:barChart>
      <c:catAx>
        <c:axId val="191435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3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438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35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431376"/>
        <c:axId val="1914274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31768"/>
        <c:axId val="191436080"/>
      </c:lineChart>
      <c:catAx>
        <c:axId val="191431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27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427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31376"/>
        <c:crosses val="autoZero"/>
        <c:crossBetween val="between"/>
      </c:valAx>
      <c:catAx>
        <c:axId val="1914317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436080"/>
        <c:crosses val="autoZero"/>
        <c:auto val="0"/>
        <c:lblAlgn val="ctr"/>
        <c:lblOffset val="100"/>
        <c:noMultiLvlLbl val="0"/>
      </c:catAx>
      <c:valAx>
        <c:axId val="191436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431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428240"/>
        <c:axId val="191440784"/>
      </c:barChart>
      <c:catAx>
        <c:axId val="191428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40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440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28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440392"/>
        <c:axId val="191441176"/>
      </c:barChart>
      <c:catAx>
        <c:axId val="191440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41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441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40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11856"/>
        <c:axId val="187011072"/>
      </c:barChart>
      <c:catAx>
        <c:axId val="187011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1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11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11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81" name="Oval 1"/>
        <xdr:cNvSpPr>
          <a:spLocks noChangeArrowheads="1"/>
        </xdr:cNvSpPr>
      </xdr:nvSpPr>
      <xdr:spPr bwMode="auto">
        <a:xfrm>
          <a:off x="44386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1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2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3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4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6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8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9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1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2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3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4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5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6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7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8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9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0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1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2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3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4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5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6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7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8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9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0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1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2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3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4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5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6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7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8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9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0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1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2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3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4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5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6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7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8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9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0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1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2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3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4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5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6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7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8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9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0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1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2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3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4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5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6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7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8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9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0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2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3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4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5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6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7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8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9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90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3</xdr:col>
      <xdr:colOff>57150</xdr:colOff>
      <xdr:row>39</xdr:row>
      <xdr:rowOff>0</xdr:rowOff>
    </xdr:from>
    <xdr:to>
      <xdr:col>4</xdr:col>
      <xdr:colOff>0</xdr:colOff>
      <xdr:row>39</xdr:row>
      <xdr:rowOff>0</xdr:rowOff>
    </xdr:to>
    <xdr:graphicFrame macro="">
      <xdr:nvGraphicFramePr>
        <xdr:cNvPr id="391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</xdr:col>
      <xdr:colOff>171450</xdr:colOff>
      <xdr:row>39</xdr:row>
      <xdr:rowOff>0</xdr:rowOff>
    </xdr:from>
    <xdr:to>
      <xdr:col>4</xdr:col>
      <xdr:colOff>0</xdr:colOff>
      <xdr:row>39</xdr:row>
      <xdr:rowOff>0</xdr:rowOff>
    </xdr:to>
    <xdr:graphicFrame macro="">
      <xdr:nvGraphicFramePr>
        <xdr:cNvPr id="392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152400</xdr:colOff>
      <xdr:row>39</xdr:row>
      <xdr:rowOff>0</xdr:rowOff>
    </xdr:from>
    <xdr:to>
      <xdr:col>4</xdr:col>
      <xdr:colOff>0</xdr:colOff>
      <xdr:row>39</xdr:row>
      <xdr:rowOff>0</xdr:rowOff>
    </xdr:to>
    <xdr:graphicFrame macro="">
      <xdr:nvGraphicFramePr>
        <xdr:cNvPr id="393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</xdr:col>
      <xdr:colOff>57150</xdr:colOff>
      <xdr:row>39</xdr:row>
      <xdr:rowOff>0</xdr:rowOff>
    </xdr:from>
    <xdr:to>
      <xdr:col>4</xdr:col>
      <xdr:colOff>0</xdr:colOff>
      <xdr:row>39</xdr:row>
      <xdr:rowOff>0</xdr:rowOff>
    </xdr:to>
    <xdr:graphicFrame macro="">
      <xdr:nvGraphicFramePr>
        <xdr:cNvPr id="394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171450</xdr:colOff>
      <xdr:row>39</xdr:row>
      <xdr:rowOff>0</xdr:rowOff>
    </xdr:from>
    <xdr:to>
      <xdr:col>4</xdr:col>
      <xdr:colOff>0</xdr:colOff>
      <xdr:row>39</xdr:row>
      <xdr:rowOff>0</xdr:rowOff>
    </xdr:to>
    <xdr:graphicFrame macro="">
      <xdr:nvGraphicFramePr>
        <xdr:cNvPr id="395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152400</xdr:colOff>
      <xdr:row>39</xdr:row>
      <xdr:rowOff>0</xdr:rowOff>
    </xdr:from>
    <xdr:to>
      <xdr:col>4</xdr:col>
      <xdr:colOff>0</xdr:colOff>
      <xdr:row>39</xdr:row>
      <xdr:rowOff>0</xdr:rowOff>
    </xdr:to>
    <xdr:graphicFrame macro="">
      <xdr:nvGraphicFramePr>
        <xdr:cNvPr id="396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Normal="100" zoomScaleSheetLayoutView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5" sqref="L5"/>
    </sheetView>
  </sheetViews>
  <sheetFormatPr defaultRowHeight="12.75" x14ac:dyDescent="0.2"/>
  <cols>
    <col min="1" max="1" width="4.7109375" style="13" customWidth="1"/>
    <col min="2" max="2" width="7.28515625" style="13" customWidth="1"/>
    <col min="3" max="3" width="6.140625" style="15" customWidth="1"/>
    <col min="4" max="4" width="39.5703125" style="5" customWidth="1"/>
    <col min="5" max="5" width="19.28515625" style="19" customWidth="1"/>
    <col min="6" max="6" width="16.5703125" style="25" customWidth="1"/>
    <col min="7" max="7" width="16.85546875" style="87" customWidth="1"/>
    <col min="8" max="8" width="15.85546875" style="40" customWidth="1"/>
    <col min="9" max="9" width="6.7109375" customWidth="1"/>
    <col min="10" max="13" width="9.140625" customWidth="1"/>
  </cols>
  <sheetData>
    <row r="1" spans="1:13" s="27" customFormat="1" ht="16.5" customHeight="1" x14ac:dyDescent="0.2">
      <c r="A1" s="26"/>
      <c r="B1" s="10"/>
      <c r="C1" s="22"/>
      <c r="D1" s="18"/>
      <c r="E1" s="52"/>
      <c r="F1" s="49"/>
      <c r="G1" s="57"/>
      <c r="H1" s="92" t="s">
        <v>33</v>
      </c>
      <c r="I1"/>
      <c r="J1"/>
      <c r="K1"/>
      <c r="L1"/>
      <c r="M1"/>
    </row>
    <row r="2" spans="1:13" s="27" customFormat="1" ht="16.5" customHeight="1" x14ac:dyDescent="0.2">
      <c r="A2" s="10"/>
      <c r="B2" s="10"/>
      <c r="C2" s="22"/>
      <c r="D2" s="18"/>
      <c r="E2" s="52"/>
      <c r="F2" s="50"/>
      <c r="G2" s="57"/>
      <c r="H2" s="59" t="s">
        <v>8</v>
      </c>
      <c r="I2"/>
      <c r="J2"/>
      <c r="K2"/>
      <c r="L2"/>
      <c r="M2"/>
    </row>
    <row r="3" spans="1:13" s="27" customFormat="1" ht="16.5" customHeight="1" x14ac:dyDescent="0.2">
      <c r="A3" s="10"/>
      <c r="B3" s="10"/>
      <c r="C3" s="22"/>
      <c r="D3" s="18"/>
      <c r="E3" s="52"/>
      <c r="F3" s="50"/>
      <c r="G3" s="57"/>
      <c r="H3" s="59" t="s">
        <v>27</v>
      </c>
      <c r="I3"/>
      <c r="J3"/>
      <c r="K3"/>
      <c r="L3"/>
      <c r="M3"/>
    </row>
    <row r="4" spans="1:13" s="1" customFormat="1" ht="18" customHeight="1" x14ac:dyDescent="0.2">
      <c r="A4" s="93" t="s">
        <v>6</v>
      </c>
      <c r="B4" s="93"/>
      <c r="C4" s="93"/>
      <c r="D4" s="93"/>
      <c r="E4" s="93"/>
      <c r="F4" s="51"/>
      <c r="G4" s="57"/>
      <c r="H4" s="57"/>
      <c r="I4"/>
      <c r="J4"/>
      <c r="K4"/>
      <c r="L4"/>
      <c r="M4"/>
    </row>
    <row r="5" spans="1:13" s="2" customFormat="1" ht="73.5" customHeight="1" x14ac:dyDescent="0.2">
      <c r="A5" s="11" t="s">
        <v>3</v>
      </c>
      <c r="B5" s="11" t="s">
        <v>5</v>
      </c>
      <c r="C5" s="12" t="s">
        <v>1</v>
      </c>
      <c r="D5" s="9" t="s">
        <v>0</v>
      </c>
      <c r="E5" s="4" t="s">
        <v>4</v>
      </c>
      <c r="F5" s="43" t="s">
        <v>9</v>
      </c>
      <c r="G5" s="44" t="s">
        <v>34</v>
      </c>
      <c r="H5" s="44" t="s">
        <v>10</v>
      </c>
      <c r="I5"/>
      <c r="J5"/>
      <c r="K5"/>
      <c r="L5"/>
      <c r="M5"/>
    </row>
    <row r="6" spans="1:13" s="3" customFormat="1" ht="19.5" customHeight="1" x14ac:dyDescent="0.2">
      <c r="A6" s="97" t="s">
        <v>35</v>
      </c>
      <c r="B6" s="97"/>
      <c r="C6" s="97"/>
      <c r="D6" s="97"/>
      <c r="E6" s="97"/>
      <c r="F6" s="28"/>
      <c r="G6" s="57"/>
      <c r="H6" s="60"/>
      <c r="I6" s="29"/>
      <c r="J6" s="29"/>
      <c r="K6" s="29"/>
      <c r="L6" s="29"/>
      <c r="M6" s="29"/>
    </row>
    <row r="7" spans="1:13" s="72" customFormat="1" ht="18" customHeight="1" x14ac:dyDescent="0.2">
      <c r="A7" s="16">
        <v>750</v>
      </c>
      <c r="B7" s="14"/>
      <c r="C7" s="24"/>
      <c r="D7" s="17" t="s">
        <v>15</v>
      </c>
      <c r="E7" s="61"/>
      <c r="F7" s="37">
        <v>11428405.810000001</v>
      </c>
      <c r="G7" s="37">
        <f>G8</f>
        <v>0</v>
      </c>
      <c r="H7" s="48">
        <f t="shared" ref="H7:H10" si="0">SUM(F7:G7)</f>
        <v>11428405.810000001</v>
      </c>
      <c r="I7" s="62"/>
      <c r="J7" s="62"/>
      <c r="K7" s="62"/>
      <c r="L7" s="62"/>
      <c r="M7" s="62"/>
    </row>
    <row r="8" spans="1:13" s="40" customFormat="1" ht="28.5" customHeight="1" x14ac:dyDescent="0.2">
      <c r="A8" s="30"/>
      <c r="B8" s="32">
        <v>75023</v>
      </c>
      <c r="C8" s="23"/>
      <c r="D8" s="79" t="s">
        <v>17</v>
      </c>
      <c r="E8" s="53"/>
      <c r="F8" s="38">
        <v>10345856.810000001</v>
      </c>
      <c r="G8" s="38">
        <f>G9+G11</f>
        <v>0</v>
      </c>
      <c r="H8" s="45">
        <f t="shared" ref="H8" si="1">SUM(F8:G8)</f>
        <v>10345856.810000001</v>
      </c>
      <c r="I8" s="29"/>
      <c r="J8" s="29"/>
      <c r="K8" s="29"/>
      <c r="L8" s="29"/>
      <c r="M8" s="29"/>
    </row>
    <row r="9" spans="1:13" s="40" customFormat="1" ht="24" customHeight="1" x14ac:dyDescent="0.2">
      <c r="A9" s="31"/>
      <c r="B9" s="31"/>
      <c r="C9" s="6">
        <v>4110</v>
      </c>
      <c r="D9" s="8" t="s">
        <v>28</v>
      </c>
      <c r="E9" s="34"/>
      <c r="F9" s="39">
        <v>1132819</v>
      </c>
      <c r="G9" s="39">
        <f t="shared" ref="G9:G11" si="2">G10</f>
        <v>-11000</v>
      </c>
      <c r="H9" s="46">
        <f t="shared" si="0"/>
        <v>1121819</v>
      </c>
      <c r="I9" s="29"/>
      <c r="J9" s="29"/>
      <c r="K9" s="29"/>
      <c r="L9" s="29"/>
      <c r="M9" s="29"/>
    </row>
    <row r="10" spans="1:13" s="21" customFormat="1" ht="16.5" customHeight="1" x14ac:dyDescent="0.2">
      <c r="A10" s="31"/>
      <c r="B10" s="31"/>
      <c r="C10" s="6"/>
      <c r="D10" s="33" t="s">
        <v>16</v>
      </c>
      <c r="E10" s="34" t="s">
        <v>13</v>
      </c>
      <c r="F10" s="42">
        <v>1100714</v>
      </c>
      <c r="G10" s="73">
        <v>-11000</v>
      </c>
      <c r="H10" s="85">
        <f t="shared" si="0"/>
        <v>1089714</v>
      </c>
      <c r="I10" s="29"/>
      <c r="J10" s="29"/>
      <c r="K10" s="29"/>
      <c r="L10" s="29"/>
      <c r="M10" s="29"/>
    </row>
    <row r="11" spans="1:13" s="40" customFormat="1" ht="16.5" customHeight="1" x14ac:dyDescent="0.2">
      <c r="A11" s="31"/>
      <c r="B11" s="31"/>
      <c r="C11" s="6">
        <v>4170</v>
      </c>
      <c r="D11" s="8" t="s">
        <v>25</v>
      </c>
      <c r="E11" s="34"/>
      <c r="F11" s="39">
        <v>200732</v>
      </c>
      <c r="G11" s="39">
        <f t="shared" si="2"/>
        <v>11000</v>
      </c>
      <c r="H11" s="46">
        <f t="shared" ref="H11:H21" si="3">SUM(F11:G11)</f>
        <v>211732</v>
      </c>
      <c r="I11" s="29"/>
      <c r="J11" s="29"/>
      <c r="K11" s="29"/>
      <c r="L11" s="29"/>
      <c r="M11" s="29"/>
    </row>
    <row r="12" spans="1:13" s="21" customFormat="1" ht="16.5" customHeight="1" x14ac:dyDescent="0.2">
      <c r="A12" s="31"/>
      <c r="B12" s="75"/>
      <c r="C12" s="74"/>
      <c r="D12" s="76" t="s">
        <v>16</v>
      </c>
      <c r="E12" s="34" t="s">
        <v>13</v>
      </c>
      <c r="F12" s="42">
        <v>0</v>
      </c>
      <c r="G12" s="73">
        <v>11000</v>
      </c>
      <c r="H12" s="85">
        <f t="shared" si="3"/>
        <v>11000</v>
      </c>
      <c r="I12" s="29"/>
      <c r="J12" s="29"/>
      <c r="K12" s="29"/>
      <c r="L12" s="29"/>
      <c r="M12" s="29"/>
    </row>
    <row r="13" spans="1:13" s="40" customFormat="1" ht="27" customHeight="1" x14ac:dyDescent="0.2">
      <c r="A13" s="16">
        <v>754</v>
      </c>
      <c r="B13" s="14"/>
      <c r="C13" s="24"/>
      <c r="D13" s="17" t="s">
        <v>26</v>
      </c>
      <c r="E13" s="61"/>
      <c r="F13" s="37">
        <v>2399064</v>
      </c>
      <c r="G13" s="37">
        <f>G14+G19</f>
        <v>0</v>
      </c>
      <c r="H13" s="48">
        <f t="shared" si="3"/>
        <v>2399064</v>
      </c>
      <c r="I13" s="29"/>
      <c r="J13" s="29"/>
      <c r="K13" s="29"/>
      <c r="L13" s="29"/>
      <c r="M13" s="29"/>
    </row>
    <row r="14" spans="1:13" s="40" customFormat="1" ht="16.5" customHeight="1" x14ac:dyDescent="0.2">
      <c r="A14" s="30"/>
      <c r="B14" s="32">
        <v>75416</v>
      </c>
      <c r="C14" s="23"/>
      <c r="D14" s="7" t="s">
        <v>29</v>
      </c>
      <c r="E14" s="41"/>
      <c r="F14" s="38">
        <v>1366936</v>
      </c>
      <c r="G14" s="38">
        <f>G15+G17</f>
        <v>3000</v>
      </c>
      <c r="H14" s="45">
        <f t="shared" ref="H14:H18" si="4">SUM(F14:G14)</f>
        <v>1369936</v>
      </c>
      <c r="I14" s="29"/>
      <c r="J14" s="29"/>
      <c r="K14" s="29"/>
      <c r="L14" s="29"/>
      <c r="M14" s="29"/>
    </row>
    <row r="15" spans="1:13" s="40" customFormat="1" ht="16.5" customHeight="1" x14ac:dyDescent="0.2">
      <c r="A15" s="31"/>
      <c r="B15" s="31"/>
      <c r="C15" s="6">
        <v>4210</v>
      </c>
      <c r="D15" s="8" t="s">
        <v>30</v>
      </c>
      <c r="E15" s="36"/>
      <c r="F15" s="39">
        <v>48200</v>
      </c>
      <c r="G15" s="39">
        <f t="shared" ref="G15:G17" si="5">G16</f>
        <v>6000</v>
      </c>
      <c r="H15" s="46">
        <f t="shared" ref="H15:H16" si="6">SUM(F15:G15)</f>
        <v>54200</v>
      </c>
      <c r="I15" s="29"/>
      <c r="J15" s="29"/>
      <c r="K15" s="29"/>
      <c r="L15" s="29"/>
      <c r="M15" s="29"/>
    </row>
    <row r="16" spans="1:13" s="21" customFormat="1" ht="16.5" customHeight="1" x14ac:dyDescent="0.2">
      <c r="A16" s="20"/>
      <c r="B16" s="20"/>
      <c r="C16" s="35"/>
      <c r="D16" s="33" t="s">
        <v>16</v>
      </c>
      <c r="E16" s="34" t="s">
        <v>31</v>
      </c>
      <c r="F16" s="42">
        <v>48000</v>
      </c>
      <c r="G16" s="73">
        <v>6000</v>
      </c>
      <c r="H16" s="47">
        <f t="shared" si="6"/>
        <v>54000</v>
      </c>
      <c r="I16" s="29"/>
      <c r="J16" s="29"/>
      <c r="K16" s="29"/>
      <c r="L16" s="29"/>
      <c r="M16" s="29"/>
    </row>
    <row r="17" spans="1:13" s="40" customFormat="1" ht="16.5" customHeight="1" x14ac:dyDescent="0.2">
      <c r="A17" s="31"/>
      <c r="B17" s="31"/>
      <c r="C17" s="6">
        <v>4300</v>
      </c>
      <c r="D17" s="88" t="s">
        <v>2</v>
      </c>
      <c r="E17" s="36"/>
      <c r="F17" s="39">
        <v>11500</v>
      </c>
      <c r="G17" s="39">
        <f t="shared" si="5"/>
        <v>-3000</v>
      </c>
      <c r="H17" s="46">
        <f t="shared" si="4"/>
        <v>8500</v>
      </c>
      <c r="I17" s="29"/>
      <c r="J17" s="29"/>
      <c r="K17" s="29"/>
      <c r="L17" s="29"/>
      <c r="M17" s="29"/>
    </row>
    <row r="18" spans="1:13" s="21" customFormat="1" ht="16.5" customHeight="1" x14ac:dyDescent="0.2">
      <c r="A18" s="20"/>
      <c r="B18" s="20"/>
      <c r="C18" s="35"/>
      <c r="D18" s="33" t="s">
        <v>7</v>
      </c>
      <c r="E18" s="34" t="s">
        <v>31</v>
      </c>
      <c r="F18" s="42">
        <v>11500</v>
      </c>
      <c r="G18" s="73">
        <v>-3000</v>
      </c>
      <c r="H18" s="47">
        <f t="shared" si="4"/>
        <v>8500</v>
      </c>
      <c r="I18" s="29"/>
      <c r="J18" s="29"/>
      <c r="K18" s="29"/>
      <c r="L18" s="29"/>
      <c r="M18" s="29"/>
    </row>
    <row r="19" spans="1:13" s="40" customFormat="1" ht="16.5" customHeight="1" x14ac:dyDescent="0.2">
      <c r="A19" s="30"/>
      <c r="B19" s="32">
        <v>75495</v>
      </c>
      <c r="C19" s="23"/>
      <c r="D19" s="7" t="s">
        <v>14</v>
      </c>
      <c r="E19" s="41"/>
      <c r="F19" s="38">
        <v>407418</v>
      </c>
      <c r="G19" s="38">
        <f>G20</f>
        <v>-3000</v>
      </c>
      <c r="H19" s="45">
        <f t="shared" si="3"/>
        <v>404418</v>
      </c>
      <c r="I19" s="29"/>
      <c r="J19" s="29"/>
      <c r="K19" s="29"/>
      <c r="L19" s="29"/>
      <c r="M19" s="29"/>
    </row>
    <row r="20" spans="1:13" s="40" customFormat="1" ht="16.5" customHeight="1" x14ac:dyDescent="0.2">
      <c r="A20" s="31"/>
      <c r="B20" s="31"/>
      <c r="C20" s="6">
        <v>4300</v>
      </c>
      <c r="D20" s="88" t="s">
        <v>2</v>
      </c>
      <c r="E20" s="36"/>
      <c r="F20" s="39">
        <v>8000</v>
      </c>
      <c r="G20" s="39">
        <f t="shared" ref="G20" si="7">G21</f>
        <v>-3000</v>
      </c>
      <c r="H20" s="46">
        <f t="shared" si="3"/>
        <v>5000</v>
      </c>
      <c r="I20" s="29"/>
      <c r="J20" s="29"/>
      <c r="K20" s="29"/>
      <c r="L20" s="29"/>
      <c r="M20" s="29"/>
    </row>
    <row r="21" spans="1:13" s="21" customFormat="1" ht="16.5" customHeight="1" x14ac:dyDescent="0.2">
      <c r="A21" s="20"/>
      <c r="B21" s="20"/>
      <c r="C21" s="35"/>
      <c r="D21" s="33" t="s">
        <v>16</v>
      </c>
      <c r="E21" s="34" t="s">
        <v>31</v>
      </c>
      <c r="F21" s="42">
        <v>3000</v>
      </c>
      <c r="G21" s="73">
        <v>-3000</v>
      </c>
      <c r="H21" s="47">
        <f t="shared" si="3"/>
        <v>0</v>
      </c>
      <c r="I21" s="29"/>
      <c r="J21" s="29"/>
      <c r="K21" s="29"/>
      <c r="L21" s="29"/>
      <c r="M21" s="29"/>
    </row>
    <row r="22" spans="1:13" s="21" customFormat="1" ht="17.25" customHeight="1" x14ac:dyDescent="0.2">
      <c r="A22" s="16">
        <v>852</v>
      </c>
      <c r="B22" s="14"/>
      <c r="C22" s="24"/>
      <c r="D22" s="17" t="s">
        <v>18</v>
      </c>
      <c r="E22" s="61"/>
      <c r="F22" s="37">
        <v>206513.93</v>
      </c>
      <c r="G22" s="37">
        <f>G23</f>
        <v>605.09</v>
      </c>
      <c r="H22" s="48">
        <f t="shared" ref="H22:H25" si="8">SUM(F22:G22)</f>
        <v>207119.02</v>
      </c>
      <c r="I22" s="29"/>
      <c r="J22" s="29"/>
      <c r="K22" s="29"/>
      <c r="L22" s="29"/>
      <c r="M22" s="29"/>
    </row>
    <row r="23" spans="1:13" s="21" customFormat="1" ht="16.5" customHeight="1" x14ac:dyDescent="0.2">
      <c r="A23" s="20"/>
      <c r="B23" s="32">
        <v>85216</v>
      </c>
      <c r="C23" s="23"/>
      <c r="D23" s="7" t="s">
        <v>19</v>
      </c>
      <c r="E23" s="66"/>
      <c r="F23" s="38">
        <f>F24</f>
        <v>4616.49</v>
      </c>
      <c r="G23" s="38">
        <f t="shared" ref="G23:G24" si="9">G24</f>
        <v>605.09</v>
      </c>
      <c r="H23" s="45">
        <f t="shared" si="8"/>
        <v>5221.58</v>
      </c>
      <c r="I23" s="29"/>
      <c r="J23" s="29"/>
      <c r="K23" s="29"/>
      <c r="L23" s="29"/>
      <c r="M23" s="29"/>
    </row>
    <row r="24" spans="1:13" s="21" customFormat="1" ht="67.5" x14ac:dyDescent="0.2">
      <c r="A24" s="20"/>
      <c r="B24" s="30"/>
      <c r="C24" s="63">
        <v>2910</v>
      </c>
      <c r="D24" s="64" t="s">
        <v>20</v>
      </c>
      <c r="E24" s="34"/>
      <c r="F24" s="39">
        <f>F25</f>
        <v>4616.49</v>
      </c>
      <c r="G24" s="39">
        <f t="shared" si="9"/>
        <v>605.09</v>
      </c>
      <c r="H24" s="46">
        <f t="shared" si="8"/>
        <v>5221.58</v>
      </c>
      <c r="I24" s="29"/>
      <c r="J24" s="29"/>
      <c r="K24" s="29"/>
      <c r="L24" s="29"/>
      <c r="M24" s="29"/>
    </row>
    <row r="25" spans="1:13" s="21" customFormat="1" ht="16.5" customHeight="1" x14ac:dyDescent="0.2">
      <c r="A25" s="20"/>
      <c r="B25" s="30"/>
      <c r="C25" s="35"/>
      <c r="D25" s="33" t="s">
        <v>7</v>
      </c>
      <c r="E25" s="34" t="s">
        <v>13</v>
      </c>
      <c r="F25" s="42">
        <v>4616.49</v>
      </c>
      <c r="G25" s="73">
        <v>605.09</v>
      </c>
      <c r="H25" s="85">
        <f t="shared" si="8"/>
        <v>5221.58</v>
      </c>
      <c r="I25" s="29"/>
      <c r="J25" s="29"/>
      <c r="K25" s="29"/>
      <c r="L25" s="29"/>
      <c r="M25" s="29"/>
    </row>
    <row r="26" spans="1:13" s="21" customFormat="1" ht="18.75" customHeight="1" x14ac:dyDescent="0.2">
      <c r="A26" s="16">
        <v>855</v>
      </c>
      <c r="B26" s="14"/>
      <c r="C26" s="24"/>
      <c r="D26" s="17" t="s">
        <v>21</v>
      </c>
      <c r="E26" s="61"/>
      <c r="F26" s="37">
        <v>93161.82</v>
      </c>
      <c r="G26" s="37">
        <f>G27+G32+G37</f>
        <v>2701.34</v>
      </c>
      <c r="H26" s="48">
        <f t="shared" ref="H26:H39" si="10">SUM(F26:G26)</f>
        <v>95863.16</v>
      </c>
      <c r="I26" s="29"/>
      <c r="J26" s="29"/>
      <c r="K26" s="29"/>
      <c r="L26" s="29"/>
      <c r="M26" s="29"/>
    </row>
    <row r="27" spans="1:13" s="21" customFormat="1" ht="16.5" customHeight="1" x14ac:dyDescent="0.2">
      <c r="A27" s="30"/>
      <c r="B27" s="32">
        <v>85501</v>
      </c>
      <c r="C27" s="78"/>
      <c r="D27" s="79" t="s">
        <v>22</v>
      </c>
      <c r="E27" s="65"/>
      <c r="F27" s="38">
        <f>F28+F30</f>
        <v>26177.75</v>
      </c>
      <c r="G27" s="38">
        <f>G28+G30</f>
        <v>1210.69</v>
      </c>
      <c r="H27" s="45">
        <f t="shared" si="10"/>
        <v>27388.44</v>
      </c>
      <c r="I27" s="29"/>
      <c r="J27" s="29"/>
      <c r="K27" s="29"/>
      <c r="L27" s="29"/>
      <c r="M27" s="29"/>
    </row>
    <row r="28" spans="1:13" s="21" customFormat="1" ht="67.5" x14ac:dyDescent="0.2">
      <c r="A28" s="31"/>
      <c r="B28" s="30"/>
      <c r="C28" s="63">
        <v>2910</v>
      </c>
      <c r="D28" s="64" t="s">
        <v>20</v>
      </c>
      <c r="E28" s="34"/>
      <c r="F28" s="39">
        <f>F29</f>
        <v>23211.919999999998</v>
      </c>
      <c r="G28" s="39">
        <f t="shared" ref="G28:G35" si="11">G29</f>
        <v>1054.79</v>
      </c>
      <c r="H28" s="46">
        <f t="shared" si="10"/>
        <v>24266.71</v>
      </c>
      <c r="I28" s="29"/>
      <c r="J28" s="29"/>
      <c r="K28" s="29"/>
      <c r="L28" s="29"/>
      <c r="M28" s="29"/>
    </row>
    <row r="29" spans="1:13" s="21" customFormat="1" ht="16.5" customHeight="1" x14ac:dyDescent="0.2">
      <c r="A29" s="31"/>
      <c r="B29" s="30"/>
      <c r="C29" s="35"/>
      <c r="D29" s="33" t="s">
        <v>7</v>
      </c>
      <c r="E29" s="34" t="s">
        <v>13</v>
      </c>
      <c r="F29" s="42">
        <v>23211.919999999998</v>
      </c>
      <c r="G29" s="73">
        <v>1054.79</v>
      </c>
      <c r="H29" s="85">
        <f t="shared" si="10"/>
        <v>24266.71</v>
      </c>
      <c r="I29" s="29"/>
      <c r="J29" s="29"/>
      <c r="K29" s="29"/>
      <c r="L29" s="29"/>
      <c r="M29" s="29"/>
    </row>
    <row r="30" spans="1:13" s="21" customFormat="1" ht="16.5" customHeight="1" x14ac:dyDescent="0.2">
      <c r="A30" s="31"/>
      <c r="B30" s="31"/>
      <c r="C30" s="6">
        <v>4580</v>
      </c>
      <c r="D30" s="8" t="s">
        <v>23</v>
      </c>
      <c r="E30" s="36"/>
      <c r="F30" s="39">
        <f>F31</f>
        <v>2965.83</v>
      </c>
      <c r="G30" s="39">
        <f t="shared" si="11"/>
        <v>155.9</v>
      </c>
      <c r="H30" s="46">
        <f t="shared" si="10"/>
        <v>3121.73</v>
      </c>
      <c r="I30" s="29"/>
      <c r="J30" s="29"/>
      <c r="K30" s="29"/>
      <c r="L30" s="29"/>
      <c r="M30" s="29"/>
    </row>
    <row r="31" spans="1:13" s="21" customFormat="1" ht="16.5" customHeight="1" x14ac:dyDescent="0.2">
      <c r="A31" s="80"/>
      <c r="B31" s="80"/>
      <c r="C31" s="81"/>
      <c r="D31" s="33" t="s">
        <v>7</v>
      </c>
      <c r="E31" s="34" t="s">
        <v>13</v>
      </c>
      <c r="F31" s="42">
        <v>2965.83</v>
      </c>
      <c r="G31" s="73">
        <v>155.9</v>
      </c>
      <c r="H31" s="85">
        <f t="shared" si="10"/>
        <v>3121.73</v>
      </c>
      <c r="I31" s="29"/>
      <c r="J31" s="29"/>
      <c r="K31" s="29"/>
      <c r="L31" s="29"/>
      <c r="M31" s="29"/>
    </row>
    <row r="32" spans="1:13" s="21" customFormat="1" ht="52.5" customHeight="1" x14ac:dyDescent="0.2">
      <c r="A32" s="30"/>
      <c r="B32" s="32">
        <v>85502</v>
      </c>
      <c r="C32" s="78"/>
      <c r="D32" s="79" t="s">
        <v>24</v>
      </c>
      <c r="E32" s="65"/>
      <c r="F32" s="38">
        <f>F33+F35</f>
        <v>66319.199999999997</v>
      </c>
      <c r="G32" s="38">
        <f>G33+G35</f>
        <v>1489.7800000000002</v>
      </c>
      <c r="H32" s="45">
        <f t="shared" si="10"/>
        <v>67808.98</v>
      </c>
      <c r="I32" s="29"/>
      <c r="J32" s="29"/>
      <c r="K32" s="29"/>
      <c r="L32" s="29"/>
      <c r="M32" s="29"/>
    </row>
    <row r="33" spans="1:13" s="21" customFormat="1" ht="67.5" x14ac:dyDescent="0.2">
      <c r="A33" s="31"/>
      <c r="B33" s="30"/>
      <c r="C33" s="63">
        <v>2910</v>
      </c>
      <c r="D33" s="64" t="s">
        <v>20</v>
      </c>
      <c r="E33" s="34"/>
      <c r="F33" s="39">
        <f>F34</f>
        <v>60679.83</v>
      </c>
      <c r="G33" s="39">
        <f t="shared" si="11"/>
        <v>777.21</v>
      </c>
      <c r="H33" s="46">
        <f t="shared" si="10"/>
        <v>61457.04</v>
      </c>
      <c r="I33" s="29"/>
      <c r="J33" s="29"/>
      <c r="K33" s="29"/>
      <c r="L33" s="29"/>
      <c r="M33" s="29"/>
    </row>
    <row r="34" spans="1:13" s="21" customFormat="1" ht="16.5" customHeight="1" x14ac:dyDescent="0.2">
      <c r="A34" s="31"/>
      <c r="B34" s="30"/>
      <c r="C34" s="35"/>
      <c r="D34" s="33" t="s">
        <v>7</v>
      </c>
      <c r="E34" s="34" t="s">
        <v>13</v>
      </c>
      <c r="F34" s="42">
        <v>60679.83</v>
      </c>
      <c r="G34" s="73">
        <v>777.21</v>
      </c>
      <c r="H34" s="85">
        <f t="shared" si="10"/>
        <v>61457.04</v>
      </c>
      <c r="I34" s="29"/>
      <c r="J34" s="29"/>
      <c r="K34" s="29"/>
      <c r="L34" s="29"/>
      <c r="M34" s="29"/>
    </row>
    <row r="35" spans="1:13" s="21" customFormat="1" ht="16.5" customHeight="1" x14ac:dyDescent="0.2">
      <c r="A35" s="31"/>
      <c r="B35" s="31"/>
      <c r="C35" s="6">
        <v>4580</v>
      </c>
      <c r="D35" s="8" t="s">
        <v>23</v>
      </c>
      <c r="E35" s="36"/>
      <c r="F35" s="39">
        <f>F36</f>
        <v>5639.37</v>
      </c>
      <c r="G35" s="39">
        <f t="shared" si="11"/>
        <v>712.57</v>
      </c>
      <c r="H35" s="46">
        <f t="shared" si="10"/>
        <v>6351.94</v>
      </c>
      <c r="I35" s="29"/>
      <c r="J35" s="29"/>
      <c r="K35" s="29"/>
      <c r="L35" s="29"/>
      <c r="M35" s="29"/>
    </row>
    <row r="36" spans="1:13" s="21" customFormat="1" ht="16.5" customHeight="1" x14ac:dyDescent="0.2">
      <c r="A36" s="30"/>
      <c r="B36" s="82"/>
      <c r="C36" s="83"/>
      <c r="D36" s="76" t="s">
        <v>7</v>
      </c>
      <c r="E36" s="77" t="s">
        <v>13</v>
      </c>
      <c r="F36" s="84">
        <v>5639.37</v>
      </c>
      <c r="G36" s="89">
        <v>712.57</v>
      </c>
      <c r="H36" s="90">
        <f t="shared" si="10"/>
        <v>6351.94</v>
      </c>
      <c r="I36" s="29"/>
      <c r="J36" s="29"/>
      <c r="K36" s="29"/>
      <c r="L36" s="29"/>
      <c r="M36" s="29"/>
    </row>
    <row r="37" spans="1:13" s="21" customFormat="1" ht="16.5" customHeight="1" x14ac:dyDescent="0.2">
      <c r="A37" s="31"/>
      <c r="B37" s="32">
        <v>85504</v>
      </c>
      <c r="C37" s="23"/>
      <c r="D37" s="7" t="s">
        <v>32</v>
      </c>
      <c r="E37" s="66"/>
      <c r="F37" s="38">
        <v>641.88</v>
      </c>
      <c r="G37" s="38">
        <f t="shared" ref="G37:G38" si="12">G38</f>
        <v>0.87</v>
      </c>
      <c r="H37" s="45">
        <f t="shared" si="10"/>
        <v>642.75</v>
      </c>
      <c r="I37" s="29"/>
      <c r="J37" s="29"/>
      <c r="K37" s="29"/>
      <c r="L37" s="29"/>
      <c r="M37" s="29"/>
    </row>
    <row r="38" spans="1:13" s="21" customFormat="1" ht="17.25" customHeight="1" x14ac:dyDescent="0.2">
      <c r="A38" s="20"/>
      <c r="B38" s="30"/>
      <c r="C38" s="6">
        <v>4580</v>
      </c>
      <c r="D38" s="8" t="s">
        <v>23</v>
      </c>
      <c r="E38" s="34"/>
      <c r="F38" s="39">
        <f>F39</f>
        <v>41.88</v>
      </c>
      <c r="G38" s="39">
        <f t="shared" si="12"/>
        <v>0.87</v>
      </c>
      <c r="H38" s="46">
        <f t="shared" si="10"/>
        <v>42.75</v>
      </c>
      <c r="I38" s="29"/>
      <c r="J38" s="29"/>
      <c r="K38" s="29"/>
      <c r="L38" s="29"/>
      <c r="M38" s="29"/>
    </row>
    <row r="39" spans="1:13" s="21" customFormat="1" ht="16.5" customHeight="1" x14ac:dyDescent="0.2">
      <c r="A39" s="20"/>
      <c r="B39" s="30"/>
      <c r="C39" s="35"/>
      <c r="D39" s="33" t="s">
        <v>7</v>
      </c>
      <c r="E39" s="34" t="s">
        <v>13</v>
      </c>
      <c r="F39" s="42">
        <v>41.88</v>
      </c>
      <c r="G39" s="73">
        <v>0.87</v>
      </c>
      <c r="H39" s="85">
        <f t="shared" si="10"/>
        <v>42.75</v>
      </c>
      <c r="I39" s="29"/>
      <c r="J39" s="29"/>
      <c r="K39" s="29"/>
      <c r="L39" s="29"/>
      <c r="M39" s="29"/>
    </row>
    <row r="40" spans="1:13" s="40" customFormat="1" ht="16.5" customHeight="1" x14ac:dyDescent="0.2">
      <c r="A40" s="54"/>
      <c r="B40" s="54"/>
      <c r="C40" s="55"/>
      <c r="D40" s="91" t="s">
        <v>11</v>
      </c>
      <c r="E40" s="58"/>
      <c r="F40" s="56">
        <v>59790099.060000002</v>
      </c>
      <c r="G40" s="56">
        <f>G7+G13+G22+G26</f>
        <v>3306.4300000000003</v>
      </c>
      <c r="H40" s="56">
        <f>SUM(F40:G40)</f>
        <v>59793405.490000002</v>
      </c>
      <c r="I40" s="29"/>
      <c r="J40" s="29"/>
      <c r="K40" s="29"/>
      <c r="L40" s="29"/>
      <c r="M40" s="29"/>
    </row>
    <row r="41" spans="1:13" s="40" customFormat="1" ht="6" customHeight="1" x14ac:dyDescent="0.2">
      <c r="A41" s="67"/>
      <c r="B41" s="67"/>
      <c r="C41" s="68"/>
      <c r="D41" s="69"/>
      <c r="E41" s="70"/>
      <c r="F41" s="71"/>
      <c r="G41" s="86"/>
      <c r="H41" s="71"/>
      <c r="I41" s="29"/>
      <c r="J41" s="29"/>
      <c r="K41" s="29"/>
      <c r="L41" s="29"/>
      <c r="M41" s="29"/>
    </row>
    <row r="42" spans="1:13" ht="18.75" customHeight="1" x14ac:dyDescent="0.2">
      <c r="A42" s="94" t="s">
        <v>12</v>
      </c>
      <c r="B42" s="95"/>
      <c r="C42" s="95"/>
      <c r="D42" s="95"/>
      <c r="E42" s="96"/>
      <c r="F42" s="56">
        <v>90523783.420000002</v>
      </c>
      <c r="G42" s="56">
        <f>G40</f>
        <v>3306.4300000000003</v>
      </c>
      <c r="H42" s="56">
        <f>SUM(F42:G42)</f>
        <v>90527089.850000009</v>
      </c>
    </row>
  </sheetData>
  <mergeCells count="3">
    <mergeCell ref="A4:E4"/>
    <mergeCell ref="A42:E42"/>
    <mergeCell ref="A6:E6"/>
  </mergeCells>
  <phoneticPr fontId="2" type="noConversion"/>
  <printOptions horizontalCentered="1" gridLines="1"/>
  <pageMargins left="0.54" right="0.23622047244094491" top="0.77" bottom="0.92" header="0.43" footer="0.51181102362204722"/>
  <pageSetup paperSize="9" scale="73" orientation="portrait" r:id="rId1"/>
  <headerFooter alignWithMargins="0">
    <oddHeader xml:space="preserve">&amp;C&amp;"Bookman Old Style,Pogrubiona kursywa"&amp;12ZMIANY W PLANIE FINANSOWYM 
WYDATKÓW BUDŻETOWYCH URZĘDU MIEJSKIEGO NA ROK 2020&amp;R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2020-11-03T08:20:38Z</cp:lastPrinted>
  <dcterms:created xsi:type="dcterms:W3CDTF">2000-01-03T19:49:14Z</dcterms:created>
  <dcterms:modified xsi:type="dcterms:W3CDTF">2020-11-03T08:20:41Z</dcterms:modified>
</cp:coreProperties>
</file>