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ne\2020_dokumenty\2020_UCHWALY_ZARZADZENIA\ZBM_162_23XI2020_ZM_PL_FIN\"/>
    </mc:Choice>
  </mc:AlternateContent>
  <bookViews>
    <workbookView xWindow="-15" yWindow="-15" windowWidth="11460" windowHeight="8070" tabRatio="599"/>
  </bookViews>
  <sheets>
    <sheet name="DOCH" sheetId="1" r:id="rId1"/>
  </sheets>
  <definedNames>
    <definedName name="Drukowany">DOCH!A1:XEY1</definedName>
    <definedName name="_xlnm.Print_Area" localSheetId="0">DOCH!$A$1:$H$36</definedName>
    <definedName name="_xlnm.Print_Titles" localSheetId="0">DOCH!$5:$5</definedName>
  </definedNames>
  <calcPr calcId="152511"/>
</workbook>
</file>

<file path=xl/calcChain.xml><?xml version="1.0" encoding="utf-8"?>
<calcChain xmlns="http://schemas.openxmlformats.org/spreadsheetml/2006/main">
  <c r="H24" i="1" l="1"/>
  <c r="G23" i="1"/>
  <c r="G22" i="1" s="1"/>
  <c r="F23" i="1"/>
  <c r="H23" i="1" s="1"/>
  <c r="H27" i="1"/>
  <c r="G26" i="1"/>
  <c r="G25" i="1" s="1"/>
  <c r="F26" i="1"/>
  <c r="F25" i="1"/>
  <c r="H30" i="1"/>
  <c r="G29" i="1"/>
  <c r="G28" i="1" s="1"/>
  <c r="F29" i="1"/>
  <c r="H29" i="1" s="1"/>
  <c r="F28" i="1"/>
  <c r="H28" i="1" s="1"/>
  <c r="G10" i="1"/>
  <c r="H10" i="1" s="1"/>
  <c r="H17" i="1"/>
  <c r="G16" i="1"/>
  <c r="G15" i="1" s="1"/>
  <c r="F16" i="1"/>
  <c r="F15" i="1" s="1"/>
  <c r="H14" i="1"/>
  <c r="G13" i="1"/>
  <c r="G12" i="1" s="1"/>
  <c r="F13" i="1"/>
  <c r="F12" i="1" s="1"/>
  <c r="H26" i="1" l="1"/>
  <c r="F22" i="1"/>
  <c r="H22" i="1" s="1"/>
  <c r="H25" i="1"/>
  <c r="F11" i="1"/>
  <c r="G9" i="1"/>
  <c r="H12" i="1"/>
  <c r="H16" i="1"/>
  <c r="G11" i="1"/>
  <c r="H15" i="1"/>
  <c r="H13" i="1"/>
  <c r="H33" i="1"/>
  <c r="G32" i="1"/>
  <c r="G31" i="1" s="1"/>
  <c r="F32" i="1"/>
  <c r="F31" i="1" s="1"/>
  <c r="H21" i="1"/>
  <c r="G20" i="1"/>
  <c r="F20" i="1"/>
  <c r="F19" i="1" s="1"/>
  <c r="F18" i="1" s="1"/>
  <c r="H11" i="1" l="1"/>
  <c r="H9" i="1"/>
  <c r="G8" i="1"/>
  <c r="G7" i="1" s="1"/>
  <c r="H31" i="1"/>
  <c r="H32" i="1"/>
  <c r="H20" i="1"/>
  <c r="G19" i="1"/>
  <c r="G18" i="1" s="1"/>
  <c r="G34" i="1" s="1"/>
  <c r="H7" i="1" l="1"/>
  <c r="H8" i="1"/>
  <c r="H18" i="1"/>
  <c r="G36" i="1"/>
  <c r="H19" i="1"/>
  <c r="H34" i="1" l="1"/>
  <c r="H36" i="1" l="1"/>
</calcChain>
</file>

<file path=xl/sharedStrings.xml><?xml version="1.0" encoding="utf-8"?>
<sst xmlns="http://schemas.openxmlformats.org/spreadsheetml/2006/main" count="51" uniqueCount="33">
  <si>
    <t>Dz.</t>
  </si>
  <si>
    <t>§</t>
  </si>
  <si>
    <t>Nazwa</t>
  </si>
  <si>
    <t>Rozdz.</t>
  </si>
  <si>
    <t>Burmistrza Miasta Nowy Dwór Mazowiecki</t>
  </si>
  <si>
    <t>Wydz. Finansowy</t>
  </si>
  <si>
    <t>Komórka organizacyjna nadzorująca realizację dochodów</t>
  </si>
  <si>
    <t xml:space="preserve"> </t>
  </si>
  <si>
    <t>z tego:</t>
  </si>
  <si>
    <t>DOCHODY</t>
  </si>
  <si>
    <t>Plan dotychczasowy</t>
  </si>
  <si>
    <t xml:space="preserve">Plan po zmianach </t>
  </si>
  <si>
    <t>OGÓŁEM</t>
  </si>
  <si>
    <t>RAZEM</t>
  </si>
  <si>
    <t>Dotacje celowe otrzymane z budżetu państwa na realizację zadań bieżących z zakresu administracji rządowej oraz innych zadań zleconych gminie (związkom gmin, związkom powiatowo-gminnym) ustawami</t>
  </si>
  <si>
    <t>RODZINA</t>
  </si>
  <si>
    <t>Wspieranie rodziny</t>
  </si>
  <si>
    <t>I.    DOCHODY ZWIĄZANE Z REALIZACJĄ ZADAŃ ZLECONYCH:</t>
  </si>
  <si>
    <t>Świadczenie wychowawcze</t>
  </si>
  <si>
    <t>Dotacje celowe otrzymane z budżetu państwa na zadania bieżące z zakresu administracji rządowej zlecone gminom (związkom gmin, związkom powiatowo-gminnym), związane z realizacją  świadczenia wychowawczego stanowiącego pomoc państwa w wychowywaniu dzieci</t>
  </si>
  <si>
    <t>POMOC SPOŁECZNA</t>
  </si>
  <si>
    <t>z dnia 23 listopada 2020 r.</t>
  </si>
  <si>
    <t>ADMINISTRACJA PUBLICZNA</t>
  </si>
  <si>
    <t>Urzędy wojewódzkie</t>
  </si>
  <si>
    <t>w tym:</t>
  </si>
  <si>
    <t>Dodatki mieszkaniowe</t>
  </si>
  <si>
    <t>Usługi opiekuńcze i specjalistyczne usługi opiekuńcze</t>
  </si>
  <si>
    <t>Świadczenia rodzinne, świadczenie z funduszu alimentacyjnego oraz składki na ubezpieczenia emerytalne i rentowe z ubezpieczenia społecznego</t>
  </si>
  <si>
    <t>Karta Dużej Rodziny</t>
  </si>
  <si>
    <t>Wieloosobowe Stanowisko ds. Społecznych</t>
  </si>
  <si>
    <t>Składki na ubezpieczenie zdrowotne opłacane za osoby pobierające niektóre świadczenia rodzinne, zgodnie z przepisami ustawy o świadczeniach rodzinnych oraz za osoby pobierające zasiłki dla opiekunów, zgodnie z przepisami ustawy z dnia 4 kwietnia 2014 r. o ustaleniu i wypłacie zasiłków dla opiekunów</t>
  </si>
  <si>
    <t>Załącznik Nr 1 do zarządzenia nr  162/2020</t>
  </si>
  <si>
    <t>Zmiany wynikające z zarządzenia Burmistrza Miasta nr  161/2020 z dnia 23.11. 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</si>
</sst>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 CE"/>
      <charset val="238"/>
    </font>
    <font>
      <sz val="8"/>
      <name val="Arial CE"/>
      <charset val="238"/>
    </font>
    <font>
      <sz val="8"/>
      <name val="Bookman Old Style"/>
      <family val="1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i/>
      <sz val="9"/>
      <name val="Verdana"/>
      <family val="2"/>
      <charset val="238"/>
    </font>
    <font>
      <b/>
      <sz val="11"/>
      <name val="Verdana"/>
      <family val="2"/>
      <charset val="238"/>
    </font>
    <font>
      <b/>
      <sz val="9"/>
      <color indexed="10"/>
      <name val="Verdana"/>
      <family val="2"/>
      <charset val="238"/>
    </font>
    <font>
      <sz val="9"/>
      <color indexed="10"/>
      <name val="Verdana"/>
      <family val="2"/>
      <charset val="238"/>
    </font>
    <font>
      <sz val="9"/>
      <color indexed="9"/>
      <name val="Verdana"/>
      <family val="2"/>
      <charset val="238"/>
    </font>
    <font>
      <i/>
      <sz val="9"/>
      <color indexed="12"/>
      <name val="Verdana"/>
      <family val="2"/>
      <charset val="238"/>
    </font>
    <font>
      <sz val="9"/>
      <color indexed="12"/>
      <name val="Verdana"/>
      <family val="2"/>
      <charset val="238"/>
    </font>
    <font>
      <b/>
      <i/>
      <sz val="9"/>
      <color indexed="12"/>
      <name val="Verdana"/>
      <family val="2"/>
      <charset val="238"/>
    </font>
    <font>
      <i/>
      <sz val="9"/>
      <color rgb="FF0000FF"/>
      <name val="Verdana"/>
      <family val="2"/>
      <charset val="238"/>
    </font>
    <font>
      <sz val="9"/>
      <color rgb="FFFF0000"/>
      <name val="Verdana"/>
      <family val="2"/>
      <charset val="238"/>
    </font>
    <font>
      <b/>
      <sz val="10"/>
      <name val="Verdana"/>
      <family val="2"/>
      <charset val="238"/>
    </font>
    <font>
      <b/>
      <i/>
      <sz val="9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2" borderId="0" xfId="0" applyFill="1"/>
    <xf numFmtId="0" fontId="2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4" fontId="8" fillId="0" borderId="0" xfId="0" applyNumberFormat="1" applyFont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center" shrinkToFit="1"/>
    </xf>
    <xf numFmtId="0" fontId="8" fillId="2" borderId="0" xfId="0" applyFont="1" applyFill="1" applyAlignment="1">
      <alignment horizontal="center" shrinkToFit="1"/>
    </xf>
    <xf numFmtId="4" fontId="7" fillId="2" borderId="0" xfId="0" applyNumberFormat="1" applyFont="1" applyFill="1" applyAlignment="1">
      <alignment horizontal="center" shrinkToFit="1"/>
    </xf>
    <xf numFmtId="4" fontId="8" fillId="2" borderId="0" xfId="0" applyNumberFormat="1" applyFont="1" applyFill="1" applyAlignment="1">
      <alignment horizontal="center" shrinkToFit="1"/>
    </xf>
    <xf numFmtId="4" fontId="3" fillId="2" borderId="0" xfId="0" applyNumberFormat="1" applyFont="1" applyFill="1" applyAlignment="1">
      <alignment horizontal="center" shrinkToFit="1"/>
    </xf>
    <xf numFmtId="4" fontId="4" fillId="2" borderId="0" xfId="0" applyNumberFormat="1" applyFont="1" applyFill="1" applyAlignment="1">
      <alignment horizontal="center" shrinkToFit="1"/>
    </xf>
    <xf numFmtId="0" fontId="4" fillId="0" borderId="3" xfId="0" applyFont="1" applyBorder="1" applyAlignment="1">
      <alignment horizontal="center" vertical="center" shrinkToFit="1"/>
    </xf>
    <xf numFmtId="4" fontId="3" fillId="0" borderId="1" xfId="0" applyNumberFormat="1" applyFont="1" applyFill="1" applyBorder="1" applyAlignment="1">
      <alignment vertical="center" shrinkToFit="1"/>
    </xf>
    <xf numFmtId="4" fontId="3" fillId="0" borderId="2" xfId="0" applyNumberFormat="1" applyFont="1" applyFill="1" applyBorder="1" applyAlignment="1">
      <alignment vertical="center" shrinkToFit="1"/>
    </xf>
    <xf numFmtId="4" fontId="4" fillId="0" borderId="3" xfId="0" applyNumberFormat="1" applyFont="1" applyFill="1" applyBorder="1" applyAlignment="1">
      <alignment vertical="center" shrinkToFit="1"/>
    </xf>
    <xf numFmtId="4" fontId="4" fillId="2" borderId="0" xfId="0" applyNumberFormat="1" applyFont="1" applyFill="1" applyBorder="1" applyAlignment="1">
      <alignment shrinkToFit="1"/>
    </xf>
    <xf numFmtId="4" fontId="13" fillId="0" borderId="4" xfId="0" applyNumberFormat="1" applyFont="1" applyFill="1" applyBorder="1" applyAlignment="1">
      <alignment vertical="center" shrinkToFit="1"/>
    </xf>
    <xf numFmtId="0" fontId="3" fillId="0" borderId="2" xfId="0" applyFont="1" applyFill="1" applyBorder="1" applyAlignment="1">
      <alignment horizontal="center" vertical="center" shrinkToFit="1"/>
    </xf>
    <xf numFmtId="3" fontId="4" fillId="2" borderId="0" xfId="0" applyNumberFormat="1" applyFont="1" applyFill="1" applyBorder="1" applyAlignment="1">
      <alignment horizontal="right"/>
    </xf>
    <xf numFmtId="3" fontId="4" fillId="2" borderId="0" xfId="0" applyNumberFormat="1" applyFont="1" applyFill="1" applyBorder="1" applyAlignment="1">
      <alignment horizontal="right" vertical="center"/>
    </xf>
    <xf numFmtId="0" fontId="14" fillId="2" borderId="0" xfId="0" applyFont="1" applyFill="1" applyAlignment="1">
      <alignment horizontal="right"/>
    </xf>
    <xf numFmtId="0" fontId="4" fillId="4" borderId="0" xfId="0" applyFont="1" applyFill="1" applyAlignment="1">
      <alignment shrinkToFit="1"/>
    </xf>
    <xf numFmtId="0" fontId="4" fillId="0" borderId="0" xfId="0" applyFont="1" applyAlignment="1">
      <alignment shrinkToFit="1"/>
    </xf>
    <xf numFmtId="4" fontId="4" fillId="0" borderId="0" xfId="0" applyNumberFormat="1" applyFont="1" applyAlignment="1">
      <alignment shrinkToFit="1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1" fillId="2" borderId="0" xfId="0" applyFont="1" applyFill="1" applyAlignment="1">
      <alignment wrapText="1"/>
    </xf>
    <xf numFmtId="4" fontId="3" fillId="0" borderId="3" xfId="0" applyNumberFormat="1" applyFont="1" applyFill="1" applyBorder="1" applyAlignment="1">
      <alignment vertical="center" shrinkToFit="1"/>
    </xf>
    <xf numFmtId="0" fontId="3" fillId="2" borderId="4" xfId="0" applyFont="1" applyFill="1" applyBorder="1" applyAlignment="1">
      <alignment horizontal="center" vertical="center" shrinkToFit="1"/>
    </xf>
    <xf numFmtId="4" fontId="3" fillId="5" borderId="1" xfId="0" applyNumberFormat="1" applyFont="1" applyFill="1" applyBorder="1" applyAlignment="1">
      <alignment vertical="center" shrinkToFit="1"/>
    </xf>
    <xf numFmtId="0" fontId="10" fillId="5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shrinkToFit="1"/>
    </xf>
    <xf numFmtId="4" fontId="8" fillId="0" borderId="0" xfId="0" applyNumberFormat="1" applyFont="1" applyAlignment="1">
      <alignment horizontal="center" shrinkToFit="1"/>
    </xf>
    <xf numFmtId="4" fontId="4" fillId="0" borderId="0" xfId="0" applyNumberFormat="1" applyFont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12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" fontId="14" fillId="2" borderId="0" xfId="0" applyNumberFormat="1" applyFont="1" applyFill="1" applyAlignment="1">
      <alignment horizontal="right"/>
    </xf>
    <xf numFmtId="3" fontId="14" fillId="2" borderId="0" xfId="0" applyNumberFormat="1" applyFont="1" applyFill="1" applyBorder="1" applyAlignment="1">
      <alignment horizontal="right"/>
    </xf>
    <xf numFmtId="3" fontId="14" fillId="2" borderId="0" xfId="0" applyNumberFormat="1" applyFont="1" applyFill="1" applyBorder="1" applyAlignment="1">
      <alignment horizontal="right" vertical="center"/>
    </xf>
    <xf numFmtId="0" fontId="14" fillId="4" borderId="0" xfId="0" applyFont="1" applyFill="1" applyAlignment="1">
      <alignment shrinkToFit="1"/>
    </xf>
    <xf numFmtId="4" fontId="14" fillId="2" borderId="0" xfId="0" applyNumberFormat="1" applyFont="1" applyFill="1" applyBorder="1" applyAlignment="1">
      <alignment shrinkToFit="1"/>
    </xf>
    <xf numFmtId="0" fontId="14" fillId="0" borderId="0" xfId="0" applyFont="1" applyAlignment="1">
      <alignment shrinkToFit="1"/>
    </xf>
    <xf numFmtId="4" fontId="14" fillId="0" borderId="0" xfId="0" applyNumberFormat="1" applyFont="1" applyAlignment="1">
      <alignment shrinkToFi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right" vertical="center" wrapText="1"/>
    </xf>
    <xf numFmtId="4" fontId="10" fillId="0" borderId="4" xfId="0" applyNumberFormat="1" applyFont="1" applyFill="1" applyBorder="1" applyAlignment="1" applyProtection="1">
      <alignment vertical="center" shrinkToFit="1"/>
      <protection locked="0"/>
    </xf>
    <xf numFmtId="0" fontId="3" fillId="0" borderId="2" xfId="0" applyFont="1" applyBorder="1" applyAlignment="1">
      <alignment horizontal="center" vertical="center" shrinkToFit="1"/>
    </xf>
    <xf numFmtId="0" fontId="16" fillId="2" borderId="3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0" fillId="0" borderId="0" xfId="0" applyFill="1"/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top" wrapText="1"/>
    </xf>
    <xf numFmtId="3" fontId="15" fillId="4" borderId="8" xfId="0" applyNumberFormat="1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6265992"/>
        <c:axId val="136263248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266384"/>
        <c:axId val="136265208"/>
      </c:lineChart>
      <c:catAx>
        <c:axId val="136265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62632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62632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6265992"/>
        <c:crosses val="autoZero"/>
        <c:crossBetween val="between"/>
      </c:valAx>
      <c:catAx>
        <c:axId val="136266384"/>
        <c:scaling>
          <c:orientation val="minMax"/>
        </c:scaling>
        <c:delete val="1"/>
        <c:axPos val="b"/>
        <c:majorTickMark val="out"/>
        <c:minorTickMark val="none"/>
        <c:tickLblPos val="nextTo"/>
        <c:crossAx val="136265208"/>
        <c:crosses val="autoZero"/>
        <c:auto val="0"/>
        <c:lblAlgn val="ctr"/>
        <c:lblOffset val="100"/>
        <c:noMultiLvlLbl val="0"/>
      </c:catAx>
      <c:valAx>
        <c:axId val="1362652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62663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9449280"/>
        <c:axId val="1594496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448496"/>
        <c:axId val="159450064"/>
      </c:lineChart>
      <c:catAx>
        <c:axId val="159449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94496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94496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9449280"/>
        <c:crosses val="autoZero"/>
        <c:crossBetween val="between"/>
      </c:valAx>
      <c:catAx>
        <c:axId val="159448496"/>
        <c:scaling>
          <c:orientation val="minMax"/>
        </c:scaling>
        <c:delete val="1"/>
        <c:axPos val="b"/>
        <c:majorTickMark val="out"/>
        <c:minorTickMark val="none"/>
        <c:tickLblPos val="nextTo"/>
        <c:crossAx val="159450064"/>
        <c:crosses val="autoZero"/>
        <c:auto val="0"/>
        <c:lblAlgn val="ctr"/>
        <c:lblOffset val="100"/>
        <c:noMultiLvlLbl val="0"/>
      </c:catAx>
      <c:valAx>
        <c:axId val="1594500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94484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9451632"/>
        <c:axId val="159447712"/>
      </c:barChart>
      <c:catAx>
        <c:axId val="1594516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94477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94477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94516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9444968"/>
        <c:axId val="159445752"/>
      </c:barChart>
      <c:catAx>
        <c:axId val="159444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94457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94457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9444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9289040"/>
        <c:axId val="159828168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825816"/>
        <c:axId val="159828952"/>
      </c:lineChart>
      <c:catAx>
        <c:axId val="159289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9828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98281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9289040"/>
        <c:crosses val="autoZero"/>
        <c:crossBetween val="between"/>
      </c:valAx>
      <c:catAx>
        <c:axId val="159825816"/>
        <c:scaling>
          <c:orientation val="minMax"/>
        </c:scaling>
        <c:delete val="1"/>
        <c:axPos val="b"/>
        <c:majorTickMark val="out"/>
        <c:minorTickMark val="none"/>
        <c:tickLblPos val="nextTo"/>
        <c:crossAx val="159828952"/>
        <c:crosses val="autoZero"/>
        <c:auto val="0"/>
        <c:lblAlgn val="ctr"/>
        <c:lblOffset val="100"/>
        <c:noMultiLvlLbl val="0"/>
      </c:catAx>
      <c:valAx>
        <c:axId val="1598289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9825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9823464"/>
        <c:axId val="159827384"/>
      </c:barChart>
      <c:catAx>
        <c:axId val="159823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98273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98273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98234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9822680"/>
        <c:axId val="159827776"/>
      </c:barChart>
      <c:catAx>
        <c:axId val="159822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98277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98277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98226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9826600"/>
        <c:axId val="1598238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829344"/>
        <c:axId val="159824248"/>
      </c:lineChart>
      <c:catAx>
        <c:axId val="159826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98238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98238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9826600"/>
        <c:crosses val="autoZero"/>
        <c:crossBetween val="between"/>
      </c:valAx>
      <c:catAx>
        <c:axId val="159829344"/>
        <c:scaling>
          <c:orientation val="minMax"/>
        </c:scaling>
        <c:delete val="1"/>
        <c:axPos val="b"/>
        <c:majorTickMark val="out"/>
        <c:minorTickMark val="none"/>
        <c:tickLblPos val="nextTo"/>
        <c:crossAx val="159824248"/>
        <c:crosses val="autoZero"/>
        <c:auto val="0"/>
        <c:lblAlgn val="ctr"/>
        <c:lblOffset val="100"/>
        <c:noMultiLvlLbl val="0"/>
      </c:catAx>
      <c:valAx>
        <c:axId val="1598242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98293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9829736"/>
        <c:axId val="159825032"/>
      </c:barChart>
      <c:catAx>
        <c:axId val="159829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9825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9825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9829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9826208"/>
        <c:axId val="159826992"/>
      </c:barChart>
      <c:catAx>
        <c:axId val="159826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98269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98269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98262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0176048"/>
        <c:axId val="160175656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171736"/>
        <c:axId val="160176440"/>
      </c:lineChart>
      <c:catAx>
        <c:axId val="160176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175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1756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176048"/>
        <c:crosses val="autoZero"/>
        <c:crossBetween val="between"/>
      </c:valAx>
      <c:catAx>
        <c:axId val="160171736"/>
        <c:scaling>
          <c:orientation val="minMax"/>
        </c:scaling>
        <c:delete val="1"/>
        <c:axPos val="b"/>
        <c:majorTickMark val="out"/>
        <c:minorTickMark val="none"/>
        <c:tickLblPos val="nextTo"/>
        <c:crossAx val="160176440"/>
        <c:crosses val="autoZero"/>
        <c:auto val="0"/>
        <c:lblAlgn val="ctr"/>
        <c:lblOffset val="100"/>
        <c:noMultiLvlLbl val="0"/>
      </c:catAx>
      <c:valAx>
        <c:axId val="1601764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0171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6269912"/>
        <c:axId val="136262464"/>
      </c:barChart>
      <c:catAx>
        <c:axId val="136269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62624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62624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62699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0170560"/>
        <c:axId val="160174480"/>
      </c:barChart>
      <c:catAx>
        <c:axId val="1601705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174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174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1705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0176832"/>
        <c:axId val="160177224"/>
      </c:barChart>
      <c:catAx>
        <c:axId val="160176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1772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1772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1768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0170952"/>
        <c:axId val="1601701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171344"/>
        <c:axId val="160172520"/>
      </c:lineChart>
      <c:catAx>
        <c:axId val="160170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170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1701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170952"/>
        <c:crosses val="autoZero"/>
        <c:crossBetween val="between"/>
      </c:valAx>
      <c:catAx>
        <c:axId val="160171344"/>
        <c:scaling>
          <c:orientation val="minMax"/>
        </c:scaling>
        <c:delete val="1"/>
        <c:axPos val="b"/>
        <c:majorTickMark val="out"/>
        <c:minorTickMark val="none"/>
        <c:tickLblPos val="nextTo"/>
        <c:crossAx val="160172520"/>
        <c:crosses val="autoZero"/>
        <c:auto val="0"/>
        <c:lblAlgn val="ctr"/>
        <c:lblOffset val="100"/>
        <c:noMultiLvlLbl val="0"/>
      </c:catAx>
      <c:valAx>
        <c:axId val="1601725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01713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0172912"/>
        <c:axId val="160174872"/>
      </c:barChart>
      <c:catAx>
        <c:axId val="160172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1748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1748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1729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0738624"/>
        <c:axId val="160740976"/>
      </c:barChart>
      <c:catAx>
        <c:axId val="1607386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7409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7409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7386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0741368"/>
        <c:axId val="160735488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739408"/>
        <c:axId val="160737840"/>
      </c:lineChart>
      <c:catAx>
        <c:axId val="160741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735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7354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741368"/>
        <c:crosses val="autoZero"/>
        <c:crossBetween val="between"/>
      </c:valAx>
      <c:catAx>
        <c:axId val="160739408"/>
        <c:scaling>
          <c:orientation val="minMax"/>
        </c:scaling>
        <c:delete val="1"/>
        <c:axPos val="b"/>
        <c:majorTickMark val="out"/>
        <c:minorTickMark val="none"/>
        <c:tickLblPos val="nextTo"/>
        <c:crossAx val="160737840"/>
        <c:crosses val="autoZero"/>
        <c:auto val="0"/>
        <c:lblAlgn val="ctr"/>
        <c:lblOffset val="100"/>
        <c:noMultiLvlLbl val="0"/>
      </c:catAx>
      <c:valAx>
        <c:axId val="1607378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07394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0739016"/>
        <c:axId val="160739800"/>
      </c:barChart>
      <c:catAx>
        <c:axId val="160739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7398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739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7390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0740192"/>
        <c:axId val="160737056"/>
      </c:barChart>
      <c:catAx>
        <c:axId val="1607401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737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7370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7401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0742544"/>
        <c:axId val="1607405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742152"/>
        <c:axId val="160736272"/>
      </c:lineChart>
      <c:catAx>
        <c:axId val="1607425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740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7405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742544"/>
        <c:crosses val="autoZero"/>
        <c:crossBetween val="between"/>
      </c:valAx>
      <c:catAx>
        <c:axId val="160742152"/>
        <c:scaling>
          <c:orientation val="minMax"/>
        </c:scaling>
        <c:delete val="1"/>
        <c:axPos val="b"/>
        <c:majorTickMark val="out"/>
        <c:minorTickMark val="none"/>
        <c:tickLblPos val="nextTo"/>
        <c:crossAx val="160736272"/>
        <c:crosses val="autoZero"/>
        <c:auto val="0"/>
        <c:lblAlgn val="ctr"/>
        <c:lblOffset val="100"/>
        <c:noMultiLvlLbl val="0"/>
      </c:catAx>
      <c:valAx>
        <c:axId val="1607362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07421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0737448"/>
        <c:axId val="161075368"/>
      </c:barChart>
      <c:catAx>
        <c:axId val="160737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10753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10753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7374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6265600"/>
        <c:axId val="136269128"/>
      </c:barChart>
      <c:catAx>
        <c:axId val="136265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62691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62691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62656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1075760"/>
        <c:axId val="161077328"/>
      </c:barChart>
      <c:catAx>
        <c:axId val="161075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10773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10773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10757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1076544"/>
        <c:axId val="161076936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071056"/>
        <c:axId val="161077720"/>
      </c:lineChart>
      <c:catAx>
        <c:axId val="1610765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1076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10769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1076544"/>
        <c:crosses val="autoZero"/>
        <c:crossBetween val="between"/>
      </c:valAx>
      <c:catAx>
        <c:axId val="161071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61077720"/>
        <c:crosses val="autoZero"/>
        <c:auto val="0"/>
        <c:lblAlgn val="ctr"/>
        <c:lblOffset val="100"/>
        <c:noMultiLvlLbl val="0"/>
      </c:catAx>
      <c:valAx>
        <c:axId val="1610777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1071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1071840"/>
        <c:axId val="161074192"/>
      </c:barChart>
      <c:catAx>
        <c:axId val="1610718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1074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10741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10718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1072232"/>
        <c:axId val="161072624"/>
      </c:barChart>
      <c:catAx>
        <c:axId val="161072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10726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10726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1072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1078112"/>
        <c:axId val="1610785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073016"/>
        <c:axId val="161073408"/>
      </c:lineChart>
      <c:catAx>
        <c:axId val="1610781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1078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10785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1078112"/>
        <c:crosses val="autoZero"/>
        <c:crossBetween val="between"/>
      </c:valAx>
      <c:catAx>
        <c:axId val="161073016"/>
        <c:scaling>
          <c:orientation val="minMax"/>
        </c:scaling>
        <c:delete val="1"/>
        <c:axPos val="b"/>
        <c:majorTickMark val="out"/>
        <c:minorTickMark val="none"/>
        <c:tickLblPos val="nextTo"/>
        <c:crossAx val="161073408"/>
        <c:crosses val="autoZero"/>
        <c:auto val="0"/>
        <c:lblAlgn val="ctr"/>
        <c:lblOffset val="100"/>
        <c:noMultiLvlLbl val="0"/>
      </c:catAx>
      <c:valAx>
        <c:axId val="1610734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10730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1033648"/>
        <c:axId val="161031296"/>
      </c:barChart>
      <c:catAx>
        <c:axId val="161033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1031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10312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1033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1032472"/>
        <c:axId val="161032864"/>
      </c:barChart>
      <c:catAx>
        <c:axId val="1610324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103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1032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10324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6266776"/>
        <c:axId val="1362640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267952"/>
        <c:axId val="136268344"/>
      </c:lineChart>
      <c:catAx>
        <c:axId val="136266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6264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6264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6266776"/>
        <c:crosses val="autoZero"/>
        <c:crossBetween val="between"/>
      </c:valAx>
      <c:catAx>
        <c:axId val="136267952"/>
        <c:scaling>
          <c:orientation val="minMax"/>
        </c:scaling>
        <c:delete val="1"/>
        <c:axPos val="b"/>
        <c:majorTickMark val="out"/>
        <c:minorTickMark val="none"/>
        <c:tickLblPos val="nextTo"/>
        <c:crossAx val="136268344"/>
        <c:crosses val="autoZero"/>
        <c:auto val="0"/>
        <c:lblAlgn val="ctr"/>
        <c:lblOffset val="100"/>
        <c:noMultiLvlLbl val="0"/>
      </c:catAx>
      <c:valAx>
        <c:axId val="1362683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62679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9291784"/>
        <c:axId val="159290216"/>
      </c:barChart>
      <c:catAx>
        <c:axId val="159291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92902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9290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92917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9289824"/>
        <c:axId val="159290608"/>
      </c:barChart>
      <c:catAx>
        <c:axId val="159289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92906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92906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92898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9291000"/>
        <c:axId val="159291392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445360"/>
        <c:axId val="159448104"/>
      </c:lineChart>
      <c:catAx>
        <c:axId val="159291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9291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92913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9291000"/>
        <c:crosses val="autoZero"/>
        <c:crossBetween val="between"/>
      </c:valAx>
      <c:catAx>
        <c:axId val="159445360"/>
        <c:scaling>
          <c:orientation val="minMax"/>
        </c:scaling>
        <c:delete val="1"/>
        <c:axPos val="b"/>
        <c:majorTickMark val="out"/>
        <c:minorTickMark val="none"/>
        <c:tickLblPos val="nextTo"/>
        <c:crossAx val="159448104"/>
        <c:crosses val="autoZero"/>
        <c:auto val="0"/>
        <c:lblAlgn val="ctr"/>
        <c:lblOffset val="100"/>
        <c:noMultiLvlLbl val="0"/>
      </c:catAx>
      <c:valAx>
        <c:axId val="1594481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94453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9452024"/>
        <c:axId val="159447320"/>
      </c:barChart>
      <c:catAx>
        <c:axId val="159452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9447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94473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94520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9450848"/>
        <c:axId val="159446536"/>
      </c:barChart>
      <c:catAx>
        <c:axId val="159450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9446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94465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9450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35</xdr:row>
      <xdr:rowOff>0</xdr:rowOff>
    </xdr:from>
    <xdr:to>
      <xdr:col>4</xdr:col>
      <xdr:colOff>0</xdr:colOff>
      <xdr:row>35</xdr:row>
      <xdr:rowOff>0</xdr:rowOff>
    </xdr:to>
    <xdr:graphicFrame macro="">
      <xdr:nvGraphicFramePr>
        <xdr:cNvPr id="52865902" name="Wykres 3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35</xdr:row>
      <xdr:rowOff>0</xdr:rowOff>
    </xdr:from>
    <xdr:to>
      <xdr:col>4</xdr:col>
      <xdr:colOff>0</xdr:colOff>
      <xdr:row>35</xdr:row>
      <xdr:rowOff>0</xdr:rowOff>
    </xdr:to>
    <xdr:graphicFrame macro="">
      <xdr:nvGraphicFramePr>
        <xdr:cNvPr id="52865903" name="Wykres 3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35</xdr:row>
      <xdr:rowOff>0</xdr:rowOff>
    </xdr:from>
    <xdr:to>
      <xdr:col>4</xdr:col>
      <xdr:colOff>0</xdr:colOff>
      <xdr:row>35</xdr:row>
      <xdr:rowOff>0</xdr:rowOff>
    </xdr:to>
    <xdr:graphicFrame macro="">
      <xdr:nvGraphicFramePr>
        <xdr:cNvPr id="52865904" name="Wykres 3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57150</xdr:colOff>
      <xdr:row>35</xdr:row>
      <xdr:rowOff>0</xdr:rowOff>
    </xdr:from>
    <xdr:to>
      <xdr:col>4</xdr:col>
      <xdr:colOff>0</xdr:colOff>
      <xdr:row>35</xdr:row>
      <xdr:rowOff>0</xdr:rowOff>
    </xdr:to>
    <xdr:graphicFrame macro="">
      <xdr:nvGraphicFramePr>
        <xdr:cNvPr id="52865905" name="Wykres 3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171450</xdr:colOff>
      <xdr:row>35</xdr:row>
      <xdr:rowOff>0</xdr:rowOff>
    </xdr:from>
    <xdr:to>
      <xdr:col>4</xdr:col>
      <xdr:colOff>0</xdr:colOff>
      <xdr:row>35</xdr:row>
      <xdr:rowOff>0</xdr:rowOff>
    </xdr:to>
    <xdr:graphicFrame macro="">
      <xdr:nvGraphicFramePr>
        <xdr:cNvPr id="52865906" name="Wykres 3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152400</xdr:colOff>
      <xdr:row>35</xdr:row>
      <xdr:rowOff>0</xdr:rowOff>
    </xdr:from>
    <xdr:to>
      <xdr:col>4</xdr:col>
      <xdr:colOff>0</xdr:colOff>
      <xdr:row>35</xdr:row>
      <xdr:rowOff>0</xdr:rowOff>
    </xdr:to>
    <xdr:graphicFrame macro="">
      <xdr:nvGraphicFramePr>
        <xdr:cNvPr id="52865907" name="Wykres 3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57150</xdr:colOff>
      <xdr:row>35</xdr:row>
      <xdr:rowOff>0</xdr:rowOff>
    </xdr:from>
    <xdr:to>
      <xdr:col>4</xdr:col>
      <xdr:colOff>0</xdr:colOff>
      <xdr:row>35</xdr:row>
      <xdr:rowOff>0</xdr:rowOff>
    </xdr:to>
    <xdr:graphicFrame macro="">
      <xdr:nvGraphicFramePr>
        <xdr:cNvPr id="52865908" name="Wykres 3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35</xdr:row>
      <xdr:rowOff>0</xdr:rowOff>
    </xdr:from>
    <xdr:to>
      <xdr:col>4</xdr:col>
      <xdr:colOff>0</xdr:colOff>
      <xdr:row>35</xdr:row>
      <xdr:rowOff>0</xdr:rowOff>
    </xdr:to>
    <xdr:graphicFrame macro="">
      <xdr:nvGraphicFramePr>
        <xdr:cNvPr id="52865909" name="Wykres 3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35</xdr:row>
      <xdr:rowOff>0</xdr:rowOff>
    </xdr:from>
    <xdr:to>
      <xdr:col>4</xdr:col>
      <xdr:colOff>0</xdr:colOff>
      <xdr:row>35</xdr:row>
      <xdr:rowOff>0</xdr:rowOff>
    </xdr:to>
    <xdr:graphicFrame macro="">
      <xdr:nvGraphicFramePr>
        <xdr:cNvPr id="52865910" name="Wykres 3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57150</xdr:colOff>
      <xdr:row>35</xdr:row>
      <xdr:rowOff>0</xdr:rowOff>
    </xdr:from>
    <xdr:to>
      <xdr:col>4</xdr:col>
      <xdr:colOff>0</xdr:colOff>
      <xdr:row>35</xdr:row>
      <xdr:rowOff>0</xdr:rowOff>
    </xdr:to>
    <xdr:graphicFrame macro="">
      <xdr:nvGraphicFramePr>
        <xdr:cNvPr id="52865911" name="Wykres 3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171450</xdr:colOff>
      <xdr:row>35</xdr:row>
      <xdr:rowOff>0</xdr:rowOff>
    </xdr:from>
    <xdr:to>
      <xdr:col>4</xdr:col>
      <xdr:colOff>0</xdr:colOff>
      <xdr:row>35</xdr:row>
      <xdr:rowOff>0</xdr:rowOff>
    </xdr:to>
    <xdr:graphicFrame macro="">
      <xdr:nvGraphicFramePr>
        <xdr:cNvPr id="52865912" name="Wykres 3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152400</xdr:colOff>
      <xdr:row>35</xdr:row>
      <xdr:rowOff>0</xdr:rowOff>
    </xdr:from>
    <xdr:to>
      <xdr:col>4</xdr:col>
      <xdr:colOff>0</xdr:colOff>
      <xdr:row>35</xdr:row>
      <xdr:rowOff>0</xdr:rowOff>
    </xdr:to>
    <xdr:graphicFrame macro="">
      <xdr:nvGraphicFramePr>
        <xdr:cNvPr id="52865913" name="Wykres 3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57150</xdr:colOff>
      <xdr:row>35</xdr:row>
      <xdr:rowOff>0</xdr:rowOff>
    </xdr:from>
    <xdr:to>
      <xdr:col>4</xdr:col>
      <xdr:colOff>0</xdr:colOff>
      <xdr:row>35</xdr:row>
      <xdr:rowOff>0</xdr:rowOff>
    </xdr:to>
    <xdr:graphicFrame macro="">
      <xdr:nvGraphicFramePr>
        <xdr:cNvPr id="52865914" name="Wykres 3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171450</xdr:colOff>
      <xdr:row>35</xdr:row>
      <xdr:rowOff>0</xdr:rowOff>
    </xdr:from>
    <xdr:to>
      <xdr:col>4</xdr:col>
      <xdr:colOff>0</xdr:colOff>
      <xdr:row>35</xdr:row>
      <xdr:rowOff>0</xdr:rowOff>
    </xdr:to>
    <xdr:graphicFrame macro="">
      <xdr:nvGraphicFramePr>
        <xdr:cNvPr id="52865915" name="Wykres 3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152400</xdr:colOff>
      <xdr:row>35</xdr:row>
      <xdr:rowOff>0</xdr:rowOff>
    </xdr:from>
    <xdr:to>
      <xdr:col>4</xdr:col>
      <xdr:colOff>0</xdr:colOff>
      <xdr:row>35</xdr:row>
      <xdr:rowOff>0</xdr:rowOff>
    </xdr:to>
    <xdr:graphicFrame macro="">
      <xdr:nvGraphicFramePr>
        <xdr:cNvPr id="52865916" name="Wykres 3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57150</xdr:colOff>
      <xdr:row>35</xdr:row>
      <xdr:rowOff>0</xdr:rowOff>
    </xdr:from>
    <xdr:to>
      <xdr:col>4</xdr:col>
      <xdr:colOff>0</xdr:colOff>
      <xdr:row>35</xdr:row>
      <xdr:rowOff>0</xdr:rowOff>
    </xdr:to>
    <xdr:graphicFrame macro="">
      <xdr:nvGraphicFramePr>
        <xdr:cNvPr id="52865917" name="Wykres 3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171450</xdr:colOff>
      <xdr:row>35</xdr:row>
      <xdr:rowOff>0</xdr:rowOff>
    </xdr:from>
    <xdr:to>
      <xdr:col>4</xdr:col>
      <xdr:colOff>0</xdr:colOff>
      <xdr:row>35</xdr:row>
      <xdr:rowOff>0</xdr:rowOff>
    </xdr:to>
    <xdr:graphicFrame macro="">
      <xdr:nvGraphicFramePr>
        <xdr:cNvPr id="52865918" name="Wykres 3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152400</xdr:colOff>
      <xdr:row>35</xdr:row>
      <xdr:rowOff>0</xdr:rowOff>
    </xdr:from>
    <xdr:to>
      <xdr:col>4</xdr:col>
      <xdr:colOff>0</xdr:colOff>
      <xdr:row>35</xdr:row>
      <xdr:rowOff>0</xdr:rowOff>
    </xdr:to>
    <xdr:graphicFrame macro="">
      <xdr:nvGraphicFramePr>
        <xdr:cNvPr id="52865919" name="Wykres 3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</xdr:col>
      <xdr:colOff>57150</xdr:colOff>
      <xdr:row>35</xdr:row>
      <xdr:rowOff>0</xdr:rowOff>
    </xdr:from>
    <xdr:to>
      <xdr:col>4</xdr:col>
      <xdr:colOff>0</xdr:colOff>
      <xdr:row>35</xdr:row>
      <xdr:rowOff>0</xdr:rowOff>
    </xdr:to>
    <xdr:graphicFrame macro="">
      <xdr:nvGraphicFramePr>
        <xdr:cNvPr id="52865920" name="Wykres 3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171450</xdr:colOff>
      <xdr:row>35</xdr:row>
      <xdr:rowOff>0</xdr:rowOff>
    </xdr:from>
    <xdr:to>
      <xdr:col>4</xdr:col>
      <xdr:colOff>0</xdr:colOff>
      <xdr:row>35</xdr:row>
      <xdr:rowOff>0</xdr:rowOff>
    </xdr:to>
    <xdr:graphicFrame macro="">
      <xdr:nvGraphicFramePr>
        <xdr:cNvPr id="52865921" name="Wykres 3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152400</xdr:colOff>
      <xdr:row>35</xdr:row>
      <xdr:rowOff>0</xdr:rowOff>
    </xdr:from>
    <xdr:to>
      <xdr:col>4</xdr:col>
      <xdr:colOff>0</xdr:colOff>
      <xdr:row>35</xdr:row>
      <xdr:rowOff>0</xdr:rowOff>
    </xdr:to>
    <xdr:graphicFrame macro="">
      <xdr:nvGraphicFramePr>
        <xdr:cNvPr id="52865922" name="Wykres 3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</xdr:col>
      <xdr:colOff>57150</xdr:colOff>
      <xdr:row>35</xdr:row>
      <xdr:rowOff>0</xdr:rowOff>
    </xdr:from>
    <xdr:to>
      <xdr:col>4</xdr:col>
      <xdr:colOff>0</xdr:colOff>
      <xdr:row>35</xdr:row>
      <xdr:rowOff>0</xdr:rowOff>
    </xdr:to>
    <xdr:graphicFrame macro="">
      <xdr:nvGraphicFramePr>
        <xdr:cNvPr id="52865923" name="Wykres 3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171450</xdr:colOff>
      <xdr:row>35</xdr:row>
      <xdr:rowOff>0</xdr:rowOff>
    </xdr:from>
    <xdr:to>
      <xdr:col>4</xdr:col>
      <xdr:colOff>0</xdr:colOff>
      <xdr:row>35</xdr:row>
      <xdr:rowOff>0</xdr:rowOff>
    </xdr:to>
    <xdr:graphicFrame macro="">
      <xdr:nvGraphicFramePr>
        <xdr:cNvPr id="52865924" name="Wykres 3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152400</xdr:colOff>
      <xdr:row>35</xdr:row>
      <xdr:rowOff>0</xdr:rowOff>
    </xdr:from>
    <xdr:to>
      <xdr:col>4</xdr:col>
      <xdr:colOff>0</xdr:colOff>
      <xdr:row>35</xdr:row>
      <xdr:rowOff>0</xdr:rowOff>
    </xdr:to>
    <xdr:graphicFrame macro="">
      <xdr:nvGraphicFramePr>
        <xdr:cNvPr id="52865925" name="Wykres 3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</xdr:col>
      <xdr:colOff>57150</xdr:colOff>
      <xdr:row>35</xdr:row>
      <xdr:rowOff>0</xdr:rowOff>
    </xdr:from>
    <xdr:to>
      <xdr:col>4</xdr:col>
      <xdr:colOff>0</xdr:colOff>
      <xdr:row>35</xdr:row>
      <xdr:rowOff>0</xdr:rowOff>
    </xdr:to>
    <xdr:graphicFrame macro="">
      <xdr:nvGraphicFramePr>
        <xdr:cNvPr id="52865926" name="Wykres 36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171450</xdr:colOff>
      <xdr:row>35</xdr:row>
      <xdr:rowOff>0</xdr:rowOff>
    </xdr:from>
    <xdr:to>
      <xdr:col>4</xdr:col>
      <xdr:colOff>0</xdr:colOff>
      <xdr:row>35</xdr:row>
      <xdr:rowOff>0</xdr:rowOff>
    </xdr:to>
    <xdr:graphicFrame macro="">
      <xdr:nvGraphicFramePr>
        <xdr:cNvPr id="52865927" name="Wykres 3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152400</xdr:colOff>
      <xdr:row>35</xdr:row>
      <xdr:rowOff>0</xdr:rowOff>
    </xdr:from>
    <xdr:to>
      <xdr:col>4</xdr:col>
      <xdr:colOff>0</xdr:colOff>
      <xdr:row>35</xdr:row>
      <xdr:rowOff>0</xdr:rowOff>
    </xdr:to>
    <xdr:graphicFrame macro="">
      <xdr:nvGraphicFramePr>
        <xdr:cNvPr id="52865928" name="Wykres 3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</xdr:col>
      <xdr:colOff>57150</xdr:colOff>
      <xdr:row>35</xdr:row>
      <xdr:rowOff>0</xdr:rowOff>
    </xdr:from>
    <xdr:to>
      <xdr:col>4</xdr:col>
      <xdr:colOff>0</xdr:colOff>
      <xdr:row>35</xdr:row>
      <xdr:rowOff>0</xdr:rowOff>
    </xdr:to>
    <xdr:graphicFrame macro="">
      <xdr:nvGraphicFramePr>
        <xdr:cNvPr id="52865929" name="Wykres 3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171450</xdr:colOff>
      <xdr:row>35</xdr:row>
      <xdr:rowOff>0</xdr:rowOff>
    </xdr:from>
    <xdr:to>
      <xdr:col>4</xdr:col>
      <xdr:colOff>0</xdr:colOff>
      <xdr:row>35</xdr:row>
      <xdr:rowOff>0</xdr:rowOff>
    </xdr:to>
    <xdr:graphicFrame macro="">
      <xdr:nvGraphicFramePr>
        <xdr:cNvPr id="52865930" name="Wykres 3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152400</xdr:colOff>
      <xdr:row>35</xdr:row>
      <xdr:rowOff>0</xdr:rowOff>
    </xdr:from>
    <xdr:to>
      <xdr:col>4</xdr:col>
      <xdr:colOff>0</xdr:colOff>
      <xdr:row>35</xdr:row>
      <xdr:rowOff>0</xdr:rowOff>
    </xdr:to>
    <xdr:graphicFrame macro="">
      <xdr:nvGraphicFramePr>
        <xdr:cNvPr id="52865931" name="Wykres 3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57150</xdr:colOff>
      <xdr:row>35</xdr:row>
      <xdr:rowOff>0</xdr:rowOff>
    </xdr:from>
    <xdr:to>
      <xdr:col>4</xdr:col>
      <xdr:colOff>0</xdr:colOff>
      <xdr:row>35</xdr:row>
      <xdr:rowOff>0</xdr:rowOff>
    </xdr:to>
    <xdr:graphicFrame macro="">
      <xdr:nvGraphicFramePr>
        <xdr:cNvPr id="52865932" name="Wykres 3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171450</xdr:colOff>
      <xdr:row>35</xdr:row>
      <xdr:rowOff>0</xdr:rowOff>
    </xdr:from>
    <xdr:to>
      <xdr:col>4</xdr:col>
      <xdr:colOff>0</xdr:colOff>
      <xdr:row>35</xdr:row>
      <xdr:rowOff>0</xdr:rowOff>
    </xdr:to>
    <xdr:graphicFrame macro="">
      <xdr:nvGraphicFramePr>
        <xdr:cNvPr id="52865933" name="Wykres 3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152400</xdr:colOff>
      <xdr:row>35</xdr:row>
      <xdr:rowOff>0</xdr:rowOff>
    </xdr:from>
    <xdr:to>
      <xdr:col>4</xdr:col>
      <xdr:colOff>0</xdr:colOff>
      <xdr:row>35</xdr:row>
      <xdr:rowOff>0</xdr:rowOff>
    </xdr:to>
    <xdr:graphicFrame macro="">
      <xdr:nvGraphicFramePr>
        <xdr:cNvPr id="52865934" name="Wykres 37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3</xdr:col>
      <xdr:colOff>57150</xdr:colOff>
      <xdr:row>35</xdr:row>
      <xdr:rowOff>0</xdr:rowOff>
    </xdr:from>
    <xdr:to>
      <xdr:col>4</xdr:col>
      <xdr:colOff>0</xdr:colOff>
      <xdr:row>35</xdr:row>
      <xdr:rowOff>0</xdr:rowOff>
    </xdr:to>
    <xdr:graphicFrame macro="">
      <xdr:nvGraphicFramePr>
        <xdr:cNvPr id="52865935" name="Wykres 37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171450</xdr:colOff>
      <xdr:row>35</xdr:row>
      <xdr:rowOff>0</xdr:rowOff>
    </xdr:from>
    <xdr:to>
      <xdr:col>4</xdr:col>
      <xdr:colOff>0</xdr:colOff>
      <xdr:row>35</xdr:row>
      <xdr:rowOff>0</xdr:rowOff>
    </xdr:to>
    <xdr:graphicFrame macro="">
      <xdr:nvGraphicFramePr>
        <xdr:cNvPr id="52865936" name="Wykres 3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152400</xdr:colOff>
      <xdr:row>35</xdr:row>
      <xdr:rowOff>0</xdr:rowOff>
    </xdr:from>
    <xdr:to>
      <xdr:col>4</xdr:col>
      <xdr:colOff>0</xdr:colOff>
      <xdr:row>35</xdr:row>
      <xdr:rowOff>0</xdr:rowOff>
    </xdr:to>
    <xdr:graphicFrame macro="">
      <xdr:nvGraphicFramePr>
        <xdr:cNvPr id="52865937" name="Wykres 37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2"/>
  <sheetViews>
    <sheetView tabSelected="1" zoomScale="70" zoomScaleNormal="70" workbookViewId="0">
      <pane xSplit="4" ySplit="5" topLeftCell="E26" activePane="bottomRight" state="frozen"/>
      <selection pane="topRight" activeCell="E1" sqref="E1"/>
      <selection pane="bottomLeft" activeCell="A7" sqref="A7"/>
      <selection pane="bottomRight" activeCell="D32" sqref="D32"/>
    </sheetView>
  </sheetViews>
  <sheetFormatPr defaultRowHeight="12.75" x14ac:dyDescent="0.2"/>
  <cols>
    <col min="1" max="1" width="4.85546875" style="18" customWidth="1"/>
    <col min="2" max="2" width="7.140625" style="15" customWidth="1"/>
    <col min="3" max="3" width="6.42578125" style="57" customWidth="1"/>
    <col min="4" max="4" width="36.140625" style="14" customWidth="1"/>
    <col min="5" max="5" width="22.42578125" style="8" customWidth="1"/>
    <col min="6" max="6" width="16.28515625" style="39" customWidth="1"/>
    <col min="7" max="7" width="17.140625" style="65" customWidth="1"/>
    <col min="8" max="8" width="16.28515625" style="39" customWidth="1"/>
    <col min="9" max="9" width="7.140625" style="83" customWidth="1"/>
    <col min="10" max="40" width="9.140625" style="83"/>
  </cols>
  <sheetData>
    <row r="1" spans="1:40" s="1" customFormat="1" ht="15" customHeight="1" x14ac:dyDescent="0.2">
      <c r="A1" s="18"/>
      <c r="B1" s="15"/>
      <c r="C1" s="15"/>
      <c r="D1" s="10"/>
      <c r="E1" s="43"/>
      <c r="F1" s="35"/>
      <c r="G1" s="61"/>
      <c r="H1" s="35" t="s">
        <v>31</v>
      </c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</row>
    <row r="2" spans="1:40" s="1" customFormat="1" ht="14.25" customHeight="1" x14ac:dyDescent="0.2">
      <c r="A2" s="18"/>
      <c r="B2" s="15"/>
      <c r="C2" s="15"/>
      <c r="D2" s="10"/>
      <c r="E2" s="43"/>
      <c r="F2" s="36"/>
      <c r="G2" s="62"/>
      <c r="H2" s="36" t="s">
        <v>4</v>
      </c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</row>
    <row r="3" spans="1:40" s="1" customFormat="1" ht="15" customHeight="1" x14ac:dyDescent="0.2">
      <c r="A3" s="18"/>
      <c r="B3" s="15"/>
      <c r="C3" s="15"/>
      <c r="D3" s="10"/>
      <c r="E3" s="43"/>
      <c r="F3" s="36"/>
      <c r="G3" s="62"/>
      <c r="H3" s="36" t="s">
        <v>21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</row>
    <row r="4" spans="1:40" s="1" customFormat="1" ht="17.25" customHeight="1" x14ac:dyDescent="0.2">
      <c r="A4" s="87" t="s">
        <v>9</v>
      </c>
      <c r="B4" s="87"/>
      <c r="C4" s="87"/>
      <c r="D4" s="87"/>
      <c r="E4" s="87"/>
      <c r="F4" s="37"/>
      <c r="G4" s="60"/>
      <c r="H4" s="37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</row>
    <row r="5" spans="1:40" s="2" customFormat="1" ht="70.5" customHeight="1" x14ac:dyDescent="0.25">
      <c r="A5" s="19" t="s">
        <v>0</v>
      </c>
      <c r="B5" s="19" t="s">
        <v>3</v>
      </c>
      <c r="C5" s="53" t="s">
        <v>1</v>
      </c>
      <c r="D5" s="3" t="s">
        <v>2</v>
      </c>
      <c r="E5" s="3" t="s">
        <v>6</v>
      </c>
      <c r="F5" s="42" t="s">
        <v>10</v>
      </c>
      <c r="G5" s="41" t="s">
        <v>32</v>
      </c>
      <c r="H5" s="41" t="s">
        <v>11</v>
      </c>
      <c r="I5" s="83"/>
    </row>
    <row r="6" spans="1:40" s="1" customFormat="1" ht="18" customHeight="1" x14ac:dyDescent="0.2">
      <c r="A6" s="88" t="s">
        <v>17</v>
      </c>
      <c r="B6" s="88"/>
      <c r="C6" s="88"/>
      <c r="D6" s="88"/>
      <c r="E6" s="88"/>
      <c r="F6" s="38"/>
      <c r="G6" s="63"/>
      <c r="H6" s="38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</row>
    <row r="7" spans="1:40" s="1" customFormat="1" ht="18" customHeight="1" x14ac:dyDescent="0.2">
      <c r="A7" s="17">
        <v>750</v>
      </c>
      <c r="B7" s="16"/>
      <c r="C7" s="17"/>
      <c r="D7" s="80" t="s">
        <v>22</v>
      </c>
      <c r="E7" s="58"/>
      <c r="F7" s="29">
        <v>391382</v>
      </c>
      <c r="G7" s="29">
        <f>G8</f>
        <v>-20867</v>
      </c>
      <c r="H7" s="29">
        <f>SUM(F7:G7)</f>
        <v>370515</v>
      </c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</row>
    <row r="8" spans="1:40" s="1" customFormat="1" ht="16.5" customHeight="1" x14ac:dyDescent="0.2">
      <c r="A8" s="20"/>
      <c r="B8" s="21">
        <v>75011</v>
      </c>
      <c r="C8" s="77"/>
      <c r="D8" s="4" t="s">
        <v>23</v>
      </c>
      <c r="E8" s="58"/>
      <c r="F8" s="44">
        <v>368827</v>
      </c>
      <c r="G8" s="44">
        <f>G9</f>
        <v>-20867</v>
      </c>
      <c r="H8" s="30">
        <f t="shared" ref="H8:H10" si="0">SUM(F8:G8)</f>
        <v>347960</v>
      </c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</row>
    <row r="9" spans="1:40" s="1" customFormat="1" ht="77.25" customHeight="1" x14ac:dyDescent="0.2">
      <c r="A9" s="20"/>
      <c r="B9" s="20"/>
      <c r="C9" s="28">
        <v>2010</v>
      </c>
      <c r="D9" s="5" t="s">
        <v>14</v>
      </c>
      <c r="E9" s="74"/>
      <c r="F9" s="31">
        <v>368827</v>
      </c>
      <c r="G9" s="31">
        <f>G10</f>
        <v>-20867</v>
      </c>
      <c r="H9" s="31">
        <f t="shared" si="0"/>
        <v>347960</v>
      </c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</row>
    <row r="10" spans="1:40" s="1" customFormat="1" ht="16.5" customHeight="1" x14ac:dyDescent="0.2">
      <c r="A10" s="20"/>
      <c r="B10" s="20"/>
      <c r="C10" s="81"/>
      <c r="D10" s="75" t="s">
        <v>24</v>
      </c>
      <c r="E10" s="74" t="s">
        <v>5</v>
      </c>
      <c r="F10" s="33">
        <v>361607</v>
      </c>
      <c r="G10" s="76">
        <f>872-21739</f>
        <v>-20867</v>
      </c>
      <c r="H10" s="33">
        <f t="shared" si="0"/>
        <v>340740</v>
      </c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</row>
    <row r="11" spans="1:40" s="1" customFormat="1" ht="18" customHeight="1" x14ac:dyDescent="0.2">
      <c r="A11" s="17">
        <v>852</v>
      </c>
      <c r="B11" s="16"/>
      <c r="C11" s="16"/>
      <c r="D11" s="6" t="s">
        <v>20</v>
      </c>
      <c r="E11" s="67"/>
      <c r="F11" s="29">
        <f>F12+F15</f>
        <v>170774</v>
      </c>
      <c r="G11" s="29">
        <f>G12+G15</f>
        <v>-8006</v>
      </c>
      <c r="H11" s="29">
        <f>SUM(F11:G11)</f>
        <v>162768</v>
      </c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</row>
    <row r="12" spans="1:40" s="1" customFormat="1" ht="16.5" customHeight="1" x14ac:dyDescent="0.2">
      <c r="A12" s="48"/>
      <c r="B12" s="21">
        <v>85215</v>
      </c>
      <c r="C12" s="34"/>
      <c r="D12" s="4" t="s">
        <v>25</v>
      </c>
      <c r="E12" s="49"/>
      <c r="F12" s="44">
        <f t="shared" ref="F12:F13" si="1">F13</f>
        <v>11974</v>
      </c>
      <c r="G12" s="44">
        <f>G13</f>
        <v>-296</v>
      </c>
      <c r="H12" s="30">
        <f t="shared" ref="H12:H17" si="2">SUM(F12:G12)</f>
        <v>11678</v>
      </c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</row>
    <row r="13" spans="1:40" s="1" customFormat="1" ht="77.25" customHeight="1" x14ac:dyDescent="0.2">
      <c r="A13" s="20"/>
      <c r="B13" s="20"/>
      <c r="C13" s="28">
        <v>2010</v>
      </c>
      <c r="D13" s="5" t="s">
        <v>14</v>
      </c>
      <c r="E13" s="50"/>
      <c r="F13" s="31">
        <f t="shared" si="1"/>
        <v>11974</v>
      </c>
      <c r="G13" s="31">
        <f>G14</f>
        <v>-296</v>
      </c>
      <c r="H13" s="31">
        <f t="shared" si="2"/>
        <v>11678</v>
      </c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</row>
    <row r="14" spans="1:40" s="1" customFormat="1" ht="16.5" customHeight="1" x14ac:dyDescent="0.2">
      <c r="A14" s="20"/>
      <c r="B14" s="45"/>
      <c r="C14" s="51"/>
      <c r="D14" s="52" t="s">
        <v>8</v>
      </c>
      <c r="E14" s="59" t="s">
        <v>5</v>
      </c>
      <c r="F14" s="33">
        <v>11974</v>
      </c>
      <c r="G14" s="76">
        <v>-296</v>
      </c>
      <c r="H14" s="33">
        <f t="shared" si="2"/>
        <v>11678</v>
      </c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</row>
    <row r="15" spans="1:40" s="1" customFormat="1" ht="31.5" customHeight="1" x14ac:dyDescent="0.2">
      <c r="A15" s="20"/>
      <c r="B15" s="21">
        <v>85228</v>
      </c>
      <c r="C15" s="77"/>
      <c r="D15" s="4" t="s">
        <v>26</v>
      </c>
      <c r="E15" s="58"/>
      <c r="F15" s="44">
        <f t="shared" ref="F15:F16" si="3">F16</f>
        <v>158800</v>
      </c>
      <c r="G15" s="44">
        <f>G16</f>
        <v>-7710</v>
      </c>
      <c r="H15" s="30">
        <f t="shared" si="2"/>
        <v>151090</v>
      </c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</row>
    <row r="16" spans="1:40" s="1" customFormat="1" ht="77.25" customHeight="1" x14ac:dyDescent="0.2">
      <c r="A16" s="78"/>
      <c r="B16" s="79"/>
      <c r="C16" s="28">
        <v>2010</v>
      </c>
      <c r="D16" s="5" t="s">
        <v>14</v>
      </c>
      <c r="E16" s="74"/>
      <c r="F16" s="31">
        <f t="shared" si="3"/>
        <v>158800</v>
      </c>
      <c r="G16" s="31">
        <f>G17</f>
        <v>-7710</v>
      </c>
      <c r="H16" s="31">
        <f t="shared" si="2"/>
        <v>151090</v>
      </c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</row>
    <row r="17" spans="1:40" s="1" customFormat="1" ht="15.75" customHeight="1" x14ac:dyDescent="0.2">
      <c r="A17" s="20"/>
      <c r="B17" s="45"/>
      <c r="C17" s="51"/>
      <c r="D17" s="75" t="s">
        <v>8</v>
      </c>
      <c r="E17" s="59" t="s">
        <v>5</v>
      </c>
      <c r="F17" s="33">
        <v>158800</v>
      </c>
      <c r="G17" s="76">
        <v>-7710</v>
      </c>
      <c r="H17" s="33">
        <f t="shared" si="2"/>
        <v>151090</v>
      </c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</row>
    <row r="18" spans="1:40" s="1" customFormat="1" ht="18" customHeight="1" x14ac:dyDescent="0.2">
      <c r="A18" s="17">
        <v>855</v>
      </c>
      <c r="B18" s="16"/>
      <c r="C18" s="16"/>
      <c r="D18" s="6" t="s">
        <v>15</v>
      </c>
      <c r="E18" s="67"/>
      <c r="F18" s="29">
        <f>F19+F22+F25+F28+F31</f>
        <v>40166685</v>
      </c>
      <c r="G18" s="29">
        <f>G19+G22+G25+G28+G31</f>
        <v>2932619</v>
      </c>
      <c r="H18" s="29">
        <f>SUM(F18:G18)</f>
        <v>43099304</v>
      </c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</row>
    <row r="19" spans="1:40" s="1" customFormat="1" ht="16.5" customHeight="1" x14ac:dyDescent="0.2">
      <c r="A19" s="20"/>
      <c r="B19" s="68">
        <v>85501</v>
      </c>
      <c r="C19" s="68"/>
      <c r="D19" s="69" t="s">
        <v>18</v>
      </c>
      <c r="E19" s="70"/>
      <c r="F19" s="44">
        <f t="shared" ref="F19:F20" si="4">F20</f>
        <v>30209633</v>
      </c>
      <c r="G19" s="44">
        <f>G20</f>
        <v>2692188</v>
      </c>
      <c r="H19" s="30">
        <f t="shared" ref="H19:H34" si="5">SUM(F19:G19)</f>
        <v>32901821</v>
      </c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</row>
    <row r="20" spans="1:40" s="1" customFormat="1" ht="105" customHeight="1" x14ac:dyDescent="0.2">
      <c r="A20" s="20"/>
      <c r="B20" s="71"/>
      <c r="C20" s="72">
        <v>2060</v>
      </c>
      <c r="D20" s="73" t="s">
        <v>19</v>
      </c>
      <c r="E20" s="74"/>
      <c r="F20" s="31">
        <f t="shared" si="4"/>
        <v>30209633</v>
      </c>
      <c r="G20" s="31">
        <f>G21</f>
        <v>2692188</v>
      </c>
      <c r="H20" s="31">
        <f t="shared" si="5"/>
        <v>32901821</v>
      </c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</row>
    <row r="21" spans="1:40" s="1" customFormat="1" ht="15.75" customHeight="1" x14ac:dyDescent="0.2">
      <c r="A21" s="20"/>
      <c r="B21" s="45"/>
      <c r="C21" s="51"/>
      <c r="D21" s="75" t="s">
        <v>8</v>
      </c>
      <c r="E21" s="59" t="s">
        <v>5</v>
      </c>
      <c r="F21" s="33">
        <v>30209633</v>
      </c>
      <c r="G21" s="76">
        <v>2692188</v>
      </c>
      <c r="H21" s="33">
        <f t="shared" si="5"/>
        <v>32901821</v>
      </c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</row>
    <row r="22" spans="1:40" s="1" customFormat="1" ht="60.75" customHeight="1" x14ac:dyDescent="0.2">
      <c r="A22" s="20"/>
      <c r="B22" s="20">
        <v>85502</v>
      </c>
      <c r="C22" s="82"/>
      <c r="D22" s="4" t="s">
        <v>27</v>
      </c>
      <c r="E22" s="70"/>
      <c r="F22" s="44">
        <f t="shared" ref="F22:F23" si="6">F23</f>
        <v>8812403</v>
      </c>
      <c r="G22" s="44">
        <f>G23</f>
        <v>225976</v>
      </c>
      <c r="H22" s="30">
        <f t="shared" ref="H22:H24" si="7">SUM(F22:G22)</f>
        <v>9038379</v>
      </c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</row>
    <row r="23" spans="1:40" s="1" customFormat="1" ht="77.25" customHeight="1" x14ac:dyDescent="0.2">
      <c r="A23" s="20"/>
      <c r="B23" s="79"/>
      <c r="C23" s="28">
        <v>2010</v>
      </c>
      <c r="D23" s="5" t="s">
        <v>14</v>
      </c>
      <c r="E23" s="74"/>
      <c r="F23" s="31">
        <f t="shared" si="6"/>
        <v>8812403</v>
      </c>
      <c r="G23" s="31">
        <f>G24</f>
        <v>225976</v>
      </c>
      <c r="H23" s="31">
        <f t="shared" si="7"/>
        <v>9038379</v>
      </c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</row>
    <row r="24" spans="1:40" s="1" customFormat="1" ht="15.75" customHeight="1" x14ac:dyDescent="0.2">
      <c r="A24" s="20"/>
      <c r="B24" s="45"/>
      <c r="C24" s="51"/>
      <c r="D24" s="75" t="s">
        <v>8</v>
      </c>
      <c r="E24" s="59" t="s">
        <v>5</v>
      </c>
      <c r="F24" s="33">
        <v>8812403</v>
      </c>
      <c r="G24" s="76">
        <v>225976</v>
      </c>
      <c r="H24" s="33">
        <f t="shared" si="7"/>
        <v>9038379</v>
      </c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</row>
    <row r="25" spans="1:40" s="1" customFormat="1" ht="16.5" customHeight="1" x14ac:dyDescent="0.2">
      <c r="A25" s="20"/>
      <c r="B25" s="21">
        <v>85503</v>
      </c>
      <c r="C25" s="77"/>
      <c r="D25" s="4" t="s">
        <v>28</v>
      </c>
      <c r="E25" s="58"/>
      <c r="F25" s="44">
        <f t="shared" ref="F25:F26" si="8">F26</f>
        <v>1316</v>
      </c>
      <c r="G25" s="44">
        <f>G26</f>
        <v>-190</v>
      </c>
      <c r="H25" s="30">
        <f t="shared" si="5"/>
        <v>1126</v>
      </c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</row>
    <row r="26" spans="1:40" s="1" customFormat="1" ht="77.25" customHeight="1" x14ac:dyDescent="0.2">
      <c r="A26" s="78"/>
      <c r="B26" s="79"/>
      <c r="C26" s="28">
        <v>2010</v>
      </c>
      <c r="D26" s="5" t="s">
        <v>14</v>
      </c>
      <c r="E26" s="74"/>
      <c r="F26" s="31">
        <f t="shared" si="8"/>
        <v>1316</v>
      </c>
      <c r="G26" s="31">
        <f>G27</f>
        <v>-190</v>
      </c>
      <c r="H26" s="31">
        <f t="shared" si="5"/>
        <v>1126</v>
      </c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</row>
    <row r="27" spans="1:40" s="1" customFormat="1" ht="35.25" customHeight="1" x14ac:dyDescent="0.2">
      <c r="A27" s="20"/>
      <c r="B27" s="20"/>
      <c r="C27" s="81"/>
      <c r="D27" s="75" t="s">
        <v>8</v>
      </c>
      <c r="E27" s="74" t="s">
        <v>29</v>
      </c>
      <c r="F27" s="33">
        <v>1316</v>
      </c>
      <c r="G27" s="76">
        <v>-190</v>
      </c>
      <c r="H27" s="33">
        <f t="shared" si="5"/>
        <v>1126</v>
      </c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</row>
    <row r="28" spans="1:40" s="1" customFormat="1" ht="16.5" customHeight="1" x14ac:dyDescent="0.2">
      <c r="A28" s="48"/>
      <c r="B28" s="21">
        <v>85504</v>
      </c>
      <c r="C28" s="34"/>
      <c r="D28" s="4" t="s">
        <v>16</v>
      </c>
      <c r="E28" s="49"/>
      <c r="F28" s="44">
        <f t="shared" ref="F28:F29" si="9">F29</f>
        <v>1056849</v>
      </c>
      <c r="G28" s="44">
        <f>G29</f>
        <v>18321</v>
      </c>
      <c r="H28" s="30">
        <f t="shared" ref="H28:H30" si="10">SUM(F28:G28)</f>
        <v>1075170</v>
      </c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</row>
    <row r="29" spans="1:40" s="1" customFormat="1" ht="80.25" customHeight="1" x14ac:dyDescent="0.2">
      <c r="A29" s="20"/>
      <c r="B29" s="20"/>
      <c r="C29" s="28">
        <v>2010</v>
      </c>
      <c r="D29" s="5" t="s">
        <v>14</v>
      </c>
      <c r="E29" s="50"/>
      <c r="F29" s="31">
        <f t="shared" si="9"/>
        <v>1056849</v>
      </c>
      <c r="G29" s="31">
        <f>G30</f>
        <v>18321</v>
      </c>
      <c r="H29" s="31">
        <f t="shared" si="10"/>
        <v>1075170</v>
      </c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</row>
    <row r="30" spans="1:40" s="1" customFormat="1" ht="15.75" customHeight="1" x14ac:dyDescent="0.2">
      <c r="A30" s="20"/>
      <c r="B30" s="45"/>
      <c r="C30" s="51"/>
      <c r="D30" s="52" t="s">
        <v>8</v>
      </c>
      <c r="E30" s="59" t="s">
        <v>5</v>
      </c>
      <c r="F30" s="33">
        <v>1056849</v>
      </c>
      <c r="G30" s="76">
        <v>18321</v>
      </c>
      <c r="H30" s="33">
        <f t="shared" si="10"/>
        <v>1075170</v>
      </c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</row>
    <row r="31" spans="1:40" s="1" customFormat="1" ht="129" customHeight="1" x14ac:dyDescent="0.2">
      <c r="A31" s="48"/>
      <c r="B31" s="21">
        <v>85513</v>
      </c>
      <c r="C31" s="34"/>
      <c r="D31" s="4" t="s">
        <v>30</v>
      </c>
      <c r="E31" s="49"/>
      <c r="F31" s="44">
        <f t="shared" ref="F31:F32" si="11">F32</f>
        <v>86484</v>
      </c>
      <c r="G31" s="44">
        <f>G32</f>
        <v>-3676</v>
      </c>
      <c r="H31" s="30">
        <f t="shared" si="5"/>
        <v>82808</v>
      </c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</row>
    <row r="32" spans="1:40" s="1" customFormat="1" ht="80.25" customHeight="1" x14ac:dyDescent="0.2">
      <c r="A32" s="20"/>
      <c r="B32" s="20"/>
      <c r="C32" s="28">
        <v>2010</v>
      </c>
      <c r="D32" s="5" t="s">
        <v>14</v>
      </c>
      <c r="E32" s="50"/>
      <c r="F32" s="31">
        <f t="shared" si="11"/>
        <v>86484</v>
      </c>
      <c r="G32" s="31">
        <f>G33</f>
        <v>-3676</v>
      </c>
      <c r="H32" s="31">
        <f t="shared" si="5"/>
        <v>82808</v>
      </c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</row>
    <row r="33" spans="1:40" s="1" customFormat="1" ht="15.75" customHeight="1" x14ac:dyDescent="0.2">
      <c r="A33" s="20"/>
      <c r="B33" s="45"/>
      <c r="C33" s="51"/>
      <c r="D33" s="52" t="s">
        <v>8</v>
      </c>
      <c r="E33" s="59" t="s">
        <v>5</v>
      </c>
      <c r="F33" s="33">
        <v>86484</v>
      </c>
      <c r="G33" s="76">
        <v>-3676</v>
      </c>
      <c r="H33" s="33">
        <f t="shared" si="5"/>
        <v>82808</v>
      </c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</row>
    <row r="34" spans="1:40" s="1" customFormat="1" ht="16.5" customHeight="1" x14ac:dyDescent="0.2">
      <c r="A34" s="84" t="s">
        <v>13</v>
      </c>
      <c r="B34" s="85"/>
      <c r="C34" s="85"/>
      <c r="D34" s="86"/>
      <c r="E34" s="47"/>
      <c r="F34" s="46">
        <v>41185136.009999998</v>
      </c>
      <c r="G34" s="46">
        <f>G7+G11+G18</f>
        <v>2903746</v>
      </c>
      <c r="H34" s="46">
        <f t="shared" si="5"/>
        <v>44088882.009999998</v>
      </c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</row>
    <row r="35" spans="1:40" s="1" customFormat="1" ht="16.5" customHeight="1" x14ac:dyDescent="0.2">
      <c r="A35" s="18"/>
      <c r="B35" s="15"/>
      <c r="C35" s="15"/>
      <c r="D35" s="10"/>
      <c r="E35" s="7"/>
      <c r="F35" s="32"/>
      <c r="G35" s="64"/>
      <c r="H35" s="32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</row>
    <row r="36" spans="1:40" ht="19.5" customHeight="1" x14ac:dyDescent="0.2">
      <c r="A36" s="84" t="s">
        <v>12</v>
      </c>
      <c r="B36" s="85"/>
      <c r="C36" s="85"/>
      <c r="D36" s="86"/>
      <c r="E36" s="47"/>
      <c r="F36" s="46">
        <v>203812560.94</v>
      </c>
      <c r="G36" s="46">
        <f>G34</f>
        <v>2903746</v>
      </c>
      <c r="H36" s="46">
        <f>SUM(F36:G36)</f>
        <v>206716306.94</v>
      </c>
    </row>
    <row r="37" spans="1:40" x14ac:dyDescent="0.2">
      <c r="A37" s="22"/>
      <c r="B37" s="23"/>
      <c r="C37" s="54"/>
      <c r="D37" s="11"/>
    </row>
    <row r="38" spans="1:40" ht="25.5" customHeight="1" x14ac:dyDescent="0.2">
      <c r="A38" s="24"/>
      <c r="B38" s="25"/>
      <c r="C38" s="55"/>
      <c r="D38" s="12"/>
      <c r="E38" s="9"/>
      <c r="F38" s="40"/>
      <c r="G38" s="66"/>
      <c r="H38" s="40"/>
    </row>
    <row r="39" spans="1:40" x14ac:dyDescent="0.2">
      <c r="A39" s="26"/>
      <c r="B39" s="27"/>
      <c r="C39" s="56"/>
      <c r="D39" s="13"/>
      <c r="E39" s="9"/>
      <c r="F39" s="40"/>
      <c r="G39" s="66"/>
      <c r="H39" s="40"/>
    </row>
    <row r="40" spans="1:40" x14ac:dyDescent="0.2">
      <c r="A40" s="26"/>
      <c r="B40" s="27"/>
      <c r="C40" s="56"/>
      <c r="D40" s="13"/>
      <c r="E40" s="9"/>
      <c r="F40" s="40"/>
      <c r="G40" s="66"/>
      <c r="H40" s="40"/>
    </row>
    <row r="41" spans="1:40" x14ac:dyDescent="0.2">
      <c r="A41" s="26"/>
      <c r="B41" s="27"/>
      <c r="C41" s="56"/>
      <c r="D41" s="13"/>
      <c r="E41" s="9"/>
      <c r="F41" s="40"/>
      <c r="G41" s="66"/>
      <c r="H41" s="40"/>
    </row>
    <row r="42" spans="1:40" x14ac:dyDescent="0.2">
      <c r="A42" s="26"/>
      <c r="B42" s="27"/>
      <c r="C42" s="56"/>
      <c r="D42" s="13"/>
      <c r="E42" s="9"/>
      <c r="F42" s="40"/>
      <c r="G42" s="66"/>
      <c r="H42" s="40"/>
    </row>
    <row r="43" spans="1:40" x14ac:dyDescent="0.2">
      <c r="A43" s="26"/>
      <c r="B43" s="27"/>
      <c r="C43" s="56"/>
      <c r="D43" s="13"/>
      <c r="E43" s="9"/>
      <c r="F43" s="40"/>
      <c r="G43" s="66"/>
      <c r="H43" s="40"/>
    </row>
    <row r="44" spans="1:40" x14ac:dyDescent="0.2">
      <c r="A44" s="26"/>
      <c r="B44" s="27"/>
      <c r="C44" s="56"/>
      <c r="D44" s="13"/>
      <c r="E44" s="9"/>
      <c r="F44" s="40"/>
      <c r="G44" s="66"/>
      <c r="H44" s="40"/>
    </row>
    <row r="52" spans="4:4" x14ac:dyDescent="0.2">
      <c r="D52" s="14" t="s">
        <v>7</v>
      </c>
    </row>
  </sheetData>
  <mergeCells count="4">
    <mergeCell ref="A36:D36"/>
    <mergeCell ref="A4:E4"/>
    <mergeCell ref="A6:E6"/>
    <mergeCell ref="A34:D34"/>
  </mergeCells>
  <phoneticPr fontId="1" type="noConversion"/>
  <printOptions horizontalCentered="1" gridLines="1"/>
  <pageMargins left="0.46" right="0.23622047244094491" top="1.07" bottom="0.78740157480314965" header="0.55118110236220474" footer="0.53"/>
  <pageSetup paperSize="9" scale="75" orientation="portrait" r:id="rId1"/>
  <headerFooter alignWithMargins="0">
    <oddHeader xml:space="preserve">&amp;C&amp;"Bookman Old Style,Pogrubiona kursywa"&amp;12ZMIANY W PLANIE FINANSOWYM
DOCHODÓW BUDŻETOWYCH URZĘDU MIEJSKIEGO NA ROK 2020&amp;"Arial CE,Pogrubiona kursywa"&amp;14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DOCH</vt:lpstr>
      <vt:lpstr>Drukowany</vt:lpstr>
      <vt:lpstr>DOCH!Obszar_wydruku</vt:lpstr>
      <vt:lpstr>DOCH!Tytuły_wydruku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2020-11-23T12:28:25Z</cp:lastPrinted>
  <dcterms:created xsi:type="dcterms:W3CDTF">2000-11-02T14:08:21Z</dcterms:created>
  <dcterms:modified xsi:type="dcterms:W3CDTF">2020-11-23T12:28:28Z</dcterms:modified>
</cp:coreProperties>
</file>