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ne\2020_dokumenty\2020_UCHWALY_ZARZADZENIA\ZBM_170_11XII2020_ZM_PL_FIN\"/>
    </mc:Choice>
  </mc:AlternateContent>
  <bookViews>
    <workbookView xWindow="-15" yWindow="4395" windowWidth="15165" windowHeight="4440" tabRatio="599"/>
  </bookViews>
  <sheets>
    <sheet name="DOCH" sheetId="1" r:id="rId1"/>
  </sheets>
  <definedNames>
    <definedName name="Drukowany">DOCH!A1:XEY1</definedName>
    <definedName name="_xlnm.Print_Area" localSheetId="0">DOCH!$A$1:$J$91</definedName>
    <definedName name="_xlnm.Print_Titles" localSheetId="0">DOCH!$5:$5</definedName>
  </definedNames>
  <calcPr calcId="152511"/>
</workbook>
</file>

<file path=xl/calcChain.xml><?xml version="1.0" encoding="utf-8"?>
<calcChain xmlns="http://schemas.openxmlformats.org/spreadsheetml/2006/main">
  <c r="I31" i="1" l="1"/>
  <c r="I30" i="1" s="1"/>
  <c r="I29" i="1" s="1"/>
  <c r="I33" i="1" s="1"/>
  <c r="G31" i="1"/>
  <c r="G30" i="1" s="1"/>
  <c r="G29" i="1" s="1"/>
  <c r="G33" i="1" s="1"/>
  <c r="F31" i="1"/>
  <c r="H32" i="1"/>
  <c r="J32" i="1" s="1"/>
  <c r="I71" i="1"/>
  <c r="I70" i="1" s="1"/>
  <c r="I68" i="1"/>
  <c r="I67" i="1" s="1"/>
  <c r="I65" i="1"/>
  <c r="I64" i="1" s="1"/>
  <c r="F71" i="1"/>
  <c r="F70" i="1" s="1"/>
  <c r="F68" i="1"/>
  <c r="F67" i="1" s="1"/>
  <c r="F65" i="1"/>
  <c r="F64" i="1" s="1"/>
  <c r="F80" i="1"/>
  <c r="F79" i="1" s="1"/>
  <c r="F78" i="1" s="1"/>
  <c r="I79" i="1"/>
  <c r="I78" i="1" s="1"/>
  <c r="G79" i="1"/>
  <c r="F75" i="1"/>
  <c r="H76" i="1"/>
  <c r="J76" i="1" s="1"/>
  <c r="I75" i="1"/>
  <c r="G75" i="1"/>
  <c r="G74" i="1" s="1"/>
  <c r="H72" i="1"/>
  <c r="J72" i="1" s="1"/>
  <c r="G71" i="1"/>
  <c r="G70" i="1" s="1"/>
  <c r="H69" i="1"/>
  <c r="J69" i="1" s="1"/>
  <c r="G68" i="1"/>
  <c r="G67" i="1" s="1"/>
  <c r="H66" i="1"/>
  <c r="J66" i="1" s="1"/>
  <c r="G65" i="1"/>
  <c r="G64" i="1" s="1"/>
  <c r="G63" i="1" s="1"/>
  <c r="H54" i="1"/>
  <c r="J54" i="1" s="1"/>
  <c r="I53" i="1"/>
  <c r="I52" i="1" s="1"/>
  <c r="I51" i="1" s="1"/>
  <c r="G53" i="1"/>
  <c r="G52" i="1" s="1"/>
  <c r="G51" i="1" s="1"/>
  <c r="F53" i="1"/>
  <c r="H50" i="1"/>
  <c r="J50" i="1" s="1"/>
  <c r="I49" i="1"/>
  <c r="I48" i="1" s="1"/>
  <c r="I47" i="1" s="1"/>
  <c r="I55" i="1" s="1"/>
  <c r="G49" i="1"/>
  <c r="G48" i="1" s="1"/>
  <c r="G47" i="1" s="1"/>
  <c r="F49" i="1"/>
  <c r="F48" i="1" s="1"/>
  <c r="F47" i="1" s="1"/>
  <c r="I38" i="1"/>
  <c r="I37" i="1" s="1"/>
  <c r="I36" i="1" s="1"/>
  <c r="G38" i="1"/>
  <c r="F37" i="1"/>
  <c r="F39" i="1"/>
  <c r="H39" i="1" s="1"/>
  <c r="J39" i="1" s="1"/>
  <c r="I63" i="1" l="1"/>
  <c r="I74" i="1"/>
  <c r="I73" i="1" s="1"/>
  <c r="H31" i="1"/>
  <c r="J31" i="1" s="1"/>
  <c r="F30" i="1"/>
  <c r="H75" i="1"/>
  <c r="J75" i="1" s="1"/>
  <c r="H65" i="1"/>
  <c r="J65" i="1" s="1"/>
  <c r="H71" i="1"/>
  <c r="J71" i="1" s="1"/>
  <c r="G78" i="1"/>
  <c r="G77" i="1" s="1"/>
  <c r="H64" i="1"/>
  <c r="J64" i="1" s="1"/>
  <c r="G73" i="1"/>
  <c r="H67" i="1"/>
  <c r="J67" i="1" s="1"/>
  <c r="I77" i="1"/>
  <c r="H68" i="1"/>
  <c r="J68" i="1" s="1"/>
  <c r="H70" i="1"/>
  <c r="J70" i="1" s="1"/>
  <c r="H79" i="1"/>
  <c r="J79" i="1" s="1"/>
  <c r="H80" i="1"/>
  <c r="J80" i="1" s="1"/>
  <c r="H49" i="1"/>
  <c r="J49" i="1" s="1"/>
  <c r="H53" i="1"/>
  <c r="J53" i="1" s="1"/>
  <c r="G55" i="1"/>
  <c r="H55" i="1" s="1"/>
  <c r="J55" i="1" s="1"/>
  <c r="H38" i="1"/>
  <c r="J38" i="1" s="1"/>
  <c r="F52" i="1"/>
  <c r="H47" i="1"/>
  <c r="J47" i="1" s="1"/>
  <c r="H48" i="1"/>
  <c r="J48" i="1" s="1"/>
  <c r="G37" i="1"/>
  <c r="H52" i="1" l="1"/>
  <c r="J52" i="1" s="1"/>
  <c r="F51" i="1"/>
  <c r="H51" i="1" s="1"/>
  <c r="J51" i="1" s="1"/>
  <c r="H37" i="1"/>
  <c r="J37" i="1" s="1"/>
  <c r="G36" i="1"/>
  <c r="H30" i="1"/>
  <c r="J30" i="1" s="1"/>
  <c r="F29" i="1"/>
  <c r="H77" i="1"/>
  <c r="J77" i="1" s="1"/>
  <c r="H78" i="1"/>
  <c r="J78" i="1" s="1"/>
  <c r="I86" i="1"/>
  <c r="I85" i="1" s="1"/>
  <c r="I84" i="1" s="1"/>
  <c r="I89" i="1" s="1"/>
  <c r="G86" i="1"/>
  <c r="G85" i="1" s="1"/>
  <c r="H62" i="1"/>
  <c r="J62" i="1" s="1"/>
  <c r="I61" i="1"/>
  <c r="I60" i="1" s="1"/>
  <c r="I59" i="1" s="1"/>
  <c r="G61" i="1"/>
  <c r="G60" i="1" s="1"/>
  <c r="G59" i="1" s="1"/>
  <c r="G81" i="1" s="1"/>
  <c r="F61" i="1"/>
  <c r="I42" i="1"/>
  <c r="F22" i="1"/>
  <c r="H10" i="1"/>
  <c r="J10" i="1" s="1"/>
  <c r="I9" i="1"/>
  <c r="I8" i="1" s="1"/>
  <c r="I7" i="1" s="1"/>
  <c r="G9" i="1"/>
  <c r="G8" i="1" s="1"/>
  <c r="F9" i="1"/>
  <c r="H36" i="1" l="1"/>
  <c r="J36" i="1" s="1"/>
  <c r="H29" i="1"/>
  <c r="J29" i="1" s="1"/>
  <c r="F33" i="1"/>
  <c r="H33" i="1" s="1"/>
  <c r="H74" i="1"/>
  <c r="J74" i="1" s="1"/>
  <c r="F73" i="1"/>
  <c r="H61" i="1"/>
  <c r="J61" i="1" s="1"/>
  <c r="F60" i="1"/>
  <c r="G7" i="1"/>
  <c r="H9" i="1"/>
  <c r="J9" i="1" s="1"/>
  <c r="H60" i="1" l="1"/>
  <c r="J60" i="1" s="1"/>
  <c r="F59" i="1"/>
  <c r="H59" i="1" s="1"/>
  <c r="J59" i="1" s="1"/>
  <c r="H8" i="1"/>
  <c r="J8" i="1" s="1"/>
  <c r="H7" i="1"/>
  <c r="J7" i="1" s="1"/>
  <c r="I81" i="1"/>
  <c r="I24" i="1"/>
  <c r="I22" i="1"/>
  <c r="I19" i="1"/>
  <c r="I17" i="1"/>
  <c r="I13" i="1"/>
  <c r="H25" i="1"/>
  <c r="J25" i="1" s="1"/>
  <c r="G24" i="1"/>
  <c r="F24" i="1"/>
  <c r="F21" i="1" s="1"/>
  <c r="H23" i="1"/>
  <c r="J23" i="1" s="1"/>
  <c r="G22" i="1"/>
  <c r="H20" i="1"/>
  <c r="J20" i="1" s="1"/>
  <c r="G19" i="1"/>
  <c r="F19" i="1"/>
  <c r="H18" i="1"/>
  <c r="G17" i="1"/>
  <c r="F17" i="1"/>
  <c r="H14" i="1"/>
  <c r="G13" i="1"/>
  <c r="G12" i="1" s="1"/>
  <c r="F13" i="1"/>
  <c r="I12" i="1" l="1"/>
  <c r="I11" i="1" s="1"/>
  <c r="J33" i="1"/>
  <c r="F16" i="1"/>
  <c r="H13" i="1"/>
  <c r="I21" i="1"/>
  <c r="F12" i="1"/>
  <c r="H12" i="1" s="1"/>
  <c r="J12" i="1" s="1"/>
  <c r="I16" i="1"/>
  <c r="H22" i="1"/>
  <c r="J22" i="1" s="1"/>
  <c r="H19" i="1"/>
  <c r="J19" i="1" s="1"/>
  <c r="G21" i="1"/>
  <c r="H21" i="1" s="1"/>
  <c r="H24" i="1"/>
  <c r="J24" i="1" s="1"/>
  <c r="G16" i="1"/>
  <c r="H17" i="1"/>
  <c r="G11" i="1"/>
  <c r="I15" i="1" l="1"/>
  <c r="G15" i="1"/>
  <c r="G26" i="1" s="1"/>
  <c r="I26" i="1"/>
  <c r="H11" i="1"/>
  <c r="J11" i="1" s="1"/>
  <c r="J21" i="1"/>
  <c r="H16" i="1"/>
  <c r="H15" i="1" l="1"/>
  <c r="I41" i="1"/>
  <c r="G42" i="1"/>
  <c r="G41" i="1" s="1"/>
  <c r="G40" i="1" s="1"/>
  <c r="G44" i="1" s="1"/>
  <c r="I40" i="1" l="1"/>
  <c r="G84" i="1"/>
  <c r="G89" i="1" s="1"/>
  <c r="G91" i="1" s="1"/>
  <c r="I44" i="1" l="1"/>
  <c r="I91" i="1" s="1"/>
  <c r="H26" i="1"/>
  <c r="H43" i="1"/>
  <c r="J43" i="1" s="1"/>
  <c r="F42" i="1"/>
  <c r="H81" i="1"/>
  <c r="H63" i="1" l="1"/>
  <c r="J63" i="1" s="1"/>
  <c r="H42" i="1"/>
  <c r="J42" i="1" s="1"/>
  <c r="F41" i="1"/>
  <c r="F40" i="1" s="1"/>
  <c r="H88" i="1"/>
  <c r="J88" i="1" s="1"/>
  <c r="F86" i="1"/>
  <c r="F85" i="1" s="1"/>
  <c r="F84" i="1" s="1"/>
  <c r="H84" i="1" s="1"/>
  <c r="J84" i="1" s="1"/>
  <c r="H41" i="1" l="1"/>
  <c r="J41" i="1" s="1"/>
  <c r="H40" i="1"/>
  <c r="J40" i="1" s="1"/>
  <c r="H86" i="1"/>
  <c r="J86" i="1" s="1"/>
  <c r="H85" i="1" l="1"/>
  <c r="J85" i="1" s="1"/>
  <c r="J18" i="1"/>
  <c r="J14" i="1"/>
  <c r="H73" i="1" l="1"/>
  <c r="J73" i="1" s="1"/>
  <c r="J13" i="1"/>
  <c r="J17" i="1"/>
  <c r="J16" i="1"/>
  <c r="J15" i="1"/>
  <c r="J81" i="1" l="1"/>
  <c r="J26" i="1" l="1"/>
  <c r="H44" i="1" l="1"/>
  <c r="J44" i="1" s="1"/>
  <c r="H89" i="1" l="1"/>
  <c r="J89" i="1" s="1"/>
  <c r="H91" i="1" l="1"/>
  <c r="J91" i="1" s="1"/>
</calcChain>
</file>

<file path=xl/sharedStrings.xml><?xml version="1.0" encoding="utf-8"?>
<sst xmlns="http://schemas.openxmlformats.org/spreadsheetml/2006/main" count="118" uniqueCount="72">
  <si>
    <t>Dz.</t>
  </si>
  <si>
    <t>§</t>
  </si>
  <si>
    <t>Nazwa</t>
  </si>
  <si>
    <t>Rozdz.</t>
  </si>
  <si>
    <t>Burmistrza Miasta Nowy Dwór Mazowiecki</t>
  </si>
  <si>
    <t>Wydz. Finansowy</t>
  </si>
  <si>
    <t>Komórka organizacyjna nadzorująca realizację dochodów</t>
  </si>
  <si>
    <t xml:space="preserve"> </t>
  </si>
  <si>
    <t>z tego:</t>
  </si>
  <si>
    <t>DOCHODY</t>
  </si>
  <si>
    <t>Plan dotychczasowy</t>
  </si>
  <si>
    <t xml:space="preserve">Plan po zmianach </t>
  </si>
  <si>
    <t>OGÓŁEM</t>
  </si>
  <si>
    <t>RAZEM</t>
  </si>
  <si>
    <t>Dotacje celowe otrzymane z budżetu państwa na realizację zadań bieżących z zakresu administracji rządowej oraz innych zadań zleconych gminie (związkom gmin, związkom powiatowo-gminnym) ustawami</t>
  </si>
  <si>
    <t>OŚWIATA I WYCHOWANIE</t>
  </si>
  <si>
    <t>Wydz. Projektów Infrastrukturalnych</t>
  </si>
  <si>
    <r>
      <rPr>
        <sz val="9"/>
        <color indexed="9"/>
        <rFont val="Verdana"/>
        <family val="2"/>
        <charset val="238"/>
      </rPr>
      <t>.</t>
    </r>
    <r>
      <rPr>
        <sz val="9"/>
        <rFont val="Verdana"/>
        <family val="2"/>
        <charset val="238"/>
      </rPr>
      <t>0940</t>
    </r>
  </si>
  <si>
    <t>Wpływy z rozliczeń/zwrotów z lat ubiegłych</t>
  </si>
  <si>
    <t>ADMINISTRACJA PUBLICZNA</t>
  </si>
  <si>
    <t>RÓŻNE ROZLICZENIA</t>
  </si>
  <si>
    <t>I. DOCHODY  WŁASNE :</t>
  </si>
  <si>
    <t>OPIEKA SPOŁECZNA</t>
  </si>
  <si>
    <t>Zasiłki stałe</t>
  </si>
  <si>
    <t>RODZINA</t>
  </si>
  <si>
    <t>Świadczenie wychowawcze</t>
  </si>
  <si>
    <t>.0920</t>
  </si>
  <si>
    <t>Wpływy z pozostałych odsetek</t>
  </si>
  <si>
    <t>Świadczenia rodzinne, świadczenie z funduszu alimentacyjnego oraz składki na ubezpieczenia emerytalne i rentowe z ubezpieczenia społecznego</t>
  </si>
  <si>
    <t>POMOC SPOŁECZNA</t>
  </si>
  <si>
    <t>Dotacje celowe otrzymane z budżetu państwa na realizację własnych zadań bieżących gmin (związków gmin, związków powiatowo-gminnych)</t>
  </si>
  <si>
    <t>TRANSPORT I ŁĄCZNOŚĆ</t>
  </si>
  <si>
    <t>Wydz. Gospodarki Nieruchomościami i Planowania Przestrzennego</t>
  </si>
  <si>
    <t>BEZPIECZEŃSTWO PUBLICZNE I OCHRONA PRZECIWPOŻAROWA</t>
  </si>
  <si>
    <t>Straż Miejska</t>
  </si>
  <si>
    <t>DOCHODY OD OSÓB PRAWNYCH, OD OSÓB FIZYCZNYCH I INNYCH JEDNOSTEK NIEPOSIADAJĄCYCH OSOBOWOŚCI PRAWNEJ ORAZ WYDATKI ZWIĄZANE Z ICH POBOREM</t>
  </si>
  <si>
    <t>Wydz. Gospodarki Komunalnej</t>
  </si>
  <si>
    <t>Wspieranie rodziny</t>
  </si>
  <si>
    <t xml:space="preserve">RAZEM </t>
  </si>
  <si>
    <t>Udziały gmin w podatkach stanowiących dochód budżetu państwa</t>
  </si>
  <si>
    <r>
      <t>.</t>
    </r>
    <r>
      <rPr>
        <sz val="9"/>
        <rFont val="Verdana"/>
        <family val="2"/>
        <charset val="238"/>
      </rPr>
      <t>0010</t>
    </r>
  </si>
  <si>
    <t>Wpływy z podatku dochodowego od osób fizycznych</t>
  </si>
  <si>
    <t>Składki na ubezpieczenie zdrowotne opłacane za osoby pobierające niektóre świadczenia z pomocy społecznej oraz za osoby uczestniczące w zajęciach w centrum integracji społecznej</t>
  </si>
  <si>
    <t>Wieloosobowe stanowisko ds. Edukacji ET</t>
  </si>
  <si>
    <t>Zapewnienie uczniom prawa do bezpłatnego dostępu do podręczników, materiałów edukacyjnych lub materiałów ćwiczeniowych</t>
  </si>
  <si>
    <t>Spis powszechny i inne</t>
  </si>
  <si>
    <t>Drogi publiczne powiatowe</t>
  </si>
  <si>
    <t>Dotacje celowe otrzymane z powiatu na zadania bieżące realizowane na podstawie porozumień (umów) między jednostkami samorządu  terytorialnego</t>
  </si>
  <si>
    <t xml:space="preserve">Szkoły podstawowe </t>
  </si>
  <si>
    <t>Dotacje celowe otrzymane z gminy na zadania bieżące realizowane na podstawie porozumień (umów) między jednostkami samorządu terytorialnego</t>
  </si>
  <si>
    <t>Ochotnicze straże pożarne</t>
  </si>
  <si>
    <t>Dotacja celowa otrzymana z tytułu pomocy finansowej udzielanej między jednostkami samorządu terytorialnego na dofinansowanie własnych zadań bieżących</t>
  </si>
  <si>
    <t>Ośrodki pomocy społecznej</t>
  </si>
  <si>
    <t>Pomoc materialna dla uczniów o charakterze  socjalnym</t>
  </si>
  <si>
    <t>Dotacje celowe otrzymane z budżetu państwa na realizację zadań bieżących gmin z zakresu edukacyjnej  opieki wychowawczej finansowanych w całości przez budżet państwa w ramach programów rządowych</t>
  </si>
  <si>
    <t>EDUKACYJNA OPIEKA WYCHOWAWCZA</t>
  </si>
  <si>
    <t>Środki z Funduszu Pracy otrzymane na realizację zadań wynikających z odrębnych ustaw</t>
  </si>
  <si>
    <t>Drogi publiczne gminne</t>
  </si>
  <si>
    <t>Dotacje celowe w ramach programów finansowanych z udziałem środków europejskich oraz środków, o których mowa w art. 5 ust.3 pkt 5 lit. a i b ustawy, lub płatności w ramach budżetu środków europejskich, realizowanych przez jednostki samorządu terytorialnego</t>
  </si>
  <si>
    <t xml:space="preserve">PROJEKT: UTWORZENIE DWÓCH PARKIGÓW PARK &amp; RIDE </t>
  </si>
  <si>
    <t>II. SUBWENCJE  :</t>
  </si>
  <si>
    <t>Część oświatowa subwencji ogólnej dla jednostek samorządu terytorialnego</t>
  </si>
  <si>
    <t>Subwencje ogólne z budżetu państwa</t>
  </si>
  <si>
    <t>III.    DOCHODY ZWIĄZANE Z REALIZACJĄ ZADAŃ ZLECONYCH:</t>
  </si>
  <si>
    <t>IV.  DOCHODY ZWIĄZANE Z REALIZACJĄ ZADAŃ POWIERZONYCH :</t>
  </si>
  <si>
    <t>V.  DOCHODY Z TYTUŁU DOTACJI I ŚRODKI NA ZADANIA WŁASNE :</t>
  </si>
  <si>
    <t>VI. DOCHODY ZWIĄZANE Z REALIZACJĄ PROGRAMÓW I PROJEKTÓW FINANSOWANYCH Z UDZIAŁEM ŚRODKÓW EUROPEJSKICH I INNYCH ŚRODKÓW POCHODZĄCYCH ZE ŹRÓDEŁ ZAGRANICZNYCH NIEPODLEGAJĄCYCH ZWROTOWI:</t>
  </si>
  <si>
    <t>Zmiany wynikające z uchwały Rady Miejskiej Nr XVII /256/2020 z dnia 8.12.2020 r.</t>
  </si>
  <si>
    <t>Załącznik Nr 1 do zarządzenia nr 170/2020</t>
  </si>
  <si>
    <t>z dnia 11 grudnia 2020 r.</t>
  </si>
  <si>
    <t>Zmiany wynikające z zarządzenia Burmistrza Miasta nr 169/2020 z dnia 11.12.2020 r.</t>
  </si>
  <si>
    <t>w tym: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</si>
</sst>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E"/>
      <charset val="238"/>
    </font>
    <font>
      <sz val="8"/>
      <name val="Arial CE"/>
      <charset val="238"/>
    </font>
    <font>
      <sz val="8"/>
      <name val="Bookman Old Style"/>
      <family val="1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i/>
      <sz val="9"/>
      <name val="Verdana"/>
      <family val="2"/>
      <charset val="238"/>
    </font>
    <font>
      <b/>
      <sz val="11"/>
      <name val="Verdana"/>
      <family val="2"/>
      <charset val="238"/>
    </font>
    <font>
      <b/>
      <sz val="9"/>
      <color indexed="10"/>
      <name val="Verdana"/>
      <family val="2"/>
      <charset val="238"/>
    </font>
    <font>
      <sz val="9"/>
      <color indexed="10"/>
      <name val="Verdana"/>
      <family val="2"/>
      <charset val="238"/>
    </font>
    <font>
      <sz val="9"/>
      <color indexed="9"/>
      <name val="Verdana"/>
      <family val="2"/>
      <charset val="238"/>
    </font>
    <font>
      <i/>
      <sz val="9"/>
      <color indexed="12"/>
      <name val="Verdana"/>
      <family val="2"/>
      <charset val="238"/>
    </font>
    <font>
      <sz val="9"/>
      <color indexed="12"/>
      <name val="Verdana"/>
      <family val="2"/>
      <charset val="238"/>
    </font>
    <font>
      <b/>
      <i/>
      <sz val="9"/>
      <color indexed="12"/>
      <name val="Verdana"/>
      <family val="2"/>
      <charset val="238"/>
    </font>
    <font>
      <i/>
      <sz val="9"/>
      <color rgb="FF0000FF"/>
      <name val="Verdana"/>
      <family val="2"/>
      <charset val="238"/>
    </font>
    <font>
      <sz val="9"/>
      <color rgb="FFFF0000"/>
      <name val="Verdana"/>
      <family val="2"/>
      <charset val="238"/>
    </font>
    <font>
      <b/>
      <i/>
      <sz val="9"/>
      <name val="Verdana"/>
      <family val="2"/>
      <charset val="238"/>
    </font>
    <font>
      <i/>
      <sz val="9"/>
      <color rgb="FF0000CC"/>
      <name val="Verdana"/>
      <family val="2"/>
      <charset val="238"/>
    </font>
    <font>
      <b/>
      <sz val="9"/>
      <color indexed="12"/>
      <name val="Verdana"/>
      <family val="2"/>
      <charset val="238"/>
    </font>
    <font>
      <b/>
      <sz val="10"/>
      <name val="Verdana"/>
      <family val="2"/>
      <charset val="238"/>
    </font>
    <font>
      <i/>
      <sz val="9"/>
      <color rgb="FFFF0000"/>
      <name val="Verdana"/>
      <family val="2"/>
      <charset val="238"/>
    </font>
    <font>
      <sz val="10"/>
      <color rgb="FFFF0000"/>
      <name val="Arial CE"/>
      <charset val="238"/>
    </font>
    <font>
      <i/>
      <sz val="9"/>
      <color rgb="FF0033CC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2" borderId="0" xfId="0" applyFill="1"/>
    <xf numFmtId="0" fontId="2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4" fontId="8" fillId="0" borderId="0" xfId="0" applyNumberFormat="1" applyFont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center" shrinkToFit="1"/>
    </xf>
    <xf numFmtId="0" fontId="8" fillId="2" borderId="0" xfId="0" applyFont="1" applyFill="1" applyAlignment="1">
      <alignment horizontal="center" shrinkToFit="1"/>
    </xf>
    <xf numFmtId="4" fontId="7" fillId="2" borderId="0" xfId="0" applyNumberFormat="1" applyFont="1" applyFill="1" applyAlignment="1">
      <alignment horizontal="center" shrinkToFit="1"/>
    </xf>
    <xf numFmtId="4" fontId="8" fillId="2" borderId="0" xfId="0" applyNumberFormat="1" applyFont="1" applyFill="1" applyAlignment="1">
      <alignment horizontal="center" shrinkToFit="1"/>
    </xf>
    <xf numFmtId="4" fontId="3" fillId="2" borderId="0" xfId="0" applyNumberFormat="1" applyFont="1" applyFill="1" applyAlignment="1">
      <alignment horizontal="center" shrinkToFit="1"/>
    </xf>
    <xf numFmtId="4" fontId="4" fillId="2" borderId="0" xfId="0" applyNumberFormat="1" applyFont="1" applyFill="1" applyAlignment="1">
      <alignment horizontal="center" shrinkToFit="1"/>
    </xf>
    <xf numFmtId="0" fontId="4" fillId="0" borderId="3" xfId="0" applyFont="1" applyBorder="1" applyAlignment="1">
      <alignment horizontal="center" vertical="center" shrinkToFit="1"/>
    </xf>
    <xf numFmtId="4" fontId="3" fillId="0" borderId="1" xfId="0" applyNumberFormat="1" applyFont="1" applyFill="1" applyBorder="1" applyAlignment="1">
      <alignment vertical="center" shrinkToFit="1"/>
    </xf>
    <xf numFmtId="4" fontId="3" fillId="0" borderId="2" xfId="0" applyNumberFormat="1" applyFont="1" applyFill="1" applyBorder="1" applyAlignment="1">
      <alignment vertical="center" shrinkToFit="1"/>
    </xf>
    <xf numFmtId="4" fontId="4" fillId="0" borderId="3" xfId="0" applyNumberFormat="1" applyFont="1" applyFill="1" applyBorder="1" applyAlignment="1">
      <alignment vertical="center" shrinkToFit="1"/>
    </xf>
    <xf numFmtId="4" fontId="4" fillId="2" borderId="0" xfId="0" applyNumberFormat="1" applyFont="1" applyFill="1" applyBorder="1" applyAlignment="1">
      <alignment shrinkToFit="1"/>
    </xf>
    <xf numFmtId="0" fontId="3" fillId="0" borderId="2" xfId="0" applyFont="1" applyFill="1" applyBorder="1" applyAlignment="1">
      <alignment horizontal="center" vertical="center" shrinkToFit="1"/>
    </xf>
    <xf numFmtId="3" fontId="4" fillId="2" borderId="0" xfId="0" applyNumberFormat="1" applyFont="1" applyFill="1" applyBorder="1" applyAlignment="1">
      <alignment horizontal="right"/>
    </xf>
    <xf numFmtId="3" fontId="4" fillId="2" borderId="0" xfId="0" applyNumberFormat="1" applyFont="1" applyFill="1" applyBorder="1" applyAlignment="1">
      <alignment horizontal="right" vertical="center"/>
    </xf>
    <xf numFmtId="0" fontId="4" fillId="4" borderId="0" xfId="0" applyFont="1" applyFill="1" applyAlignment="1">
      <alignment shrinkToFit="1"/>
    </xf>
    <xf numFmtId="0" fontId="4" fillId="0" borderId="0" xfId="0" applyFont="1" applyAlignment="1">
      <alignment shrinkToFit="1"/>
    </xf>
    <xf numFmtId="4" fontId="4" fillId="0" borderId="0" xfId="0" applyNumberFormat="1" applyFont="1" applyAlignment="1">
      <alignment shrinkToFit="1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1" fillId="2" borderId="0" xfId="0" applyFont="1" applyFill="1" applyAlignment="1">
      <alignment wrapText="1"/>
    </xf>
    <xf numFmtId="4" fontId="3" fillId="0" borderId="3" xfId="0" applyNumberFormat="1" applyFont="1" applyFill="1" applyBorder="1" applyAlignment="1">
      <alignment vertical="center" shrinkToFit="1"/>
    </xf>
    <xf numFmtId="0" fontId="3" fillId="2" borderId="4" xfId="0" applyFont="1" applyFill="1" applyBorder="1" applyAlignment="1">
      <alignment horizontal="center" vertical="center" shrinkToFit="1"/>
    </xf>
    <xf numFmtId="4" fontId="3" fillId="5" borderId="1" xfId="0" applyNumberFormat="1" applyFont="1" applyFill="1" applyBorder="1" applyAlignment="1">
      <alignment vertical="center" shrinkToFit="1"/>
    </xf>
    <xf numFmtId="0" fontId="10" fillId="5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shrinkToFit="1"/>
    </xf>
    <xf numFmtId="4" fontId="8" fillId="0" borderId="0" xfId="0" applyNumberFormat="1" applyFont="1" applyAlignment="1">
      <alignment horizontal="center" shrinkToFit="1"/>
    </xf>
    <xf numFmtId="4" fontId="4" fillId="0" borderId="0" xfId="0" applyNumberFormat="1" applyFont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3" fillId="3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 applyProtection="1">
      <alignment vertical="center" shrinkToFit="1"/>
      <protection locked="0"/>
    </xf>
    <xf numFmtId="4" fontId="13" fillId="0" borderId="3" xfId="0" applyNumberFormat="1" applyFont="1" applyFill="1" applyBorder="1" applyAlignment="1">
      <alignment vertical="center" shrinkToFi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Fill="1" applyBorder="1"/>
    <xf numFmtId="4" fontId="3" fillId="0" borderId="1" xfId="0" applyNumberFormat="1" applyFont="1" applyFill="1" applyBorder="1" applyAlignment="1" applyProtection="1">
      <alignment vertical="center" shrinkToFit="1"/>
      <protection locked="0"/>
    </xf>
    <xf numFmtId="0" fontId="9" fillId="0" borderId="3" xfId="0" applyFont="1" applyBorder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 applyProtection="1">
      <alignment vertical="center" shrinkToFit="1"/>
      <protection locked="0"/>
    </xf>
    <xf numFmtId="4" fontId="3" fillId="0" borderId="2" xfId="0" applyNumberFormat="1" applyFont="1" applyFill="1" applyBorder="1" applyAlignment="1" applyProtection="1">
      <alignment vertical="center" shrinkToFit="1"/>
      <protection locked="0"/>
    </xf>
    <xf numFmtId="0" fontId="10" fillId="0" borderId="3" xfId="0" applyFont="1" applyFill="1" applyBorder="1" applyAlignment="1">
      <alignment horizontal="right" vertical="center" wrapText="1"/>
    </xf>
    <xf numFmtId="0" fontId="17" fillId="2" borderId="3" xfId="0" applyFont="1" applyFill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4" fontId="3" fillId="0" borderId="3" xfId="0" applyNumberFormat="1" applyFont="1" applyFill="1" applyBorder="1" applyAlignment="1" applyProtection="1">
      <alignment vertical="center" shrinkToFit="1"/>
      <protection locked="0"/>
    </xf>
    <xf numFmtId="4" fontId="3" fillId="5" borderId="1" xfId="0" applyNumberFormat="1" applyFont="1" applyFill="1" applyBorder="1" applyAlignment="1" applyProtection="1">
      <alignment vertical="center" shrinkToFit="1"/>
      <protection locked="0"/>
    </xf>
    <xf numFmtId="4" fontId="4" fillId="0" borderId="0" xfId="0" applyNumberFormat="1" applyFont="1" applyFill="1" applyBorder="1" applyAlignment="1">
      <alignment shrinkToFit="1"/>
    </xf>
    <xf numFmtId="0" fontId="0" fillId="0" borderId="0" xfId="0" applyFill="1"/>
    <xf numFmtId="0" fontId="5" fillId="4" borderId="0" xfId="0" applyFont="1" applyFill="1" applyBorder="1" applyAlignment="1">
      <alignment horizontal="center" vertical="center" shrinkToFit="1"/>
    </xf>
    <xf numFmtId="0" fontId="5" fillId="4" borderId="0" xfId="0" applyFont="1" applyFill="1" applyBorder="1" applyAlignment="1">
      <alignment horizontal="center" vertical="center" wrapText="1"/>
    </xf>
    <xf numFmtId="3" fontId="4" fillId="4" borderId="0" xfId="0" applyNumberFormat="1" applyFont="1" applyFill="1" applyBorder="1" applyAlignment="1">
      <alignment horizontal="center" vertical="center" wrapText="1"/>
    </xf>
    <xf numFmtId="3" fontId="14" fillId="4" borderId="0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10" fillId="0" borderId="4" xfId="0" applyNumberFormat="1" applyFont="1" applyFill="1" applyBorder="1" applyAlignment="1" applyProtection="1">
      <alignment vertical="center" shrinkToFit="1"/>
      <protection locked="0"/>
    </xf>
    <xf numFmtId="0" fontId="15" fillId="2" borderId="3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3" fontId="14" fillId="2" borderId="0" xfId="0" applyNumberFormat="1" applyFont="1" applyFill="1" applyBorder="1" applyAlignment="1">
      <alignment horizontal="right"/>
    </xf>
    <xf numFmtId="3" fontId="14" fillId="2" borderId="0" xfId="0" applyNumberFormat="1" applyFont="1" applyFill="1" applyBorder="1" applyAlignment="1">
      <alignment horizontal="right" vertical="center"/>
    </xf>
    <xf numFmtId="3" fontId="14" fillId="0" borderId="1" xfId="0" applyNumberFormat="1" applyFont="1" applyFill="1" applyBorder="1" applyAlignment="1">
      <alignment horizontal="center" vertical="center" wrapText="1"/>
    </xf>
    <xf numFmtId="4" fontId="19" fillId="0" borderId="3" xfId="0" applyNumberFormat="1" applyFont="1" applyFill="1" applyBorder="1" applyAlignment="1" applyProtection="1">
      <alignment vertical="center" shrinkToFit="1"/>
      <protection locked="0"/>
    </xf>
    <xf numFmtId="0" fontId="14" fillId="4" borderId="0" xfId="0" applyFont="1" applyFill="1" applyAlignment="1">
      <alignment shrinkToFit="1"/>
    </xf>
    <xf numFmtId="4" fontId="14" fillId="0" borderId="3" xfId="0" applyNumberFormat="1" applyFont="1" applyFill="1" applyBorder="1" applyAlignment="1">
      <alignment vertical="center" shrinkToFit="1"/>
    </xf>
    <xf numFmtId="4" fontId="14" fillId="2" borderId="0" xfId="0" applyNumberFormat="1" applyFont="1" applyFill="1" applyBorder="1" applyAlignment="1">
      <alignment shrinkToFit="1"/>
    </xf>
    <xf numFmtId="4" fontId="14" fillId="0" borderId="0" xfId="0" applyNumberFormat="1" applyFont="1" applyFill="1" applyBorder="1" applyAlignment="1">
      <alignment shrinkToFit="1"/>
    </xf>
    <xf numFmtId="0" fontId="20" fillId="0" borderId="0" xfId="0" applyFont="1"/>
    <xf numFmtId="0" fontId="14" fillId="0" borderId="0" xfId="0" applyFont="1" applyAlignment="1">
      <alignment shrinkToFit="1"/>
    </xf>
    <xf numFmtId="4" fontId="14" fillId="0" borderId="0" xfId="0" applyNumberFormat="1" applyFont="1" applyAlignment="1">
      <alignment shrinkToFit="1"/>
    </xf>
    <xf numFmtId="4" fontId="5" fillId="0" borderId="3" xfId="0" applyNumberFormat="1" applyFont="1" applyFill="1" applyBorder="1" applyAlignment="1" applyProtection="1">
      <alignment vertical="center" shrinkToFit="1"/>
      <protection locked="0"/>
    </xf>
    <xf numFmtId="4" fontId="16" fillId="0" borderId="3" xfId="0" applyNumberFormat="1" applyFont="1" applyFill="1" applyBorder="1" applyAlignment="1" applyProtection="1">
      <alignment vertical="center" shrinkToFit="1"/>
      <protection locked="0"/>
    </xf>
    <xf numFmtId="4" fontId="16" fillId="0" borderId="4" xfId="0" applyNumberFormat="1" applyFont="1" applyFill="1" applyBorder="1" applyAlignment="1" applyProtection="1">
      <alignment vertical="center" shrinkToFit="1"/>
      <protection locked="0"/>
    </xf>
    <xf numFmtId="0" fontId="3" fillId="0" borderId="3" xfId="0" applyFont="1" applyBorder="1" applyAlignment="1">
      <alignment horizontal="left" vertical="center"/>
    </xf>
    <xf numFmtId="3" fontId="18" fillId="4" borderId="8" xfId="0" applyNumberFormat="1" applyFont="1" applyFill="1" applyBorder="1" applyAlignment="1">
      <alignment vertical="center" wrapText="1"/>
    </xf>
    <xf numFmtId="0" fontId="4" fillId="0" borderId="9" xfId="0" applyFont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0" fontId="21" fillId="0" borderId="3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justify" vertical="center"/>
    </xf>
    <xf numFmtId="0" fontId="16" fillId="2" borderId="3" xfId="0" applyFont="1" applyFill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4" fontId="16" fillId="0" borderId="3" xfId="0" applyNumberFormat="1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right" vertical="center"/>
    </xf>
    <xf numFmtId="4" fontId="14" fillId="2" borderId="0" xfId="0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3" fillId="4" borderId="0" xfId="0" applyFont="1" applyFill="1" applyAlignment="1">
      <alignment horizontal="center" shrinkToFit="1"/>
    </xf>
    <xf numFmtId="0" fontId="4" fillId="4" borderId="0" xfId="0" applyFont="1" applyFill="1" applyAlignment="1">
      <alignment horizontal="center" shrinkToFit="1"/>
    </xf>
    <xf numFmtId="0" fontId="4" fillId="4" borderId="0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center" vertical="center" wrapText="1"/>
    </xf>
    <xf numFmtId="4" fontId="4" fillId="4" borderId="0" xfId="0" applyNumberFormat="1" applyFont="1" applyFill="1" applyBorder="1" applyAlignment="1">
      <alignment shrinkToFit="1"/>
    </xf>
    <xf numFmtId="4" fontId="14" fillId="4" borderId="0" xfId="0" applyNumberFormat="1" applyFont="1" applyFill="1" applyBorder="1" applyAlignment="1">
      <alignment shrinkToFit="1"/>
    </xf>
    <xf numFmtId="0" fontId="3" fillId="0" borderId="2" xfId="0" applyFont="1" applyBorder="1" applyAlignment="1">
      <alignment horizontal="left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center" wrapText="1"/>
    </xf>
    <xf numFmtId="3" fontId="18" fillId="4" borderId="8" xfId="0" applyNumberFormat="1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3" fontId="18" fillId="0" borderId="7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92336"/>
        <c:axId val="226293512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291944"/>
        <c:axId val="226290376"/>
      </c:lineChart>
      <c:catAx>
        <c:axId val="2262923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935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293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92336"/>
        <c:crosses val="autoZero"/>
        <c:crossBetween val="between"/>
      </c:valAx>
      <c:catAx>
        <c:axId val="226291944"/>
        <c:scaling>
          <c:orientation val="minMax"/>
        </c:scaling>
        <c:delete val="1"/>
        <c:axPos val="b"/>
        <c:majorTickMark val="out"/>
        <c:minorTickMark val="none"/>
        <c:tickLblPos val="nextTo"/>
        <c:crossAx val="226290376"/>
        <c:crosses val="autoZero"/>
        <c:auto val="0"/>
        <c:lblAlgn val="ctr"/>
        <c:lblOffset val="100"/>
        <c:noMultiLvlLbl val="0"/>
      </c:catAx>
      <c:valAx>
        <c:axId val="2262903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62919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308408"/>
        <c:axId val="2263033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299784"/>
        <c:axId val="226304880"/>
      </c:lineChart>
      <c:catAx>
        <c:axId val="2263084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03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3033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08408"/>
        <c:crosses val="autoZero"/>
        <c:crossBetween val="between"/>
      </c:valAx>
      <c:catAx>
        <c:axId val="226299784"/>
        <c:scaling>
          <c:orientation val="minMax"/>
        </c:scaling>
        <c:delete val="1"/>
        <c:axPos val="b"/>
        <c:majorTickMark val="out"/>
        <c:minorTickMark val="none"/>
        <c:tickLblPos val="nextTo"/>
        <c:crossAx val="226304880"/>
        <c:crosses val="autoZero"/>
        <c:auto val="0"/>
        <c:lblAlgn val="ctr"/>
        <c:lblOffset val="100"/>
        <c:noMultiLvlLbl val="0"/>
      </c:catAx>
      <c:valAx>
        <c:axId val="2263048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62997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300176"/>
        <c:axId val="226307232"/>
      </c:barChart>
      <c:catAx>
        <c:axId val="2263001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072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3072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001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302528"/>
        <c:axId val="226300960"/>
      </c:barChart>
      <c:catAx>
        <c:axId val="226302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009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3009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025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308016"/>
        <c:axId val="226308800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309192"/>
        <c:axId val="226301744"/>
      </c:lineChart>
      <c:catAx>
        <c:axId val="226308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088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308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08016"/>
        <c:crosses val="autoZero"/>
        <c:crossBetween val="between"/>
      </c:valAx>
      <c:catAx>
        <c:axId val="226309192"/>
        <c:scaling>
          <c:orientation val="minMax"/>
        </c:scaling>
        <c:delete val="1"/>
        <c:axPos val="b"/>
        <c:majorTickMark val="out"/>
        <c:minorTickMark val="none"/>
        <c:tickLblPos val="nextTo"/>
        <c:crossAx val="226301744"/>
        <c:crosses val="autoZero"/>
        <c:auto val="0"/>
        <c:lblAlgn val="ctr"/>
        <c:lblOffset val="100"/>
        <c:noMultiLvlLbl val="0"/>
      </c:catAx>
      <c:valAx>
        <c:axId val="2263017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63091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302136"/>
        <c:axId val="226297432"/>
      </c:barChart>
      <c:catAx>
        <c:axId val="226302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97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2974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021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305664"/>
        <c:axId val="226297824"/>
      </c:barChart>
      <c:catAx>
        <c:axId val="226305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97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2978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05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306448"/>
        <c:axId val="2262986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316248"/>
        <c:axId val="226315856"/>
      </c:lineChart>
      <c:catAx>
        <c:axId val="226306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986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2986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06448"/>
        <c:crosses val="autoZero"/>
        <c:crossBetween val="between"/>
      </c:valAx>
      <c:catAx>
        <c:axId val="226316248"/>
        <c:scaling>
          <c:orientation val="minMax"/>
        </c:scaling>
        <c:delete val="1"/>
        <c:axPos val="b"/>
        <c:majorTickMark val="out"/>
        <c:minorTickMark val="none"/>
        <c:tickLblPos val="nextTo"/>
        <c:crossAx val="226315856"/>
        <c:crosses val="autoZero"/>
        <c:auto val="0"/>
        <c:lblAlgn val="ctr"/>
        <c:lblOffset val="100"/>
        <c:noMultiLvlLbl val="0"/>
      </c:catAx>
      <c:valAx>
        <c:axId val="2263158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63162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316640"/>
        <c:axId val="226319776"/>
      </c:barChart>
      <c:catAx>
        <c:axId val="2263166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197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3197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16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317032"/>
        <c:axId val="226317424"/>
      </c:barChart>
      <c:catAx>
        <c:axId val="2263170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17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3174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170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309976"/>
        <c:axId val="226314288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312720"/>
        <c:axId val="226313112"/>
      </c:lineChart>
      <c:catAx>
        <c:axId val="226309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14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314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09976"/>
        <c:crosses val="autoZero"/>
        <c:crossBetween val="between"/>
      </c:valAx>
      <c:catAx>
        <c:axId val="226312720"/>
        <c:scaling>
          <c:orientation val="minMax"/>
        </c:scaling>
        <c:delete val="1"/>
        <c:axPos val="b"/>
        <c:majorTickMark val="out"/>
        <c:minorTickMark val="none"/>
        <c:tickLblPos val="nextTo"/>
        <c:crossAx val="226313112"/>
        <c:crosses val="autoZero"/>
        <c:auto val="0"/>
        <c:lblAlgn val="ctr"/>
        <c:lblOffset val="100"/>
        <c:noMultiLvlLbl val="0"/>
      </c:catAx>
      <c:valAx>
        <c:axId val="2263131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63127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87240"/>
        <c:axId val="226295080"/>
      </c:barChart>
      <c:catAx>
        <c:axId val="226287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950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2950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872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314680"/>
        <c:axId val="226321344"/>
      </c:barChart>
      <c:catAx>
        <c:axId val="226314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21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3213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146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315464"/>
        <c:axId val="226321736"/>
      </c:barChart>
      <c:catAx>
        <c:axId val="226315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217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3217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154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318208"/>
        <c:axId val="2263107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311152"/>
        <c:axId val="226311544"/>
      </c:lineChart>
      <c:catAx>
        <c:axId val="226318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107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3107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18208"/>
        <c:crosses val="autoZero"/>
        <c:crossBetween val="between"/>
      </c:valAx>
      <c:catAx>
        <c:axId val="226311152"/>
        <c:scaling>
          <c:orientation val="minMax"/>
        </c:scaling>
        <c:delete val="1"/>
        <c:axPos val="b"/>
        <c:majorTickMark val="out"/>
        <c:minorTickMark val="none"/>
        <c:tickLblPos val="nextTo"/>
        <c:crossAx val="226311544"/>
        <c:crosses val="autoZero"/>
        <c:auto val="0"/>
        <c:lblAlgn val="ctr"/>
        <c:lblOffset val="100"/>
        <c:noMultiLvlLbl val="0"/>
      </c:catAx>
      <c:valAx>
        <c:axId val="2263115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63111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312328"/>
        <c:axId val="226318600"/>
      </c:barChart>
      <c:catAx>
        <c:axId val="226312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186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3186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123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319384"/>
        <c:axId val="226320168"/>
      </c:barChart>
      <c:catAx>
        <c:axId val="226319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20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3201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193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320952"/>
        <c:axId val="226325264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325656"/>
        <c:axId val="226324872"/>
      </c:lineChart>
      <c:catAx>
        <c:axId val="226320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25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325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20952"/>
        <c:crosses val="autoZero"/>
        <c:crossBetween val="between"/>
      </c:valAx>
      <c:catAx>
        <c:axId val="226325656"/>
        <c:scaling>
          <c:orientation val="minMax"/>
        </c:scaling>
        <c:delete val="1"/>
        <c:axPos val="b"/>
        <c:majorTickMark val="out"/>
        <c:minorTickMark val="none"/>
        <c:tickLblPos val="nextTo"/>
        <c:crossAx val="226324872"/>
        <c:crosses val="autoZero"/>
        <c:auto val="0"/>
        <c:lblAlgn val="ctr"/>
        <c:lblOffset val="100"/>
        <c:noMultiLvlLbl val="0"/>
      </c:catAx>
      <c:valAx>
        <c:axId val="2263248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63256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324480"/>
        <c:axId val="226326048"/>
      </c:barChart>
      <c:catAx>
        <c:axId val="2263244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26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3260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244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326832"/>
        <c:axId val="226324088"/>
      </c:barChart>
      <c:catAx>
        <c:axId val="226326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24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324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268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329968"/>
        <c:axId val="2263272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327616"/>
        <c:axId val="226332712"/>
      </c:lineChart>
      <c:catAx>
        <c:axId val="226329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272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3272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29968"/>
        <c:crosses val="autoZero"/>
        <c:crossBetween val="between"/>
      </c:valAx>
      <c:catAx>
        <c:axId val="226327616"/>
        <c:scaling>
          <c:orientation val="minMax"/>
        </c:scaling>
        <c:delete val="1"/>
        <c:axPos val="b"/>
        <c:majorTickMark val="out"/>
        <c:minorTickMark val="none"/>
        <c:tickLblPos val="nextTo"/>
        <c:crossAx val="226332712"/>
        <c:crosses val="autoZero"/>
        <c:auto val="0"/>
        <c:lblAlgn val="ctr"/>
        <c:lblOffset val="100"/>
        <c:noMultiLvlLbl val="0"/>
      </c:catAx>
      <c:valAx>
        <c:axId val="2263327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63276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329576"/>
        <c:axId val="226328792"/>
      </c:barChart>
      <c:catAx>
        <c:axId val="2263295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28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3287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295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86456"/>
        <c:axId val="226286064"/>
      </c:barChart>
      <c:catAx>
        <c:axId val="226286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860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2860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864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333104"/>
        <c:axId val="226330360"/>
      </c:barChart>
      <c:catAx>
        <c:axId val="226333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303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3303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331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334280"/>
        <c:axId val="226333888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323304"/>
        <c:axId val="226331536"/>
      </c:lineChart>
      <c:catAx>
        <c:axId val="226334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338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3338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34280"/>
        <c:crosses val="autoZero"/>
        <c:crossBetween val="between"/>
      </c:valAx>
      <c:catAx>
        <c:axId val="226323304"/>
        <c:scaling>
          <c:orientation val="minMax"/>
        </c:scaling>
        <c:delete val="1"/>
        <c:axPos val="b"/>
        <c:majorTickMark val="out"/>
        <c:minorTickMark val="none"/>
        <c:tickLblPos val="nextTo"/>
        <c:crossAx val="226331536"/>
        <c:crosses val="autoZero"/>
        <c:auto val="0"/>
        <c:lblAlgn val="ctr"/>
        <c:lblOffset val="100"/>
        <c:noMultiLvlLbl val="0"/>
      </c:catAx>
      <c:valAx>
        <c:axId val="2263315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63233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331144"/>
        <c:axId val="226334672"/>
      </c:barChart>
      <c:catAx>
        <c:axId val="226331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346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3346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311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322520"/>
        <c:axId val="226322912"/>
      </c:barChart>
      <c:catAx>
        <c:axId val="2263225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229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3229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225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335064"/>
        <c:axId val="2263382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338984"/>
        <c:axId val="226335848"/>
      </c:lineChart>
      <c:catAx>
        <c:axId val="226335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38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338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35064"/>
        <c:crosses val="autoZero"/>
        <c:crossBetween val="between"/>
      </c:valAx>
      <c:catAx>
        <c:axId val="226338984"/>
        <c:scaling>
          <c:orientation val="minMax"/>
        </c:scaling>
        <c:delete val="1"/>
        <c:axPos val="b"/>
        <c:majorTickMark val="out"/>
        <c:minorTickMark val="none"/>
        <c:tickLblPos val="nextTo"/>
        <c:crossAx val="226335848"/>
        <c:crosses val="autoZero"/>
        <c:auto val="0"/>
        <c:lblAlgn val="ctr"/>
        <c:lblOffset val="100"/>
        <c:noMultiLvlLbl val="0"/>
      </c:catAx>
      <c:valAx>
        <c:axId val="2263358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63389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346040"/>
        <c:axId val="226340552"/>
      </c:barChart>
      <c:catAx>
        <c:axId val="226346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405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3405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46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345256"/>
        <c:axId val="226342904"/>
      </c:barChart>
      <c:catAx>
        <c:axId val="226345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42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3429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452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336240"/>
        <c:axId val="226338592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347216"/>
        <c:axId val="226340160"/>
      </c:lineChart>
      <c:catAx>
        <c:axId val="226336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38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3385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36240"/>
        <c:crosses val="autoZero"/>
        <c:crossBetween val="between"/>
      </c:valAx>
      <c:catAx>
        <c:axId val="226347216"/>
        <c:scaling>
          <c:orientation val="minMax"/>
        </c:scaling>
        <c:delete val="1"/>
        <c:axPos val="b"/>
        <c:majorTickMark val="out"/>
        <c:minorTickMark val="none"/>
        <c:tickLblPos val="nextTo"/>
        <c:crossAx val="226340160"/>
        <c:crosses val="autoZero"/>
        <c:auto val="0"/>
        <c:lblAlgn val="ctr"/>
        <c:lblOffset val="100"/>
        <c:noMultiLvlLbl val="0"/>
      </c:catAx>
      <c:valAx>
        <c:axId val="2263401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63472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343296"/>
        <c:axId val="226345648"/>
      </c:barChart>
      <c:catAx>
        <c:axId val="226343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456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3456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432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341336"/>
        <c:axId val="226346432"/>
      </c:barChart>
      <c:catAx>
        <c:axId val="2263413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46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3464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413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85672"/>
        <c:axId val="2262884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287632"/>
        <c:axId val="226284888"/>
      </c:lineChart>
      <c:catAx>
        <c:axId val="2262856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88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2884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85672"/>
        <c:crosses val="autoZero"/>
        <c:crossBetween val="between"/>
      </c:valAx>
      <c:catAx>
        <c:axId val="226287632"/>
        <c:scaling>
          <c:orientation val="minMax"/>
        </c:scaling>
        <c:delete val="1"/>
        <c:axPos val="b"/>
        <c:majorTickMark val="out"/>
        <c:minorTickMark val="none"/>
        <c:tickLblPos val="nextTo"/>
        <c:crossAx val="226284888"/>
        <c:crosses val="autoZero"/>
        <c:auto val="0"/>
        <c:lblAlgn val="ctr"/>
        <c:lblOffset val="100"/>
        <c:noMultiLvlLbl val="0"/>
      </c:catAx>
      <c:valAx>
        <c:axId val="2262848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62876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341728"/>
        <c:axId val="2263370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342120"/>
        <c:axId val="226342512"/>
      </c:lineChart>
      <c:catAx>
        <c:axId val="226341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370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3370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41728"/>
        <c:crosses val="autoZero"/>
        <c:crossBetween val="between"/>
      </c:valAx>
      <c:catAx>
        <c:axId val="226342120"/>
        <c:scaling>
          <c:orientation val="minMax"/>
        </c:scaling>
        <c:delete val="1"/>
        <c:axPos val="b"/>
        <c:majorTickMark val="out"/>
        <c:minorTickMark val="none"/>
        <c:tickLblPos val="nextTo"/>
        <c:crossAx val="226342512"/>
        <c:crosses val="autoZero"/>
        <c:auto val="0"/>
        <c:lblAlgn val="ctr"/>
        <c:lblOffset val="100"/>
        <c:noMultiLvlLbl val="0"/>
      </c:catAx>
      <c:valAx>
        <c:axId val="2263425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63421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344080"/>
        <c:axId val="226344472"/>
      </c:barChart>
      <c:catAx>
        <c:axId val="226344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444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3444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44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344864"/>
        <c:axId val="226337808"/>
      </c:barChart>
      <c:catAx>
        <c:axId val="226344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37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337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448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351920"/>
        <c:axId val="226349960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349568"/>
        <c:axId val="226349176"/>
      </c:lineChart>
      <c:catAx>
        <c:axId val="226351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499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3499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51920"/>
        <c:crosses val="autoZero"/>
        <c:crossBetween val="between"/>
      </c:valAx>
      <c:catAx>
        <c:axId val="226349568"/>
        <c:scaling>
          <c:orientation val="minMax"/>
        </c:scaling>
        <c:delete val="1"/>
        <c:axPos val="b"/>
        <c:majorTickMark val="out"/>
        <c:minorTickMark val="none"/>
        <c:tickLblPos val="nextTo"/>
        <c:crossAx val="226349176"/>
        <c:crosses val="autoZero"/>
        <c:auto val="0"/>
        <c:lblAlgn val="ctr"/>
        <c:lblOffset val="100"/>
        <c:noMultiLvlLbl val="0"/>
      </c:catAx>
      <c:valAx>
        <c:axId val="2263491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63495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352312"/>
        <c:axId val="226347608"/>
      </c:barChart>
      <c:catAx>
        <c:axId val="226352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476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3476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523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350352"/>
        <c:axId val="226352704"/>
      </c:barChart>
      <c:catAx>
        <c:axId val="226350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527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3527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5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351136"/>
        <c:axId val="2263515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224128"/>
        <c:axId val="226234320"/>
      </c:lineChart>
      <c:catAx>
        <c:axId val="226351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51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351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51136"/>
        <c:crosses val="autoZero"/>
        <c:crossBetween val="between"/>
      </c:valAx>
      <c:catAx>
        <c:axId val="226224128"/>
        <c:scaling>
          <c:orientation val="minMax"/>
        </c:scaling>
        <c:delete val="1"/>
        <c:axPos val="b"/>
        <c:majorTickMark val="out"/>
        <c:minorTickMark val="none"/>
        <c:tickLblPos val="nextTo"/>
        <c:crossAx val="226234320"/>
        <c:crosses val="autoZero"/>
        <c:auto val="0"/>
        <c:lblAlgn val="ctr"/>
        <c:lblOffset val="100"/>
        <c:noMultiLvlLbl val="0"/>
      </c:catAx>
      <c:valAx>
        <c:axId val="2262343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62241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1968"/>
        <c:axId val="226227656"/>
      </c:barChart>
      <c:catAx>
        <c:axId val="226231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27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2276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1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22952"/>
        <c:axId val="226230792"/>
      </c:barChart>
      <c:catAx>
        <c:axId val="226222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0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2307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229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DOCH!#REF!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DOCH!#REF!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26088"/>
        <c:axId val="226222560"/>
      </c:barChart>
      <c:lineChart>
        <c:grouping val="standard"/>
        <c:varyColors val="0"/>
        <c:ser>
          <c:idx val="0"/>
          <c:order val="2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DOCH!#REF!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232752"/>
        <c:axId val="226224912"/>
      </c:lineChart>
      <c:catAx>
        <c:axId val="226226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225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222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26088"/>
        <c:crosses val="autoZero"/>
        <c:crossBetween val="between"/>
      </c:valAx>
      <c:catAx>
        <c:axId val="226232752"/>
        <c:scaling>
          <c:orientation val="minMax"/>
        </c:scaling>
        <c:delete val="1"/>
        <c:axPos val="b"/>
        <c:majorTickMark val="out"/>
        <c:minorTickMark val="none"/>
        <c:tickLblPos val="nextTo"/>
        <c:crossAx val="226224912"/>
        <c:crosses val="autoZero"/>
        <c:auto val="0"/>
        <c:lblAlgn val="ctr"/>
        <c:lblOffset val="100"/>
        <c:noMultiLvlLbl val="0"/>
      </c:catAx>
      <c:valAx>
        <c:axId val="2262249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62327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89592"/>
        <c:axId val="226289984"/>
      </c:barChart>
      <c:catAx>
        <c:axId val="226289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899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289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89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22168"/>
        <c:axId val="226233144"/>
      </c:barChart>
      <c:catAx>
        <c:axId val="226222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31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2331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221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DOCH!#REF!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DOCH!#REF!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3536"/>
        <c:axId val="226230008"/>
      </c:barChart>
      <c:catAx>
        <c:axId val="226233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00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2300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35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26872"/>
        <c:axId val="2262272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233928"/>
        <c:axId val="226225304"/>
      </c:lineChart>
      <c:catAx>
        <c:axId val="226226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27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227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26872"/>
        <c:crosses val="autoZero"/>
        <c:crossBetween val="between"/>
      </c:valAx>
      <c:catAx>
        <c:axId val="226233928"/>
        <c:scaling>
          <c:orientation val="minMax"/>
        </c:scaling>
        <c:delete val="1"/>
        <c:axPos val="b"/>
        <c:majorTickMark val="out"/>
        <c:minorTickMark val="none"/>
        <c:tickLblPos val="nextTo"/>
        <c:crossAx val="226225304"/>
        <c:crosses val="autoZero"/>
        <c:auto val="0"/>
        <c:lblAlgn val="ctr"/>
        <c:lblOffset val="100"/>
        <c:noMultiLvlLbl val="0"/>
      </c:catAx>
      <c:valAx>
        <c:axId val="2262253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6233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28832"/>
        <c:axId val="226223344"/>
      </c:barChart>
      <c:catAx>
        <c:axId val="226228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23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2233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288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29224"/>
        <c:axId val="226228440"/>
      </c:barChart>
      <c:catAx>
        <c:axId val="2262292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28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2284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292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1576"/>
        <c:axId val="226236280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246472"/>
        <c:axId val="226244512"/>
      </c:lineChart>
      <c:catAx>
        <c:axId val="2262315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6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2362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1576"/>
        <c:crosses val="autoZero"/>
        <c:crossBetween val="between"/>
      </c:valAx>
      <c:catAx>
        <c:axId val="226246472"/>
        <c:scaling>
          <c:orientation val="minMax"/>
        </c:scaling>
        <c:delete val="1"/>
        <c:axPos val="b"/>
        <c:majorTickMark val="out"/>
        <c:minorTickMark val="none"/>
        <c:tickLblPos val="nextTo"/>
        <c:crossAx val="226244512"/>
        <c:crosses val="autoZero"/>
        <c:auto val="0"/>
        <c:lblAlgn val="ctr"/>
        <c:lblOffset val="100"/>
        <c:noMultiLvlLbl val="0"/>
      </c:catAx>
      <c:valAx>
        <c:axId val="2262445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62464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5496"/>
        <c:axId val="226244904"/>
      </c:barChart>
      <c:catAx>
        <c:axId val="2262354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44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2449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54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8632"/>
        <c:axId val="226240984"/>
      </c:barChart>
      <c:catAx>
        <c:axId val="2262386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409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240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86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45296"/>
        <c:axId val="2262358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236672"/>
        <c:axId val="226239416"/>
      </c:lineChart>
      <c:catAx>
        <c:axId val="226245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58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2358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45296"/>
        <c:crosses val="autoZero"/>
        <c:crossBetween val="between"/>
      </c:valAx>
      <c:catAx>
        <c:axId val="226236672"/>
        <c:scaling>
          <c:orientation val="minMax"/>
        </c:scaling>
        <c:delete val="1"/>
        <c:axPos val="b"/>
        <c:majorTickMark val="out"/>
        <c:minorTickMark val="none"/>
        <c:tickLblPos val="nextTo"/>
        <c:crossAx val="226239416"/>
        <c:crosses val="autoZero"/>
        <c:auto val="0"/>
        <c:lblAlgn val="ctr"/>
        <c:lblOffset val="100"/>
        <c:noMultiLvlLbl val="0"/>
      </c:catAx>
      <c:valAx>
        <c:axId val="2262394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62366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8240"/>
        <c:axId val="226239808"/>
      </c:barChart>
      <c:catAx>
        <c:axId val="226238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9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239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82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91160"/>
        <c:axId val="226295864"/>
      </c:barChart>
      <c:catAx>
        <c:axId val="226291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95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295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911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41768"/>
        <c:axId val="226240592"/>
      </c:barChart>
      <c:catAx>
        <c:axId val="226241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40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2405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417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37064"/>
        <c:axId val="226234712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239024"/>
        <c:axId val="226242552"/>
      </c:lineChart>
      <c:catAx>
        <c:axId val="226237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47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2347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37064"/>
        <c:crosses val="autoZero"/>
        <c:crossBetween val="between"/>
      </c:valAx>
      <c:catAx>
        <c:axId val="226239024"/>
        <c:scaling>
          <c:orientation val="minMax"/>
        </c:scaling>
        <c:delete val="1"/>
        <c:axPos val="b"/>
        <c:majorTickMark val="out"/>
        <c:minorTickMark val="none"/>
        <c:tickLblPos val="nextTo"/>
        <c:crossAx val="226242552"/>
        <c:crosses val="autoZero"/>
        <c:auto val="0"/>
        <c:lblAlgn val="ctr"/>
        <c:lblOffset val="100"/>
        <c:noMultiLvlLbl val="0"/>
      </c:catAx>
      <c:valAx>
        <c:axId val="2262425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62390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42944"/>
        <c:axId val="226246080"/>
      </c:barChart>
      <c:catAx>
        <c:axId val="2262429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460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2460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429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44120"/>
        <c:axId val="226243336"/>
      </c:barChart>
      <c:catAx>
        <c:axId val="226244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43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243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441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51176"/>
        <c:axId val="2262547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247256"/>
        <c:axId val="226252744"/>
      </c:lineChart>
      <c:catAx>
        <c:axId val="2262511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547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2547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51176"/>
        <c:crosses val="autoZero"/>
        <c:crossBetween val="between"/>
      </c:valAx>
      <c:catAx>
        <c:axId val="226247256"/>
        <c:scaling>
          <c:orientation val="minMax"/>
        </c:scaling>
        <c:delete val="1"/>
        <c:axPos val="b"/>
        <c:majorTickMark val="out"/>
        <c:minorTickMark val="none"/>
        <c:tickLblPos val="nextTo"/>
        <c:crossAx val="226252744"/>
        <c:crosses val="autoZero"/>
        <c:auto val="0"/>
        <c:lblAlgn val="ctr"/>
        <c:lblOffset val="100"/>
        <c:noMultiLvlLbl val="0"/>
      </c:catAx>
      <c:valAx>
        <c:axId val="2262527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62472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57448"/>
        <c:axId val="226248432"/>
      </c:barChart>
      <c:catAx>
        <c:axId val="226257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48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2484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574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49216"/>
        <c:axId val="226258232"/>
      </c:barChart>
      <c:catAx>
        <c:axId val="2262492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582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2582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492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57056"/>
        <c:axId val="226257840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253528"/>
        <c:axId val="226258624"/>
      </c:lineChart>
      <c:catAx>
        <c:axId val="226257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57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257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57056"/>
        <c:crosses val="autoZero"/>
        <c:crossBetween val="between"/>
      </c:valAx>
      <c:catAx>
        <c:axId val="226253528"/>
        <c:scaling>
          <c:orientation val="minMax"/>
        </c:scaling>
        <c:delete val="1"/>
        <c:axPos val="b"/>
        <c:majorTickMark val="out"/>
        <c:minorTickMark val="none"/>
        <c:tickLblPos val="nextTo"/>
        <c:crossAx val="226258624"/>
        <c:crosses val="autoZero"/>
        <c:auto val="0"/>
        <c:lblAlgn val="ctr"/>
        <c:lblOffset val="100"/>
        <c:noMultiLvlLbl val="0"/>
      </c:catAx>
      <c:valAx>
        <c:axId val="2262586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62535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47648"/>
        <c:axId val="226259016"/>
      </c:barChart>
      <c:catAx>
        <c:axId val="226247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59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2590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47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'[3]2004DU'!#REF!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'[3]2004DU'!#REF!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78506320"/>
        <c:axId val="278502400"/>
      </c:barChart>
      <c:catAx>
        <c:axId val="278506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78502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785024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785063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'[1]2004DU'!#REF!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'[1]2004DU'!#REF!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291552"/>
        <c:axId val="226294296"/>
      </c:barChart>
      <c:lineChart>
        <c:grouping val="standard"/>
        <c:varyColors val="0"/>
        <c:ser>
          <c:idx val="0"/>
          <c:order val="2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'[1]2004DU'!#REF!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285280"/>
        <c:axId val="226301352"/>
      </c:lineChart>
      <c:catAx>
        <c:axId val="226291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94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2942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291552"/>
        <c:crosses val="autoZero"/>
        <c:crossBetween val="between"/>
      </c:valAx>
      <c:catAx>
        <c:axId val="226285280"/>
        <c:scaling>
          <c:orientation val="minMax"/>
        </c:scaling>
        <c:delete val="1"/>
        <c:axPos val="b"/>
        <c:majorTickMark val="out"/>
        <c:minorTickMark val="none"/>
        <c:tickLblPos val="nextTo"/>
        <c:crossAx val="226301352"/>
        <c:crosses val="autoZero"/>
        <c:auto val="0"/>
        <c:lblAlgn val="ctr"/>
        <c:lblOffset val="100"/>
        <c:noMultiLvlLbl val="0"/>
      </c:catAx>
      <c:valAx>
        <c:axId val="226301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62852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78505536"/>
        <c:axId val="2785012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8506712"/>
        <c:axId val="278505928"/>
      </c:lineChart>
      <c:catAx>
        <c:axId val="278505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785012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785012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78505536"/>
        <c:crosses val="autoZero"/>
        <c:crossBetween val="between"/>
      </c:valAx>
      <c:catAx>
        <c:axId val="278506712"/>
        <c:scaling>
          <c:orientation val="minMax"/>
        </c:scaling>
        <c:delete val="1"/>
        <c:axPos val="b"/>
        <c:majorTickMark val="out"/>
        <c:minorTickMark val="none"/>
        <c:tickLblPos val="nextTo"/>
        <c:crossAx val="278505928"/>
        <c:crosses val="autoZero"/>
        <c:auto val="0"/>
        <c:lblAlgn val="ctr"/>
        <c:lblOffset val="100"/>
        <c:noMultiLvlLbl val="0"/>
      </c:catAx>
      <c:valAx>
        <c:axId val="2785059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785067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78503968"/>
        <c:axId val="278505144"/>
      </c:barChart>
      <c:catAx>
        <c:axId val="278503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785051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785051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78503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78499656"/>
        <c:axId val="278503576"/>
      </c:barChart>
      <c:catAx>
        <c:axId val="2784996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785035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78503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784996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304096"/>
        <c:axId val="226300568"/>
      </c:barChart>
      <c:catAx>
        <c:axId val="226304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005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3005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040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'[5]2004DU'!#REF!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'[5]2004DU'!#REF!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6304488"/>
        <c:axId val="226307624"/>
      </c:barChart>
      <c:catAx>
        <c:axId val="226304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076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3076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263044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61" Type="http://schemas.openxmlformats.org/officeDocument/2006/relationships/chart" Target="../charts/chart61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90</xdr:row>
      <xdr:rowOff>0</xdr:rowOff>
    </xdr:from>
    <xdr:to>
      <xdr:col>4</xdr:col>
      <xdr:colOff>0</xdr:colOff>
      <xdr:row>90</xdr:row>
      <xdr:rowOff>0</xdr:rowOff>
    </xdr:to>
    <xdr:graphicFrame macro="">
      <xdr:nvGraphicFramePr>
        <xdr:cNvPr id="52865902" name="Wykres 3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90</xdr:row>
      <xdr:rowOff>0</xdr:rowOff>
    </xdr:from>
    <xdr:to>
      <xdr:col>4</xdr:col>
      <xdr:colOff>0</xdr:colOff>
      <xdr:row>90</xdr:row>
      <xdr:rowOff>0</xdr:rowOff>
    </xdr:to>
    <xdr:graphicFrame macro="">
      <xdr:nvGraphicFramePr>
        <xdr:cNvPr id="52865903" name="Wykres 3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90</xdr:row>
      <xdr:rowOff>0</xdr:rowOff>
    </xdr:from>
    <xdr:to>
      <xdr:col>4</xdr:col>
      <xdr:colOff>0</xdr:colOff>
      <xdr:row>90</xdr:row>
      <xdr:rowOff>0</xdr:rowOff>
    </xdr:to>
    <xdr:graphicFrame macro="">
      <xdr:nvGraphicFramePr>
        <xdr:cNvPr id="52865904" name="Wykres 3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57150</xdr:colOff>
      <xdr:row>90</xdr:row>
      <xdr:rowOff>0</xdr:rowOff>
    </xdr:from>
    <xdr:to>
      <xdr:col>4</xdr:col>
      <xdr:colOff>0</xdr:colOff>
      <xdr:row>90</xdr:row>
      <xdr:rowOff>0</xdr:rowOff>
    </xdr:to>
    <xdr:graphicFrame macro="">
      <xdr:nvGraphicFramePr>
        <xdr:cNvPr id="52865905" name="Wykres 3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171450</xdr:colOff>
      <xdr:row>90</xdr:row>
      <xdr:rowOff>0</xdr:rowOff>
    </xdr:from>
    <xdr:to>
      <xdr:col>4</xdr:col>
      <xdr:colOff>0</xdr:colOff>
      <xdr:row>90</xdr:row>
      <xdr:rowOff>0</xdr:rowOff>
    </xdr:to>
    <xdr:graphicFrame macro="">
      <xdr:nvGraphicFramePr>
        <xdr:cNvPr id="52865906" name="Wykres 3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152400</xdr:colOff>
      <xdr:row>90</xdr:row>
      <xdr:rowOff>0</xdr:rowOff>
    </xdr:from>
    <xdr:to>
      <xdr:col>4</xdr:col>
      <xdr:colOff>0</xdr:colOff>
      <xdr:row>90</xdr:row>
      <xdr:rowOff>0</xdr:rowOff>
    </xdr:to>
    <xdr:graphicFrame macro="">
      <xdr:nvGraphicFramePr>
        <xdr:cNvPr id="52865907" name="Wykres 3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57150</xdr:colOff>
      <xdr:row>90</xdr:row>
      <xdr:rowOff>0</xdr:rowOff>
    </xdr:from>
    <xdr:to>
      <xdr:col>4</xdr:col>
      <xdr:colOff>0</xdr:colOff>
      <xdr:row>90</xdr:row>
      <xdr:rowOff>0</xdr:rowOff>
    </xdr:to>
    <xdr:graphicFrame macro="">
      <xdr:nvGraphicFramePr>
        <xdr:cNvPr id="52865908" name="Wykres 3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90</xdr:row>
      <xdr:rowOff>0</xdr:rowOff>
    </xdr:from>
    <xdr:to>
      <xdr:col>4</xdr:col>
      <xdr:colOff>0</xdr:colOff>
      <xdr:row>90</xdr:row>
      <xdr:rowOff>0</xdr:rowOff>
    </xdr:to>
    <xdr:graphicFrame macro="">
      <xdr:nvGraphicFramePr>
        <xdr:cNvPr id="52865909" name="Wykres 3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90</xdr:row>
      <xdr:rowOff>0</xdr:rowOff>
    </xdr:from>
    <xdr:to>
      <xdr:col>4</xdr:col>
      <xdr:colOff>0</xdr:colOff>
      <xdr:row>90</xdr:row>
      <xdr:rowOff>0</xdr:rowOff>
    </xdr:to>
    <xdr:graphicFrame macro="">
      <xdr:nvGraphicFramePr>
        <xdr:cNvPr id="52865910" name="Wykres 3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57150</xdr:colOff>
      <xdr:row>90</xdr:row>
      <xdr:rowOff>0</xdr:rowOff>
    </xdr:from>
    <xdr:to>
      <xdr:col>4</xdr:col>
      <xdr:colOff>0</xdr:colOff>
      <xdr:row>90</xdr:row>
      <xdr:rowOff>0</xdr:rowOff>
    </xdr:to>
    <xdr:graphicFrame macro="">
      <xdr:nvGraphicFramePr>
        <xdr:cNvPr id="52865911" name="Wykres 3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171450</xdr:colOff>
      <xdr:row>90</xdr:row>
      <xdr:rowOff>0</xdr:rowOff>
    </xdr:from>
    <xdr:to>
      <xdr:col>4</xdr:col>
      <xdr:colOff>0</xdr:colOff>
      <xdr:row>90</xdr:row>
      <xdr:rowOff>0</xdr:rowOff>
    </xdr:to>
    <xdr:graphicFrame macro="">
      <xdr:nvGraphicFramePr>
        <xdr:cNvPr id="52865912" name="Wykres 3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152400</xdr:colOff>
      <xdr:row>90</xdr:row>
      <xdr:rowOff>0</xdr:rowOff>
    </xdr:from>
    <xdr:to>
      <xdr:col>4</xdr:col>
      <xdr:colOff>0</xdr:colOff>
      <xdr:row>90</xdr:row>
      <xdr:rowOff>0</xdr:rowOff>
    </xdr:to>
    <xdr:graphicFrame macro="">
      <xdr:nvGraphicFramePr>
        <xdr:cNvPr id="52865913" name="Wykres 3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57150</xdr:colOff>
      <xdr:row>90</xdr:row>
      <xdr:rowOff>0</xdr:rowOff>
    </xdr:from>
    <xdr:to>
      <xdr:col>4</xdr:col>
      <xdr:colOff>0</xdr:colOff>
      <xdr:row>90</xdr:row>
      <xdr:rowOff>0</xdr:rowOff>
    </xdr:to>
    <xdr:graphicFrame macro="">
      <xdr:nvGraphicFramePr>
        <xdr:cNvPr id="52865914" name="Wykres 3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171450</xdr:colOff>
      <xdr:row>90</xdr:row>
      <xdr:rowOff>0</xdr:rowOff>
    </xdr:from>
    <xdr:to>
      <xdr:col>4</xdr:col>
      <xdr:colOff>0</xdr:colOff>
      <xdr:row>90</xdr:row>
      <xdr:rowOff>0</xdr:rowOff>
    </xdr:to>
    <xdr:graphicFrame macro="">
      <xdr:nvGraphicFramePr>
        <xdr:cNvPr id="52865915" name="Wykres 3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152400</xdr:colOff>
      <xdr:row>90</xdr:row>
      <xdr:rowOff>0</xdr:rowOff>
    </xdr:from>
    <xdr:to>
      <xdr:col>4</xdr:col>
      <xdr:colOff>0</xdr:colOff>
      <xdr:row>90</xdr:row>
      <xdr:rowOff>0</xdr:rowOff>
    </xdr:to>
    <xdr:graphicFrame macro="">
      <xdr:nvGraphicFramePr>
        <xdr:cNvPr id="52865916" name="Wykres 3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57150</xdr:colOff>
      <xdr:row>90</xdr:row>
      <xdr:rowOff>0</xdr:rowOff>
    </xdr:from>
    <xdr:to>
      <xdr:col>4</xdr:col>
      <xdr:colOff>0</xdr:colOff>
      <xdr:row>90</xdr:row>
      <xdr:rowOff>0</xdr:rowOff>
    </xdr:to>
    <xdr:graphicFrame macro="">
      <xdr:nvGraphicFramePr>
        <xdr:cNvPr id="52865917" name="Wykres 3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171450</xdr:colOff>
      <xdr:row>90</xdr:row>
      <xdr:rowOff>0</xdr:rowOff>
    </xdr:from>
    <xdr:to>
      <xdr:col>4</xdr:col>
      <xdr:colOff>0</xdr:colOff>
      <xdr:row>90</xdr:row>
      <xdr:rowOff>0</xdr:rowOff>
    </xdr:to>
    <xdr:graphicFrame macro="">
      <xdr:nvGraphicFramePr>
        <xdr:cNvPr id="52865918" name="Wykres 3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152400</xdr:colOff>
      <xdr:row>90</xdr:row>
      <xdr:rowOff>0</xdr:rowOff>
    </xdr:from>
    <xdr:to>
      <xdr:col>4</xdr:col>
      <xdr:colOff>0</xdr:colOff>
      <xdr:row>90</xdr:row>
      <xdr:rowOff>0</xdr:rowOff>
    </xdr:to>
    <xdr:graphicFrame macro="">
      <xdr:nvGraphicFramePr>
        <xdr:cNvPr id="52865919" name="Wykres 3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</xdr:col>
      <xdr:colOff>57150</xdr:colOff>
      <xdr:row>90</xdr:row>
      <xdr:rowOff>0</xdr:rowOff>
    </xdr:from>
    <xdr:to>
      <xdr:col>4</xdr:col>
      <xdr:colOff>0</xdr:colOff>
      <xdr:row>90</xdr:row>
      <xdr:rowOff>0</xdr:rowOff>
    </xdr:to>
    <xdr:graphicFrame macro="">
      <xdr:nvGraphicFramePr>
        <xdr:cNvPr id="52865920" name="Wykres 3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171450</xdr:colOff>
      <xdr:row>90</xdr:row>
      <xdr:rowOff>0</xdr:rowOff>
    </xdr:from>
    <xdr:to>
      <xdr:col>4</xdr:col>
      <xdr:colOff>0</xdr:colOff>
      <xdr:row>90</xdr:row>
      <xdr:rowOff>0</xdr:rowOff>
    </xdr:to>
    <xdr:graphicFrame macro="">
      <xdr:nvGraphicFramePr>
        <xdr:cNvPr id="52865921" name="Wykres 3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152400</xdr:colOff>
      <xdr:row>90</xdr:row>
      <xdr:rowOff>0</xdr:rowOff>
    </xdr:from>
    <xdr:to>
      <xdr:col>4</xdr:col>
      <xdr:colOff>0</xdr:colOff>
      <xdr:row>90</xdr:row>
      <xdr:rowOff>0</xdr:rowOff>
    </xdr:to>
    <xdr:graphicFrame macro="">
      <xdr:nvGraphicFramePr>
        <xdr:cNvPr id="52865922" name="Wykres 3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</xdr:col>
      <xdr:colOff>57150</xdr:colOff>
      <xdr:row>90</xdr:row>
      <xdr:rowOff>0</xdr:rowOff>
    </xdr:from>
    <xdr:to>
      <xdr:col>4</xdr:col>
      <xdr:colOff>0</xdr:colOff>
      <xdr:row>90</xdr:row>
      <xdr:rowOff>0</xdr:rowOff>
    </xdr:to>
    <xdr:graphicFrame macro="">
      <xdr:nvGraphicFramePr>
        <xdr:cNvPr id="52865923" name="Wykres 3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171450</xdr:colOff>
      <xdr:row>90</xdr:row>
      <xdr:rowOff>0</xdr:rowOff>
    </xdr:from>
    <xdr:to>
      <xdr:col>4</xdr:col>
      <xdr:colOff>0</xdr:colOff>
      <xdr:row>90</xdr:row>
      <xdr:rowOff>0</xdr:rowOff>
    </xdr:to>
    <xdr:graphicFrame macro="">
      <xdr:nvGraphicFramePr>
        <xdr:cNvPr id="52865924" name="Wykres 3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152400</xdr:colOff>
      <xdr:row>90</xdr:row>
      <xdr:rowOff>0</xdr:rowOff>
    </xdr:from>
    <xdr:to>
      <xdr:col>4</xdr:col>
      <xdr:colOff>0</xdr:colOff>
      <xdr:row>90</xdr:row>
      <xdr:rowOff>0</xdr:rowOff>
    </xdr:to>
    <xdr:graphicFrame macro="">
      <xdr:nvGraphicFramePr>
        <xdr:cNvPr id="52865925" name="Wykres 3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</xdr:col>
      <xdr:colOff>57150</xdr:colOff>
      <xdr:row>90</xdr:row>
      <xdr:rowOff>0</xdr:rowOff>
    </xdr:from>
    <xdr:to>
      <xdr:col>4</xdr:col>
      <xdr:colOff>0</xdr:colOff>
      <xdr:row>90</xdr:row>
      <xdr:rowOff>0</xdr:rowOff>
    </xdr:to>
    <xdr:graphicFrame macro="">
      <xdr:nvGraphicFramePr>
        <xdr:cNvPr id="52865926" name="Wykres 36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171450</xdr:colOff>
      <xdr:row>90</xdr:row>
      <xdr:rowOff>0</xdr:rowOff>
    </xdr:from>
    <xdr:to>
      <xdr:col>4</xdr:col>
      <xdr:colOff>0</xdr:colOff>
      <xdr:row>90</xdr:row>
      <xdr:rowOff>0</xdr:rowOff>
    </xdr:to>
    <xdr:graphicFrame macro="">
      <xdr:nvGraphicFramePr>
        <xdr:cNvPr id="52865927" name="Wykres 3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152400</xdr:colOff>
      <xdr:row>90</xdr:row>
      <xdr:rowOff>0</xdr:rowOff>
    </xdr:from>
    <xdr:to>
      <xdr:col>4</xdr:col>
      <xdr:colOff>0</xdr:colOff>
      <xdr:row>90</xdr:row>
      <xdr:rowOff>0</xdr:rowOff>
    </xdr:to>
    <xdr:graphicFrame macro="">
      <xdr:nvGraphicFramePr>
        <xdr:cNvPr id="52865928" name="Wykres 3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</xdr:col>
      <xdr:colOff>57150</xdr:colOff>
      <xdr:row>90</xdr:row>
      <xdr:rowOff>0</xdr:rowOff>
    </xdr:from>
    <xdr:to>
      <xdr:col>4</xdr:col>
      <xdr:colOff>0</xdr:colOff>
      <xdr:row>90</xdr:row>
      <xdr:rowOff>0</xdr:rowOff>
    </xdr:to>
    <xdr:graphicFrame macro="">
      <xdr:nvGraphicFramePr>
        <xdr:cNvPr id="52865929" name="Wykres 3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171450</xdr:colOff>
      <xdr:row>90</xdr:row>
      <xdr:rowOff>0</xdr:rowOff>
    </xdr:from>
    <xdr:to>
      <xdr:col>4</xdr:col>
      <xdr:colOff>0</xdr:colOff>
      <xdr:row>90</xdr:row>
      <xdr:rowOff>0</xdr:rowOff>
    </xdr:to>
    <xdr:graphicFrame macro="">
      <xdr:nvGraphicFramePr>
        <xdr:cNvPr id="52865930" name="Wykres 3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152400</xdr:colOff>
      <xdr:row>90</xdr:row>
      <xdr:rowOff>0</xdr:rowOff>
    </xdr:from>
    <xdr:to>
      <xdr:col>4</xdr:col>
      <xdr:colOff>0</xdr:colOff>
      <xdr:row>90</xdr:row>
      <xdr:rowOff>0</xdr:rowOff>
    </xdr:to>
    <xdr:graphicFrame macro="">
      <xdr:nvGraphicFramePr>
        <xdr:cNvPr id="52865931" name="Wykres 3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</xdr:col>
      <xdr:colOff>57150</xdr:colOff>
      <xdr:row>90</xdr:row>
      <xdr:rowOff>0</xdr:rowOff>
    </xdr:from>
    <xdr:to>
      <xdr:col>4</xdr:col>
      <xdr:colOff>0</xdr:colOff>
      <xdr:row>90</xdr:row>
      <xdr:rowOff>0</xdr:rowOff>
    </xdr:to>
    <xdr:graphicFrame macro="">
      <xdr:nvGraphicFramePr>
        <xdr:cNvPr id="52865932" name="Wykres 3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171450</xdr:colOff>
      <xdr:row>90</xdr:row>
      <xdr:rowOff>0</xdr:rowOff>
    </xdr:from>
    <xdr:to>
      <xdr:col>4</xdr:col>
      <xdr:colOff>0</xdr:colOff>
      <xdr:row>90</xdr:row>
      <xdr:rowOff>0</xdr:rowOff>
    </xdr:to>
    <xdr:graphicFrame macro="">
      <xdr:nvGraphicFramePr>
        <xdr:cNvPr id="52865933" name="Wykres 3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152400</xdr:colOff>
      <xdr:row>90</xdr:row>
      <xdr:rowOff>0</xdr:rowOff>
    </xdr:from>
    <xdr:to>
      <xdr:col>4</xdr:col>
      <xdr:colOff>0</xdr:colOff>
      <xdr:row>90</xdr:row>
      <xdr:rowOff>0</xdr:rowOff>
    </xdr:to>
    <xdr:graphicFrame macro="">
      <xdr:nvGraphicFramePr>
        <xdr:cNvPr id="52865934" name="Wykres 37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3</xdr:col>
      <xdr:colOff>57150</xdr:colOff>
      <xdr:row>90</xdr:row>
      <xdr:rowOff>0</xdr:rowOff>
    </xdr:from>
    <xdr:to>
      <xdr:col>4</xdr:col>
      <xdr:colOff>0</xdr:colOff>
      <xdr:row>90</xdr:row>
      <xdr:rowOff>0</xdr:rowOff>
    </xdr:to>
    <xdr:graphicFrame macro="">
      <xdr:nvGraphicFramePr>
        <xdr:cNvPr id="52865935" name="Wykres 37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171450</xdr:colOff>
      <xdr:row>90</xdr:row>
      <xdr:rowOff>0</xdr:rowOff>
    </xdr:from>
    <xdr:to>
      <xdr:col>4</xdr:col>
      <xdr:colOff>0</xdr:colOff>
      <xdr:row>90</xdr:row>
      <xdr:rowOff>0</xdr:rowOff>
    </xdr:to>
    <xdr:graphicFrame macro="">
      <xdr:nvGraphicFramePr>
        <xdr:cNvPr id="52865936" name="Wykres 3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152400</xdr:colOff>
      <xdr:row>90</xdr:row>
      <xdr:rowOff>0</xdr:rowOff>
    </xdr:from>
    <xdr:to>
      <xdr:col>4</xdr:col>
      <xdr:colOff>0</xdr:colOff>
      <xdr:row>90</xdr:row>
      <xdr:rowOff>0</xdr:rowOff>
    </xdr:to>
    <xdr:graphicFrame macro="">
      <xdr:nvGraphicFramePr>
        <xdr:cNvPr id="52865937" name="Wykres 37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</xdr:col>
      <xdr:colOff>57150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70" name="Wykres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</xdr:col>
      <xdr:colOff>171450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71" name="Wykres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0</xdr:col>
      <xdr:colOff>152400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72" name="Wykres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3</xdr:col>
      <xdr:colOff>57150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73" name="Wykres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</xdr:col>
      <xdr:colOff>171450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74" name="Wykres 7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0</xdr:col>
      <xdr:colOff>152400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75" name="Wykres 7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3</xdr:col>
      <xdr:colOff>57150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76" name="Wykres 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</xdr:col>
      <xdr:colOff>171450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77" name="Wykres 7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0</xdr:col>
      <xdr:colOff>152400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78" name="Wykres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3</xdr:col>
      <xdr:colOff>57150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79" name="Wykres 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</xdr:col>
      <xdr:colOff>171450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80" name="Wykres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0</xdr:col>
      <xdr:colOff>152400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81" name="Wykres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3</xdr:col>
      <xdr:colOff>57150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82" name="Wykres 9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</xdr:col>
      <xdr:colOff>171450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83" name="Wykres 9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0</xdr:col>
      <xdr:colOff>152400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84" name="Wykres 9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3</xdr:col>
      <xdr:colOff>57150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85" name="Wykres 9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</xdr:col>
      <xdr:colOff>171450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86" name="Wykres 9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0</xdr:col>
      <xdr:colOff>152400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87" name="Wykres 9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3</xdr:col>
      <xdr:colOff>57150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88" name="Wykres 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</xdr:col>
      <xdr:colOff>171450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89" name="Wykres 9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0</xdr:col>
      <xdr:colOff>152400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90" name="Wykres 9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3</xdr:col>
      <xdr:colOff>57150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91" name="Wykres 1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</xdr:col>
      <xdr:colOff>171450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92" name="Wykres 1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0</xdr:col>
      <xdr:colOff>152400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93" name="Wykres 1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3</xdr:col>
      <xdr:colOff>57150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94" name="Wykres 1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</xdr:col>
      <xdr:colOff>171450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95" name="Wykres 1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0</xdr:col>
      <xdr:colOff>152400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96" name="Wykres 1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3</xdr:col>
      <xdr:colOff>57150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97" name="Wykres 1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</xdr:col>
      <xdr:colOff>171450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98" name="Wykres 1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0</xdr:col>
      <xdr:colOff>152400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199" name="Wykres 1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3</xdr:col>
      <xdr:colOff>57150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200" name="Wykres 1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1</xdr:col>
      <xdr:colOff>171450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201" name="Wykres 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0</xdr:col>
      <xdr:colOff>152400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202" name="Wykres 1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3</xdr:col>
      <xdr:colOff>57150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203" name="Wykres 1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</xdr:col>
      <xdr:colOff>171450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204" name="Wykres 1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0</xdr:col>
      <xdr:colOff>152400</xdr:colOff>
      <xdr:row>88</xdr:row>
      <xdr:rowOff>0</xdr:rowOff>
    </xdr:from>
    <xdr:to>
      <xdr:col>4</xdr:col>
      <xdr:colOff>0</xdr:colOff>
      <xdr:row>88</xdr:row>
      <xdr:rowOff>0</xdr:rowOff>
    </xdr:to>
    <xdr:graphicFrame macro="">
      <xdr:nvGraphicFramePr>
        <xdr:cNvPr id="205" name="Wykres 1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tabSelected="1" zoomScale="90" zoomScaleNormal="90" workbookViewId="0">
      <pane xSplit="4" ySplit="5" topLeftCell="E78" activePane="bottomRight" state="frozen"/>
      <selection pane="topRight" activeCell="E1" sqref="E1"/>
      <selection pane="bottomLeft" activeCell="A7" sqref="A7"/>
      <selection pane="bottomRight" activeCell="D38" sqref="D38"/>
    </sheetView>
  </sheetViews>
  <sheetFormatPr defaultRowHeight="12.75" x14ac:dyDescent="0.2"/>
  <cols>
    <col min="1" max="1" width="4.85546875" style="19" customWidth="1"/>
    <col min="2" max="2" width="7.140625" style="16" customWidth="1"/>
    <col min="3" max="3" width="6.42578125" style="56" customWidth="1"/>
    <col min="4" max="4" width="61.28515625" style="15" customWidth="1"/>
    <col min="5" max="5" width="39.5703125" style="9" customWidth="1"/>
    <col min="6" max="6" width="16.28515625" style="38" customWidth="1"/>
    <col min="7" max="7" width="18.42578125" style="101" customWidth="1"/>
    <col min="8" max="8" width="16.28515625" style="38" hidden="1" customWidth="1"/>
    <col min="9" max="9" width="18.140625" style="101" customWidth="1"/>
    <col min="10" max="10" width="16.28515625" style="38" customWidth="1"/>
    <col min="11" max="11" width="17.140625" customWidth="1"/>
  </cols>
  <sheetData>
    <row r="1" spans="1:11" s="1" customFormat="1" ht="15" customHeight="1" x14ac:dyDescent="0.2">
      <c r="A1" s="19"/>
      <c r="B1" s="16"/>
      <c r="C1" s="16"/>
      <c r="D1" s="11"/>
      <c r="E1" s="42"/>
      <c r="F1" s="35"/>
      <c r="G1" s="92"/>
      <c r="H1" s="35"/>
      <c r="I1" s="92"/>
      <c r="J1" s="35" t="s">
        <v>68</v>
      </c>
      <c r="K1"/>
    </row>
    <row r="2" spans="1:11" s="1" customFormat="1" ht="14.25" customHeight="1" x14ac:dyDescent="0.2">
      <c r="A2" s="19"/>
      <c r="B2" s="16"/>
      <c r="C2" s="16"/>
      <c r="D2" s="11"/>
      <c r="E2" s="42"/>
      <c r="F2" s="36"/>
      <c r="G2" s="93"/>
      <c r="H2" s="36"/>
      <c r="I2" s="93"/>
      <c r="J2" s="36" t="s">
        <v>4</v>
      </c>
      <c r="K2"/>
    </row>
    <row r="3" spans="1:11" s="1" customFormat="1" ht="15" customHeight="1" x14ac:dyDescent="0.2">
      <c r="A3" s="19"/>
      <c r="B3" s="16"/>
      <c r="C3" s="16"/>
      <c r="D3" s="11"/>
      <c r="E3" s="42"/>
      <c r="F3" s="36"/>
      <c r="G3" s="93"/>
      <c r="H3" s="36"/>
      <c r="I3" s="93"/>
      <c r="J3" s="36" t="s">
        <v>69</v>
      </c>
      <c r="K3"/>
    </row>
    <row r="4" spans="1:11" s="118" customFormat="1" ht="18.75" customHeight="1" x14ac:dyDescent="0.2">
      <c r="A4" s="129" t="s">
        <v>9</v>
      </c>
      <c r="B4" s="129"/>
      <c r="C4" s="129"/>
      <c r="D4" s="129"/>
      <c r="E4" s="129"/>
      <c r="F4" s="115"/>
      <c r="G4" s="115"/>
      <c r="H4" s="115"/>
      <c r="I4" s="116"/>
      <c r="J4" s="115"/>
      <c r="K4" s="117"/>
    </row>
    <row r="5" spans="1:11" s="2" customFormat="1" ht="68.25" customHeight="1" x14ac:dyDescent="0.25">
      <c r="A5" s="20" t="s">
        <v>0</v>
      </c>
      <c r="B5" s="20" t="s">
        <v>3</v>
      </c>
      <c r="C5" s="52" t="s">
        <v>1</v>
      </c>
      <c r="D5" s="3" t="s">
        <v>2</v>
      </c>
      <c r="E5" s="3" t="s">
        <v>6</v>
      </c>
      <c r="F5" s="41" t="s">
        <v>10</v>
      </c>
      <c r="G5" s="40" t="s">
        <v>67</v>
      </c>
      <c r="H5" s="40" t="s">
        <v>11</v>
      </c>
      <c r="I5" s="40" t="s">
        <v>70</v>
      </c>
      <c r="J5" s="40" t="s">
        <v>11</v>
      </c>
      <c r="K5"/>
    </row>
    <row r="6" spans="1:11" s="2" customFormat="1" ht="18" customHeight="1" x14ac:dyDescent="0.25">
      <c r="A6" s="133" t="s">
        <v>21</v>
      </c>
      <c r="B6" s="133"/>
      <c r="C6" s="133"/>
      <c r="D6" s="133"/>
      <c r="E6" s="133"/>
      <c r="F6" s="41"/>
      <c r="G6" s="94"/>
      <c r="H6" s="40"/>
      <c r="I6" s="94"/>
      <c r="J6" s="40"/>
      <c r="K6"/>
    </row>
    <row r="7" spans="1:11" s="66" customFormat="1" ht="45" customHeight="1" x14ac:dyDescent="0.25">
      <c r="A7" s="18">
        <v>756</v>
      </c>
      <c r="B7" s="17"/>
      <c r="C7" s="17"/>
      <c r="D7" s="6" t="s">
        <v>35</v>
      </c>
      <c r="E7" s="3"/>
      <c r="F7" s="67">
        <v>78737956.890000001</v>
      </c>
      <c r="G7" s="67">
        <f>G8</f>
        <v>-1031931</v>
      </c>
      <c r="H7" s="67">
        <f t="shared" ref="H7" si="0">SUM(F7:G7)</f>
        <v>77706025.890000001</v>
      </c>
      <c r="I7" s="67">
        <f>I8</f>
        <v>0</v>
      </c>
      <c r="J7" s="67">
        <f t="shared" ref="J7" si="1">SUM(H7:I7)</f>
        <v>77706025.890000001</v>
      </c>
      <c r="K7" s="65"/>
    </row>
    <row r="8" spans="1:11" s="66" customFormat="1" ht="17.25" customHeight="1" x14ac:dyDescent="0.25">
      <c r="A8" s="21"/>
      <c r="B8" s="22">
        <v>75621</v>
      </c>
      <c r="C8" s="58"/>
      <c r="D8" s="125" t="s">
        <v>39</v>
      </c>
      <c r="E8" s="64"/>
      <c r="F8" s="71">
        <v>43191434</v>
      </c>
      <c r="G8" s="71">
        <f>G9</f>
        <v>-1031931</v>
      </c>
      <c r="H8" s="71">
        <f t="shared" ref="H8" si="2">SUM(F8:G8)</f>
        <v>42159503</v>
      </c>
      <c r="I8" s="71">
        <f>I9</f>
        <v>0</v>
      </c>
      <c r="J8" s="71">
        <f t="shared" ref="J8:J10" si="3">SUM(H8:I8)</f>
        <v>42159503</v>
      </c>
      <c r="K8" s="65"/>
    </row>
    <row r="9" spans="1:11" s="66" customFormat="1" ht="16.5" customHeight="1" x14ac:dyDescent="0.25">
      <c r="A9" s="21"/>
      <c r="B9" s="21"/>
      <c r="C9" s="68" t="s">
        <v>40</v>
      </c>
      <c r="D9" s="108" t="s">
        <v>41</v>
      </c>
      <c r="E9" s="60"/>
      <c r="F9" s="70">
        <f>F10</f>
        <v>38276218</v>
      </c>
      <c r="G9" s="70">
        <f t="shared" ref="G9" si="4">G10</f>
        <v>-1031931</v>
      </c>
      <c r="H9" s="70">
        <f t="shared" ref="H9:H10" si="5">SUM(F9:G9)</f>
        <v>37244287</v>
      </c>
      <c r="I9" s="70">
        <f t="shared" ref="I9" si="6">I10</f>
        <v>0</v>
      </c>
      <c r="J9" s="70">
        <f t="shared" si="3"/>
        <v>37244287</v>
      </c>
      <c r="K9" s="65"/>
    </row>
    <row r="10" spans="1:11" s="66" customFormat="1" ht="16.5" customHeight="1" x14ac:dyDescent="0.25">
      <c r="A10" s="21"/>
      <c r="B10" s="21"/>
      <c r="C10" s="68"/>
      <c r="D10" s="72" t="s">
        <v>8</v>
      </c>
      <c r="E10" s="60" t="s">
        <v>5</v>
      </c>
      <c r="F10" s="61">
        <v>38276218</v>
      </c>
      <c r="G10" s="61">
        <v>-1031931</v>
      </c>
      <c r="H10" s="104">
        <f t="shared" si="5"/>
        <v>37244287</v>
      </c>
      <c r="I10" s="104"/>
      <c r="J10" s="61">
        <f t="shared" si="3"/>
        <v>37244287</v>
      </c>
      <c r="K10" s="65"/>
    </row>
    <row r="11" spans="1:11" s="66" customFormat="1" ht="18" customHeight="1" x14ac:dyDescent="0.25">
      <c r="A11" s="18">
        <v>852</v>
      </c>
      <c r="B11" s="17"/>
      <c r="C11" s="17"/>
      <c r="D11" s="6" t="s">
        <v>22</v>
      </c>
      <c r="E11" s="7"/>
      <c r="F11" s="67">
        <v>5589.02</v>
      </c>
      <c r="G11" s="67">
        <f>G12</f>
        <v>0</v>
      </c>
      <c r="H11" s="67">
        <f t="shared" ref="H11:H14" si="7">SUM(F11:G11)</f>
        <v>5589.02</v>
      </c>
      <c r="I11" s="67">
        <f>I12</f>
        <v>605.09</v>
      </c>
      <c r="J11" s="67">
        <f t="shared" ref="J11:J12" si="8">SUM(H11:I11)</f>
        <v>6194.1100000000006</v>
      </c>
      <c r="K11" s="65"/>
    </row>
    <row r="12" spans="1:11" s="66" customFormat="1" ht="16.5" customHeight="1" x14ac:dyDescent="0.25">
      <c r="A12" s="21"/>
      <c r="B12" s="22">
        <v>85216</v>
      </c>
      <c r="C12" s="58"/>
      <c r="D12" s="4" t="s">
        <v>23</v>
      </c>
      <c r="E12" s="75"/>
      <c r="F12" s="71">
        <f>F13</f>
        <v>5221.58</v>
      </c>
      <c r="G12" s="71">
        <f>G13</f>
        <v>0</v>
      </c>
      <c r="H12" s="71">
        <f t="shared" si="7"/>
        <v>5221.58</v>
      </c>
      <c r="I12" s="71">
        <f>I13</f>
        <v>605.09</v>
      </c>
      <c r="J12" s="71">
        <f t="shared" si="8"/>
        <v>5826.67</v>
      </c>
      <c r="K12" s="65"/>
    </row>
    <row r="13" spans="1:11" s="66" customFormat="1" ht="16.5" customHeight="1" x14ac:dyDescent="0.25">
      <c r="A13" s="21"/>
      <c r="B13" s="21"/>
      <c r="C13" s="29" t="s">
        <v>17</v>
      </c>
      <c r="D13" s="5" t="s">
        <v>18</v>
      </c>
      <c r="E13" s="60"/>
      <c r="F13" s="70">
        <f>F14</f>
        <v>5221.58</v>
      </c>
      <c r="G13" s="70">
        <f t="shared" ref="G13:I13" si="9">G14</f>
        <v>0</v>
      </c>
      <c r="H13" s="70">
        <f t="shared" si="7"/>
        <v>5221.58</v>
      </c>
      <c r="I13" s="70">
        <f t="shared" si="9"/>
        <v>605.09</v>
      </c>
      <c r="J13" s="70">
        <f t="shared" ref="J13:J14" si="10">SUM(H13:I13)</f>
        <v>5826.67</v>
      </c>
      <c r="K13" s="65"/>
    </row>
    <row r="14" spans="1:11" s="66" customFormat="1" ht="16.5" customHeight="1" x14ac:dyDescent="0.25">
      <c r="A14" s="73"/>
      <c r="B14" s="73"/>
      <c r="C14" s="74"/>
      <c r="D14" s="72" t="s">
        <v>8</v>
      </c>
      <c r="E14" s="78" t="s">
        <v>5</v>
      </c>
      <c r="F14" s="61">
        <v>5221.58</v>
      </c>
      <c r="G14" s="103"/>
      <c r="H14" s="61">
        <f t="shared" si="7"/>
        <v>5221.58</v>
      </c>
      <c r="I14" s="104">
        <v>605.09</v>
      </c>
      <c r="J14" s="61">
        <f t="shared" si="10"/>
        <v>5826.67</v>
      </c>
      <c r="K14" s="65"/>
    </row>
    <row r="15" spans="1:11" s="66" customFormat="1" ht="18" customHeight="1" x14ac:dyDescent="0.25">
      <c r="A15" s="18">
        <v>855</v>
      </c>
      <c r="B15" s="17"/>
      <c r="C15" s="17"/>
      <c r="D15" s="6" t="s">
        <v>24</v>
      </c>
      <c r="E15" s="7"/>
      <c r="F15" s="67">
        <v>195613.16</v>
      </c>
      <c r="G15" s="30">
        <f>G16+G21</f>
        <v>0</v>
      </c>
      <c r="H15" s="67">
        <f t="shared" ref="H15:H21" si="11">SUM(F15:G15)</f>
        <v>195613.16</v>
      </c>
      <c r="I15" s="30">
        <f>I16+I21</f>
        <v>4114.82</v>
      </c>
      <c r="J15" s="67">
        <f t="shared" ref="J15:J25" si="12">SUM(H15:I15)</f>
        <v>199727.98</v>
      </c>
      <c r="K15" s="65"/>
    </row>
    <row r="16" spans="1:11" s="66" customFormat="1" ht="16.5" customHeight="1" x14ac:dyDescent="0.25">
      <c r="A16" s="21"/>
      <c r="B16" s="21">
        <v>85501</v>
      </c>
      <c r="C16" s="59"/>
      <c r="D16" s="4" t="s">
        <v>25</v>
      </c>
      <c r="E16" s="64"/>
      <c r="F16" s="43">
        <f>F17+F19</f>
        <v>27388.44</v>
      </c>
      <c r="G16" s="43">
        <f>G17+G19</f>
        <v>0</v>
      </c>
      <c r="H16" s="80">
        <f t="shared" si="11"/>
        <v>27388.44</v>
      </c>
      <c r="I16" s="43">
        <f>I17+I19</f>
        <v>694.13000000000011</v>
      </c>
      <c r="J16" s="71">
        <f t="shared" si="12"/>
        <v>28082.57</v>
      </c>
      <c r="K16" s="65"/>
    </row>
    <row r="17" spans="1:11" s="66" customFormat="1" ht="16.5" customHeight="1" x14ac:dyDescent="0.25">
      <c r="A17" s="21"/>
      <c r="B17" s="21"/>
      <c r="C17" s="29" t="s">
        <v>26</v>
      </c>
      <c r="D17" s="5" t="s">
        <v>27</v>
      </c>
      <c r="E17" s="60"/>
      <c r="F17" s="70">
        <f>F18</f>
        <v>3121.73</v>
      </c>
      <c r="G17" s="70">
        <f t="shared" ref="G17:I17" si="13">G18</f>
        <v>0</v>
      </c>
      <c r="H17" s="70">
        <f t="shared" si="11"/>
        <v>3121.73</v>
      </c>
      <c r="I17" s="70">
        <f t="shared" si="13"/>
        <v>86.44</v>
      </c>
      <c r="J17" s="70">
        <f t="shared" si="12"/>
        <v>3208.17</v>
      </c>
      <c r="K17" s="65"/>
    </row>
    <row r="18" spans="1:11" s="66" customFormat="1" ht="16.5" customHeight="1" x14ac:dyDescent="0.25">
      <c r="A18" s="21"/>
      <c r="B18" s="21"/>
      <c r="C18" s="68"/>
      <c r="D18" s="72" t="s">
        <v>8</v>
      </c>
      <c r="E18" s="60" t="s">
        <v>5</v>
      </c>
      <c r="F18" s="61">
        <v>3121.73</v>
      </c>
      <c r="G18" s="103"/>
      <c r="H18" s="61">
        <f t="shared" si="11"/>
        <v>3121.73</v>
      </c>
      <c r="I18" s="104">
        <v>86.44</v>
      </c>
      <c r="J18" s="61">
        <f t="shared" si="12"/>
        <v>3208.17</v>
      </c>
      <c r="K18" s="65"/>
    </row>
    <row r="19" spans="1:11" s="66" customFormat="1" ht="16.5" customHeight="1" x14ac:dyDescent="0.25">
      <c r="A19" s="21"/>
      <c r="B19" s="21"/>
      <c r="C19" s="29" t="s">
        <v>17</v>
      </c>
      <c r="D19" s="5" t="s">
        <v>18</v>
      </c>
      <c r="E19" s="60"/>
      <c r="F19" s="70">
        <f>F20</f>
        <v>24266.71</v>
      </c>
      <c r="G19" s="70">
        <f>G20</f>
        <v>0</v>
      </c>
      <c r="H19" s="70">
        <f t="shared" si="11"/>
        <v>24266.71</v>
      </c>
      <c r="I19" s="70">
        <f>I20</f>
        <v>607.69000000000005</v>
      </c>
      <c r="J19" s="70">
        <f t="shared" si="12"/>
        <v>24874.399999999998</v>
      </c>
      <c r="K19" s="65"/>
    </row>
    <row r="20" spans="1:11" s="66" customFormat="1" ht="16.5" customHeight="1" x14ac:dyDescent="0.25">
      <c r="A20" s="21"/>
      <c r="B20" s="21"/>
      <c r="C20" s="68"/>
      <c r="D20" s="72" t="s">
        <v>8</v>
      </c>
      <c r="E20" s="60" t="s">
        <v>5</v>
      </c>
      <c r="F20" s="61">
        <v>24266.71</v>
      </c>
      <c r="G20" s="103"/>
      <c r="H20" s="61">
        <f t="shared" si="11"/>
        <v>24266.71</v>
      </c>
      <c r="I20" s="104">
        <v>607.69000000000005</v>
      </c>
      <c r="J20" s="89">
        <f t="shared" si="12"/>
        <v>24874.399999999998</v>
      </c>
      <c r="K20" s="65"/>
    </row>
    <row r="21" spans="1:11" s="66" customFormat="1" ht="41.25" customHeight="1" x14ac:dyDescent="0.25">
      <c r="A21" s="21"/>
      <c r="B21" s="22">
        <v>85502</v>
      </c>
      <c r="C21" s="58"/>
      <c r="D21" s="4" t="s">
        <v>28</v>
      </c>
      <c r="E21" s="64"/>
      <c r="F21" s="71">
        <f>100000+F22+F24</f>
        <v>167558.98000000001</v>
      </c>
      <c r="G21" s="31">
        <f>G22+G24</f>
        <v>0</v>
      </c>
      <c r="H21" s="71">
        <f t="shared" si="11"/>
        <v>167558.98000000001</v>
      </c>
      <c r="I21" s="31">
        <f>I22+I24</f>
        <v>3420.69</v>
      </c>
      <c r="J21" s="71">
        <f t="shared" si="12"/>
        <v>170979.67</v>
      </c>
      <c r="K21" s="65"/>
    </row>
    <row r="22" spans="1:11" s="66" customFormat="1" ht="16.5" customHeight="1" x14ac:dyDescent="0.25">
      <c r="A22" s="21"/>
      <c r="B22" s="21"/>
      <c r="C22" s="29" t="s">
        <v>26</v>
      </c>
      <c r="D22" s="5" t="s">
        <v>27</v>
      </c>
      <c r="E22" s="60"/>
      <c r="F22" s="70">
        <f>F23</f>
        <v>6351.94</v>
      </c>
      <c r="G22" s="70">
        <f t="shared" ref="G22:I22" si="14">G23</f>
        <v>0</v>
      </c>
      <c r="H22" s="70">
        <f t="shared" ref="H22:H25" si="15">SUM(F22:G22)</f>
        <v>6351.94</v>
      </c>
      <c r="I22" s="70">
        <f t="shared" si="14"/>
        <v>692.54</v>
      </c>
      <c r="J22" s="70">
        <f t="shared" si="12"/>
        <v>7044.48</v>
      </c>
      <c r="K22" s="65"/>
    </row>
    <row r="23" spans="1:11" s="66" customFormat="1" ht="16.5" customHeight="1" x14ac:dyDescent="0.25">
      <c r="A23" s="21"/>
      <c r="B23" s="21"/>
      <c r="C23" s="68"/>
      <c r="D23" s="72" t="s">
        <v>8</v>
      </c>
      <c r="E23" s="60" t="s">
        <v>5</v>
      </c>
      <c r="F23" s="61">
        <v>6351.94</v>
      </c>
      <c r="G23" s="103"/>
      <c r="H23" s="61">
        <f t="shared" si="15"/>
        <v>6351.94</v>
      </c>
      <c r="I23" s="104">
        <v>692.54</v>
      </c>
      <c r="J23" s="61">
        <f t="shared" si="12"/>
        <v>7044.48</v>
      </c>
      <c r="K23" s="65"/>
    </row>
    <row r="24" spans="1:11" s="66" customFormat="1" ht="16.5" customHeight="1" x14ac:dyDescent="0.25">
      <c r="A24" s="21"/>
      <c r="B24" s="21"/>
      <c r="C24" s="29" t="s">
        <v>17</v>
      </c>
      <c r="D24" s="5" t="s">
        <v>18</v>
      </c>
      <c r="E24" s="60"/>
      <c r="F24" s="70">
        <f>F25</f>
        <v>61207.040000000001</v>
      </c>
      <c r="G24" s="70">
        <f>G25</f>
        <v>0</v>
      </c>
      <c r="H24" s="70">
        <f t="shared" si="15"/>
        <v>61207.040000000001</v>
      </c>
      <c r="I24" s="70">
        <f>I25</f>
        <v>2728.15</v>
      </c>
      <c r="J24" s="70">
        <f t="shared" si="12"/>
        <v>63935.19</v>
      </c>
      <c r="K24" s="65"/>
    </row>
    <row r="25" spans="1:11" s="66" customFormat="1" ht="16.5" customHeight="1" x14ac:dyDescent="0.25">
      <c r="A25" s="21"/>
      <c r="B25" s="21"/>
      <c r="C25" s="68"/>
      <c r="D25" s="72" t="s">
        <v>8</v>
      </c>
      <c r="E25" s="60" t="s">
        <v>5</v>
      </c>
      <c r="F25" s="61">
        <v>61207.040000000001</v>
      </c>
      <c r="G25" s="103"/>
      <c r="H25" s="61">
        <f t="shared" si="15"/>
        <v>61207.040000000001</v>
      </c>
      <c r="I25" s="104">
        <v>2728.15</v>
      </c>
      <c r="J25" s="89">
        <f t="shared" si="12"/>
        <v>63935.19</v>
      </c>
      <c r="K25" s="65"/>
    </row>
    <row r="26" spans="1:11" s="66" customFormat="1" ht="16.5" customHeight="1" x14ac:dyDescent="0.25">
      <c r="A26" s="126" t="s">
        <v>13</v>
      </c>
      <c r="B26" s="127"/>
      <c r="C26" s="127"/>
      <c r="D26" s="128"/>
      <c r="E26" s="46"/>
      <c r="F26" s="81">
        <v>110798286.38</v>
      </c>
      <c r="G26" s="45">
        <f>G7+G11+G15</f>
        <v>-1031931</v>
      </c>
      <c r="H26" s="81">
        <f t="shared" ref="H26" si="16">SUM(F26:G26)</f>
        <v>109766355.38</v>
      </c>
      <c r="I26" s="45">
        <f>I7+I11+I15</f>
        <v>4719.91</v>
      </c>
      <c r="J26" s="81">
        <f t="shared" ref="J26" si="17">SUM(H26:I26)</f>
        <v>109771075.28999999</v>
      </c>
      <c r="K26" s="65"/>
    </row>
    <row r="27" spans="1:11" s="66" customFormat="1" ht="8.25" customHeight="1" x14ac:dyDescent="0.25">
      <c r="A27" s="84"/>
      <c r="B27" s="84"/>
      <c r="C27" s="84"/>
      <c r="D27" s="85"/>
      <c r="E27" s="85"/>
      <c r="F27" s="86"/>
      <c r="G27" s="87"/>
      <c r="H27" s="87"/>
      <c r="I27" s="87"/>
      <c r="J27" s="86"/>
      <c r="K27" s="65"/>
    </row>
    <row r="28" spans="1:11" s="1" customFormat="1" ht="18" customHeight="1" x14ac:dyDescent="0.2">
      <c r="A28" s="130" t="s">
        <v>60</v>
      </c>
      <c r="B28" s="130"/>
      <c r="C28" s="130"/>
      <c r="D28" s="130"/>
      <c r="E28" s="130"/>
      <c r="F28" s="37"/>
      <c r="G28" s="96"/>
      <c r="H28" s="37"/>
      <c r="I28" s="96"/>
      <c r="J28" s="37"/>
      <c r="K28"/>
    </row>
    <row r="29" spans="1:11" s="1" customFormat="1" ht="18" customHeight="1" x14ac:dyDescent="0.2">
      <c r="A29" s="18">
        <v>758</v>
      </c>
      <c r="B29" s="17"/>
      <c r="C29" s="17"/>
      <c r="D29" s="6" t="s">
        <v>20</v>
      </c>
      <c r="E29" s="64"/>
      <c r="F29" s="30">
        <f>F30</f>
        <v>24621245</v>
      </c>
      <c r="G29" s="30">
        <f>G30</f>
        <v>173500</v>
      </c>
      <c r="H29" s="30">
        <f>SUM(F29:G29)</f>
        <v>24794745</v>
      </c>
      <c r="I29" s="30">
        <f>I30</f>
        <v>0</v>
      </c>
      <c r="J29" s="30">
        <f>SUM(H29:I29)</f>
        <v>24794745</v>
      </c>
      <c r="K29"/>
    </row>
    <row r="30" spans="1:11" s="1" customFormat="1" ht="30" customHeight="1" x14ac:dyDescent="0.2">
      <c r="A30" s="21"/>
      <c r="B30" s="21">
        <v>75801</v>
      </c>
      <c r="C30" s="59"/>
      <c r="D30" s="79" t="s">
        <v>61</v>
      </c>
      <c r="E30" s="64"/>
      <c r="F30" s="43">
        <f t="shared" ref="F30:I30" si="18">F31</f>
        <v>24621245</v>
      </c>
      <c r="G30" s="43">
        <f t="shared" si="18"/>
        <v>173500</v>
      </c>
      <c r="H30" s="31">
        <f t="shared" ref="H30:H32" si="19">SUM(F30:G30)</f>
        <v>24794745</v>
      </c>
      <c r="I30" s="43">
        <f t="shared" si="18"/>
        <v>0</v>
      </c>
      <c r="J30" s="31">
        <f t="shared" ref="J30:J32" si="20">SUM(H30:I30)</f>
        <v>24794745</v>
      </c>
      <c r="K30"/>
    </row>
    <row r="31" spans="1:11" s="1" customFormat="1" ht="18" customHeight="1" x14ac:dyDescent="0.2">
      <c r="A31" s="90"/>
      <c r="B31" s="91"/>
      <c r="C31" s="29">
        <v>2920</v>
      </c>
      <c r="D31" s="5" t="s">
        <v>62</v>
      </c>
      <c r="E31" s="60"/>
      <c r="F31" s="32">
        <f>F32</f>
        <v>24621245</v>
      </c>
      <c r="G31" s="32">
        <f>G32</f>
        <v>173500</v>
      </c>
      <c r="H31" s="32">
        <f t="shared" si="19"/>
        <v>24794745</v>
      </c>
      <c r="I31" s="32">
        <f>I32</f>
        <v>0</v>
      </c>
      <c r="J31" s="32">
        <f t="shared" si="20"/>
        <v>24794745</v>
      </c>
      <c r="K31"/>
    </row>
    <row r="32" spans="1:11" s="1" customFormat="1" ht="16.5" customHeight="1" x14ac:dyDescent="0.2">
      <c r="A32" s="21"/>
      <c r="B32" s="21"/>
      <c r="C32" s="68"/>
      <c r="D32" s="72" t="s">
        <v>8</v>
      </c>
      <c r="E32" s="60" t="s">
        <v>43</v>
      </c>
      <c r="F32" s="62">
        <v>24621245</v>
      </c>
      <c r="G32" s="104">
        <v>173500</v>
      </c>
      <c r="H32" s="62">
        <f t="shared" si="19"/>
        <v>24794745</v>
      </c>
      <c r="I32" s="104"/>
      <c r="J32" s="62">
        <f t="shared" si="20"/>
        <v>24794745</v>
      </c>
      <c r="K32"/>
    </row>
    <row r="33" spans="1:11" s="66" customFormat="1" ht="16.5" customHeight="1" x14ac:dyDescent="0.25">
      <c r="A33" s="126" t="s">
        <v>13</v>
      </c>
      <c r="B33" s="127"/>
      <c r="C33" s="127"/>
      <c r="D33" s="128"/>
      <c r="E33" s="46"/>
      <c r="F33" s="81">
        <f>F29</f>
        <v>24621245</v>
      </c>
      <c r="G33" s="45">
        <f>G29</f>
        <v>173500</v>
      </c>
      <c r="H33" s="81">
        <f t="shared" ref="H33" si="21">SUM(F33:G33)</f>
        <v>24794745</v>
      </c>
      <c r="I33" s="45">
        <f>I29</f>
        <v>0</v>
      </c>
      <c r="J33" s="81">
        <f t="shared" ref="J33" si="22">SUM(H33:I33)</f>
        <v>24794745</v>
      </c>
      <c r="K33" s="65"/>
    </row>
    <row r="34" spans="1:11" s="66" customFormat="1" ht="12.75" customHeight="1" x14ac:dyDescent="0.25">
      <c r="A34" s="84"/>
      <c r="B34" s="84"/>
      <c r="C34" s="84"/>
      <c r="D34" s="85"/>
      <c r="E34" s="85"/>
      <c r="F34" s="86"/>
      <c r="G34" s="87"/>
      <c r="H34" s="87"/>
      <c r="I34" s="87"/>
      <c r="J34" s="86"/>
      <c r="K34" s="65"/>
    </row>
    <row r="35" spans="1:11" s="1" customFormat="1" ht="21" customHeight="1" x14ac:dyDescent="0.2">
      <c r="A35" s="130" t="s">
        <v>63</v>
      </c>
      <c r="B35" s="130"/>
      <c r="C35" s="130"/>
      <c r="D35" s="130"/>
      <c r="E35" s="130"/>
      <c r="F35" s="37"/>
      <c r="G35" s="96"/>
      <c r="H35" s="37"/>
      <c r="I35" s="96"/>
      <c r="J35" s="37"/>
      <c r="K35"/>
    </row>
    <row r="36" spans="1:11" s="1" customFormat="1" ht="17.25" customHeight="1" x14ac:dyDescent="0.2">
      <c r="A36" s="18">
        <v>750</v>
      </c>
      <c r="B36" s="17"/>
      <c r="C36" s="18"/>
      <c r="D36" s="57" t="s">
        <v>19</v>
      </c>
      <c r="E36" s="64"/>
      <c r="F36" s="30">
        <v>370515</v>
      </c>
      <c r="G36" s="30">
        <f>G37</f>
        <v>0</v>
      </c>
      <c r="H36" s="30">
        <f>SUM(F36:G36)</f>
        <v>370515</v>
      </c>
      <c r="I36" s="30">
        <f>I37</f>
        <v>270</v>
      </c>
      <c r="J36" s="30">
        <f>SUM(H36:I36)</f>
        <v>370785</v>
      </c>
      <c r="K36"/>
    </row>
    <row r="37" spans="1:11" s="1" customFormat="1" ht="16.5" customHeight="1" x14ac:dyDescent="0.2">
      <c r="A37" s="21"/>
      <c r="B37" s="22">
        <v>75056</v>
      </c>
      <c r="C37" s="58"/>
      <c r="D37" s="4" t="s">
        <v>45</v>
      </c>
      <c r="E37" s="88"/>
      <c r="F37" s="43">
        <f t="shared" ref="F37:G37" si="23">F38</f>
        <v>22555</v>
      </c>
      <c r="G37" s="43">
        <f t="shared" si="23"/>
        <v>0</v>
      </c>
      <c r="H37" s="31">
        <f t="shared" ref="H37:H38" si="24">SUM(F37:G37)</f>
        <v>22555</v>
      </c>
      <c r="I37" s="43">
        <f>I38</f>
        <v>270</v>
      </c>
      <c r="J37" s="31">
        <f t="shared" ref="J37:J38" si="25">SUM(H37:I37)</f>
        <v>22825</v>
      </c>
      <c r="K37"/>
    </row>
    <row r="38" spans="1:11" s="1" customFormat="1" ht="45.75" customHeight="1" x14ac:dyDescent="0.2">
      <c r="A38" s="21"/>
      <c r="B38" s="21"/>
      <c r="C38" s="29">
        <v>2010</v>
      </c>
      <c r="D38" s="5" t="s">
        <v>14</v>
      </c>
      <c r="E38" s="49"/>
      <c r="F38" s="32">
        <v>22555</v>
      </c>
      <c r="G38" s="32">
        <f>SUM(G39:G39)</f>
        <v>0</v>
      </c>
      <c r="H38" s="32">
        <f t="shared" si="24"/>
        <v>22555</v>
      </c>
      <c r="I38" s="32">
        <f>SUM(I39:I39)</f>
        <v>270</v>
      </c>
      <c r="J38" s="32">
        <f t="shared" si="25"/>
        <v>22825</v>
      </c>
      <c r="K38"/>
    </row>
    <row r="39" spans="1:11" s="1" customFormat="1" ht="29.25" customHeight="1" x14ac:dyDescent="0.2">
      <c r="A39" s="21"/>
      <c r="B39" s="44"/>
      <c r="C39" s="50"/>
      <c r="D39" s="51" t="s">
        <v>71</v>
      </c>
      <c r="E39" s="60" t="s">
        <v>32</v>
      </c>
      <c r="F39" s="89">
        <f t="shared" ref="F39" si="26">SUM(D39:E39)</f>
        <v>0</v>
      </c>
      <c r="G39" s="89"/>
      <c r="H39" s="89">
        <f t="shared" ref="H39" si="27">SUM(F39:G39)</f>
        <v>0</v>
      </c>
      <c r="I39" s="89">
        <v>270</v>
      </c>
      <c r="J39" s="89">
        <f t="shared" ref="J39" si="28">SUM(H39:I39)</f>
        <v>270</v>
      </c>
      <c r="K39"/>
    </row>
    <row r="40" spans="1:11" s="1" customFormat="1" ht="18" customHeight="1" x14ac:dyDescent="0.2">
      <c r="A40" s="18">
        <v>801</v>
      </c>
      <c r="B40" s="17"/>
      <c r="C40" s="17"/>
      <c r="D40" s="6" t="s">
        <v>15</v>
      </c>
      <c r="E40" s="64"/>
      <c r="F40" s="30">
        <f>F41</f>
        <v>290456</v>
      </c>
      <c r="G40" s="30">
        <f t="shared" ref="F40:I42" si="29">G41</f>
        <v>-8294</v>
      </c>
      <c r="H40" s="30">
        <f>SUM(F40:G40)</f>
        <v>282162</v>
      </c>
      <c r="I40" s="30">
        <f t="shared" si="29"/>
        <v>0</v>
      </c>
      <c r="J40" s="30">
        <f>SUM(H40:I40)</f>
        <v>282162</v>
      </c>
      <c r="K40"/>
    </row>
    <row r="41" spans="1:11" s="1" customFormat="1" ht="44.25" customHeight="1" x14ac:dyDescent="0.2">
      <c r="A41" s="21"/>
      <c r="B41" s="22">
        <v>80153</v>
      </c>
      <c r="C41" s="59"/>
      <c r="D41" s="109" t="s">
        <v>44</v>
      </c>
      <c r="E41" s="64"/>
      <c r="F41" s="43">
        <f t="shared" si="29"/>
        <v>290456</v>
      </c>
      <c r="G41" s="43">
        <f t="shared" si="29"/>
        <v>-8294</v>
      </c>
      <c r="H41" s="31">
        <f t="shared" ref="H41:H43" si="30">SUM(F41:G41)</f>
        <v>282162</v>
      </c>
      <c r="I41" s="43">
        <f>I42</f>
        <v>0</v>
      </c>
      <c r="J41" s="31">
        <f t="shared" ref="J41:J43" si="31">SUM(H41:I41)</f>
        <v>282162</v>
      </c>
      <c r="K41"/>
    </row>
    <row r="42" spans="1:11" s="1" customFormat="1" ht="47.25" customHeight="1" x14ac:dyDescent="0.2">
      <c r="A42" s="21"/>
      <c r="B42" s="21"/>
      <c r="C42" s="29">
        <v>2010</v>
      </c>
      <c r="D42" s="5" t="s">
        <v>14</v>
      </c>
      <c r="E42" s="60"/>
      <c r="F42" s="32">
        <f t="shared" si="29"/>
        <v>290456</v>
      </c>
      <c r="G42" s="32">
        <f t="shared" si="29"/>
        <v>-8294</v>
      </c>
      <c r="H42" s="32">
        <f t="shared" si="30"/>
        <v>282162</v>
      </c>
      <c r="I42" s="32">
        <f>SUM(I43:I43)</f>
        <v>0</v>
      </c>
      <c r="J42" s="32">
        <f t="shared" si="31"/>
        <v>282162</v>
      </c>
      <c r="K42"/>
    </row>
    <row r="43" spans="1:11" s="1" customFormat="1" ht="18.75" customHeight="1" x14ac:dyDescent="0.2">
      <c r="A43" s="44"/>
      <c r="B43" s="44"/>
      <c r="C43" s="50"/>
      <c r="D43" s="51" t="s">
        <v>8</v>
      </c>
      <c r="E43" s="78" t="s">
        <v>43</v>
      </c>
      <c r="F43" s="62">
        <v>290456</v>
      </c>
      <c r="G43" s="89">
        <v>-8294</v>
      </c>
      <c r="H43" s="62">
        <f t="shared" si="30"/>
        <v>282162</v>
      </c>
      <c r="I43" s="104"/>
      <c r="J43" s="62">
        <f t="shared" si="31"/>
        <v>282162</v>
      </c>
      <c r="K43"/>
    </row>
    <row r="44" spans="1:11" s="1" customFormat="1" ht="16.5" customHeight="1" x14ac:dyDescent="0.2">
      <c r="A44" s="126" t="s">
        <v>13</v>
      </c>
      <c r="B44" s="127"/>
      <c r="C44" s="127"/>
      <c r="D44" s="128"/>
      <c r="E44" s="46"/>
      <c r="F44" s="45">
        <v>44088882.009999998</v>
      </c>
      <c r="G44" s="45">
        <f>G36+G40</f>
        <v>-8294</v>
      </c>
      <c r="H44" s="45">
        <f t="shared" ref="H44" si="32">SUM(F44:G44)</f>
        <v>44080588.009999998</v>
      </c>
      <c r="I44" s="45">
        <f>I36+I40</f>
        <v>270</v>
      </c>
      <c r="J44" s="45">
        <f t="shared" ref="J44" si="33">SUM(H44:I44)</f>
        <v>44080858.009999998</v>
      </c>
      <c r="K44"/>
    </row>
    <row r="45" spans="1:11" s="1" customFormat="1" ht="21.75" customHeight="1" x14ac:dyDescent="0.2">
      <c r="A45" s="19"/>
      <c r="B45" s="16"/>
      <c r="C45" s="16"/>
      <c r="D45" s="11"/>
      <c r="E45" s="8"/>
      <c r="F45" s="33"/>
      <c r="G45" s="98"/>
      <c r="H45" s="33"/>
      <c r="I45" s="98"/>
      <c r="J45" s="33"/>
      <c r="K45"/>
    </row>
    <row r="46" spans="1:11" s="83" customFormat="1" ht="21" customHeight="1" x14ac:dyDescent="0.2">
      <c r="A46" s="130" t="s">
        <v>64</v>
      </c>
      <c r="B46" s="130"/>
      <c r="C46" s="130"/>
      <c r="D46" s="130"/>
      <c r="E46" s="130"/>
      <c r="F46" s="130"/>
      <c r="G46" s="99"/>
      <c r="H46" s="82"/>
      <c r="I46" s="99"/>
      <c r="J46" s="82"/>
    </row>
    <row r="47" spans="1:11" s="66" customFormat="1" ht="18" customHeight="1" x14ac:dyDescent="0.25">
      <c r="A47" s="18">
        <v>600</v>
      </c>
      <c r="B47" s="17"/>
      <c r="C47" s="17"/>
      <c r="D47" s="6" t="s">
        <v>31</v>
      </c>
      <c r="E47" s="7"/>
      <c r="F47" s="67">
        <f>F48</f>
        <v>17000</v>
      </c>
      <c r="G47" s="67">
        <f>G48</f>
        <v>8000</v>
      </c>
      <c r="H47" s="67">
        <f t="shared" ref="H47:H55" si="34">SUM(F47:G47)</f>
        <v>25000</v>
      </c>
      <c r="I47" s="67">
        <f>I48</f>
        <v>0</v>
      </c>
      <c r="J47" s="67">
        <f t="shared" ref="J47:J54" si="35">SUM(H47:I47)</f>
        <v>25000</v>
      </c>
      <c r="K47" s="65"/>
    </row>
    <row r="48" spans="1:11" s="66" customFormat="1" ht="19.5" customHeight="1" x14ac:dyDescent="0.25">
      <c r="A48" s="21"/>
      <c r="B48" s="21">
        <v>60014</v>
      </c>
      <c r="C48" s="59"/>
      <c r="D48" s="79" t="s">
        <v>46</v>
      </c>
      <c r="E48" s="75"/>
      <c r="F48" s="80">
        <f>F49</f>
        <v>17000</v>
      </c>
      <c r="G48" s="71">
        <f>G49</f>
        <v>8000</v>
      </c>
      <c r="H48" s="80">
        <f t="shared" si="34"/>
        <v>25000</v>
      </c>
      <c r="I48" s="71">
        <f>I49</f>
        <v>0</v>
      </c>
      <c r="J48" s="80">
        <f t="shared" si="35"/>
        <v>25000</v>
      </c>
      <c r="K48" s="65"/>
    </row>
    <row r="49" spans="1:11" s="66" customFormat="1" ht="45" customHeight="1" x14ac:dyDescent="0.25">
      <c r="A49" s="21"/>
      <c r="B49" s="21"/>
      <c r="C49" s="29">
        <v>2320</v>
      </c>
      <c r="D49" s="5" t="s">
        <v>47</v>
      </c>
      <c r="E49" s="60"/>
      <c r="F49" s="70">
        <f>F50</f>
        <v>17000</v>
      </c>
      <c r="G49" s="70">
        <f>SUM(G50:G50)</f>
        <v>8000</v>
      </c>
      <c r="H49" s="70">
        <f t="shared" si="34"/>
        <v>25000</v>
      </c>
      <c r="I49" s="70">
        <f>SUM(I50:I50)</f>
        <v>0</v>
      </c>
      <c r="J49" s="70">
        <f t="shared" si="35"/>
        <v>25000</v>
      </c>
      <c r="K49" s="65"/>
    </row>
    <row r="50" spans="1:11" s="66" customFormat="1" ht="19.5" customHeight="1" x14ac:dyDescent="0.25">
      <c r="A50" s="21"/>
      <c r="B50" s="21"/>
      <c r="C50" s="68"/>
      <c r="D50" s="72" t="s">
        <v>8</v>
      </c>
      <c r="E50" s="60" t="s">
        <v>36</v>
      </c>
      <c r="F50" s="89">
        <v>17000</v>
      </c>
      <c r="G50" s="89">
        <v>8000</v>
      </c>
      <c r="H50" s="89">
        <f t="shared" si="34"/>
        <v>25000</v>
      </c>
      <c r="I50" s="105"/>
      <c r="J50" s="89">
        <f t="shared" si="35"/>
        <v>25000</v>
      </c>
      <c r="K50" s="65"/>
    </row>
    <row r="51" spans="1:11" s="66" customFormat="1" ht="18" customHeight="1" x14ac:dyDescent="0.25">
      <c r="A51" s="18">
        <v>801</v>
      </c>
      <c r="B51" s="17"/>
      <c r="C51" s="17"/>
      <c r="D51" s="6" t="s">
        <v>15</v>
      </c>
      <c r="E51" s="88"/>
      <c r="F51" s="67">
        <f>F52</f>
        <v>3918.16</v>
      </c>
      <c r="G51" s="67">
        <f>G52</f>
        <v>-665.64</v>
      </c>
      <c r="H51" s="67">
        <f t="shared" si="34"/>
        <v>3252.52</v>
      </c>
      <c r="I51" s="67">
        <f>I52</f>
        <v>0</v>
      </c>
      <c r="J51" s="67">
        <f t="shared" si="35"/>
        <v>3252.52</v>
      </c>
      <c r="K51" s="65"/>
    </row>
    <row r="52" spans="1:11" s="66" customFormat="1" ht="18.75" customHeight="1" x14ac:dyDescent="0.25">
      <c r="A52" s="47"/>
      <c r="B52" s="22">
        <v>80101</v>
      </c>
      <c r="C52" s="58"/>
      <c r="D52" s="4" t="s">
        <v>48</v>
      </c>
      <c r="E52" s="48"/>
      <c r="F52" s="80">
        <f>F53</f>
        <v>3918.16</v>
      </c>
      <c r="G52" s="71">
        <f>G53</f>
        <v>-665.64</v>
      </c>
      <c r="H52" s="80">
        <f t="shared" si="34"/>
        <v>3252.52</v>
      </c>
      <c r="I52" s="71">
        <f>I53</f>
        <v>0</v>
      </c>
      <c r="J52" s="80">
        <f t="shared" si="35"/>
        <v>3252.52</v>
      </c>
      <c r="K52" s="65"/>
    </row>
    <row r="53" spans="1:11" s="66" customFormat="1" ht="41.25" customHeight="1" x14ac:dyDescent="0.25">
      <c r="A53" s="21"/>
      <c r="B53" s="21"/>
      <c r="C53" s="29">
        <v>2310</v>
      </c>
      <c r="D53" s="5" t="s">
        <v>49</v>
      </c>
      <c r="E53" s="60"/>
      <c r="F53" s="70">
        <f>F54</f>
        <v>3918.16</v>
      </c>
      <c r="G53" s="70">
        <f>SUM(G54:G54)</f>
        <v>-665.64</v>
      </c>
      <c r="H53" s="70">
        <f t="shared" si="34"/>
        <v>3252.52</v>
      </c>
      <c r="I53" s="70">
        <f>SUM(I54:I54)</f>
        <v>0</v>
      </c>
      <c r="J53" s="70">
        <f t="shared" si="35"/>
        <v>3252.52</v>
      </c>
      <c r="K53" s="65"/>
    </row>
    <row r="54" spans="1:11" s="66" customFormat="1" ht="17.25" customHeight="1" x14ac:dyDescent="0.25">
      <c r="A54" s="73"/>
      <c r="B54" s="73"/>
      <c r="C54" s="74"/>
      <c r="D54" s="72" t="s">
        <v>8</v>
      </c>
      <c r="E54" s="60" t="s">
        <v>43</v>
      </c>
      <c r="F54" s="89">
        <v>3918.16</v>
      </c>
      <c r="G54" s="105">
        <v>-665.64</v>
      </c>
      <c r="H54" s="89">
        <f t="shared" si="34"/>
        <v>3252.52</v>
      </c>
      <c r="I54" s="105"/>
      <c r="J54" s="89">
        <f t="shared" si="35"/>
        <v>3252.52</v>
      </c>
      <c r="K54" s="65"/>
    </row>
    <row r="55" spans="1:11" s="66" customFormat="1" ht="17.25" customHeight="1" x14ac:dyDescent="0.25">
      <c r="A55" s="126" t="s">
        <v>38</v>
      </c>
      <c r="B55" s="131"/>
      <c r="C55" s="131"/>
      <c r="D55" s="132"/>
      <c r="E55" s="46"/>
      <c r="F55" s="81">
        <v>350918.16</v>
      </c>
      <c r="G55" s="81">
        <f>G47+G51</f>
        <v>7334.36</v>
      </c>
      <c r="H55" s="81">
        <f t="shared" si="34"/>
        <v>358252.51999999996</v>
      </c>
      <c r="I55" s="81">
        <f>I47+I51</f>
        <v>0</v>
      </c>
      <c r="J55" s="81">
        <f t="shared" ref="J55" si="36">SUM(H55:I55)</f>
        <v>358252.51999999996</v>
      </c>
      <c r="K55" s="65"/>
    </row>
    <row r="56" spans="1:11" s="1" customFormat="1" ht="36" customHeight="1" x14ac:dyDescent="0.2">
      <c r="A56" s="119"/>
      <c r="B56" s="120"/>
      <c r="C56" s="120"/>
      <c r="D56" s="121"/>
      <c r="E56" s="122"/>
      <c r="F56" s="123"/>
      <c r="G56" s="124"/>
      <c r="H56" s="123"/>
      <c r="I56" s="124"/>
      <c r="J56" s="123"/>
      <c r="K56"/>
    </row>
    <row r="57" spans="1:11" s="1" customFormat="1" ht="10.5" customHeight="1" x14ac:dyDescent="0.2">
      <c r="A57" s="119"/>
      <c r="B57" s="120"/>
      <c r="C57" s="120"/>
      <c r="D57" s="121"/>
      <c r="E57" s="122"/>
      <c r="F57" s="123"/>
      <c r="G57" s="124"/>
      <c r="H57" s="123"/>
      <c r="I57" s="124"/>
      <c r="J57" s="123"/>
      <c r="K57"/>
    </row>
    <row r="58" spans="1:11" s="83" customFormat="1" ht="17.25" customHeight="1" x14ac:dyDescent="0.2">
      <c r="A58" s="130" t="s">
        <v>65</v>
      </c>
      <c r="B58" s="130"/>
      <c r="C58" s="130"/>
      <c r="D58" s="130"/>
      <c r="E58" s="130"/>
      <c r="F58" s="130"/>
      <c r="G58" s="124"/>
      <c r="H58" s="123"/>
      <c r="I58" s="124"/>
      <c r="J58" s="123"/>
    </row>
    <row r="59" spans="1:11" s="66" customFormat="1" ht="18" customHeight="1" x14ac:dyDescent="0.25">
      <c r="A59" s="18">
        <v>754</v>
      </c>
      <c r="B59" s="17"/>
      <c r="C59" s="17"/>
      <c r="D59" s="134" t="s">
        <v>33</v>
      </c>
      <c r="E59" s="3"/>
      <c r="F59" s="67">
        <f>F60</f>
        <v>0</v>
      </c>
      <c r="G59" s="67">
        <f>G60</f>
        <v>22000</v>
      </c>
      <c r="H59" s="67">
        <f t="shared" ref="H59:H62" si="37">SUM(F59:G59)</f>
        <v>22000</v>
      </c>
      <c r="I59" s="67">
        <f>I60</f>
        <v>0</v>
      </c>
      <c r="J59" s="67">
        <f t="shared" ref="J59:J62" si="38">SUM(H59:I59)</f>
        <v>22000</v>
      </c>
      <c r="K59" s="65"/>
    </row>
    <row r="60" spans="1:11" s="66" customFormat="1" ht="16.5" customHeight="1" x14ac:dyDescent="0.25">
      <c r="A60" s="21"/>
      <c r="B60" s="21">
        <v>75412</v>
      </c>
      <c r="C60" s="59"/>
      <c r="D60" s="106" t="s">
        <v>50</v>
      </c>
      <c r="E60" s="48"/>
      <c r="F60" s="80">
        <f>F61</f>
        <v>0</v>
      </c>
      <c r="G60" s="71">
        <f>G61</f>
        <v>22000</v>
      </c>
      <c r="H60" s="80">
        <f t="shared" si="37"/>
        <v>22000</v>
      </c>
      <c r="I60" s="71">
        <f>I61</f>
        <v>0</v>
      </c>
      <c r="J60" s="80">
        <f t="shared" si="38"/>
        <v>22000</v>
      </c>
      <c r="K60" s="65"/>
    </row>
    <row r="61" spans="1:11" s="66" customFormat="1" ht="40.5" customHeight="1" x14ac:dyDescent="0.25">
      <c r="A61" s="21"/>
      <c r="B61" s="21"/>
      <c r="C61" s="29">
        <v>2710</v>
      </c>
      <c r="D61" s="5" t="s">
        <v>51</v>
      </c>
      <c r="E61" s="60"/>
      <c r="F61" s="70">
        <f>F62</f>
        <v>0</v>
      </c>
      <c r="G61" s="70">
        <f>SUM(G62:G62)</f>
        <v>22000</v>
      </c>
      <c r="H61" s="70">
        <f t="shared" si="37"/>
        <v>22000</v>
      </c>
      <c r="I61" s="70">
        <f>SUM(I62:I62)</f>
        <v>0</v>
      </c>
      <c r="J61" s="70">
        <f t="shared" si="38"/>
        <v>22000</v>
      </c>
      <c r="K61" s="65"/>
    </row>
    <row r="62" spans="1:11" s="66" customFormat="1" ht="16.5" customHeight="1" x14ac:dyDescent="0.25">
      <c r="A62" s="21"/>
      <c r="B62" s="21"/>
      <c r="C62" s="74"/>
      <c r="D62" s="110" t="s">
        <v>8</v>
      </c>
      <c r="E62" s="60" t="s">
        <v>34</v>
      </c>
      <c r="F62" s="89">
        <v>0</v>
      </c>
      <c r="G62" s="89">
        <v>22000</v>
      </c>
      <c r="H62" s="89">
        <f t="shared" si="37"/>
        <v>22000</v>
      </c>
      <c r="I62" s="105"/>
      <c r="J62" s="89">
        <f t="shared" si="38"/>
        <v>22000</v>
      </c>
      <c r="K62" s="65"/>
    </row>
    <row r="63" spans="1:11" s="66" customFormat="1" ht="18" customHeight="1" x14ac:dyDescent="0.25">
      <c r="A63" s="18">
        <v>852</v>
      </c>
      <c r="B63" s="17"/>
      <c r="C63" s="17"/>
      <c r="D63" s="6" t="s">
        <v>29</v>
      </c>
      <c r="E63" s="88"/>
      <c r="F63" s="67">
        <v>1802970</v>
      </c>
      <c r="G63" s="67">
        <f>G64+G67+G70</f>
        <v>0</v>
      </c>
      <c r="H63" s="67">
        <f t="shared" ref="H63:J72" si="39">SUM(F63:G63)</f>
        <v>1802970</v>
      </c>
      <c r="I63" s="67">
        <f>I64+I67+I70</f>
        <v>-20416</v>
      </c>
      <c r="J63" s="67">
        <f t="shared" ref="J63:J72" si="40">SUM(H63:I63)</f>
        <v>1782554</v>
      </c>
      <c r="K63" s="65"/>
    </row>
    <row r="64" spans="1:11" s="66" customFormat="1" ht="53.25" customHeight="1" x14ac:dyDescent="0.25">
      <c r="A64" s="21"/>
      <c r="B64" s="22">
        <v>85213</v>
      </c>
      <c r="C64" s="58"/>
      <c r="D64" s="4" t="s">
        <v>42</v>
      </c>
      <c r="E64" s="64"/>
      <c r="F64" s="71">
        <f>F65</f>
        <v>98000</v>
      </c>
      <c r="G64" s="71">
        <f t="shared" ref="G64:I65" si="41">G65</f>
        <v>0</v>
      </c>
      <c r="H64" s="71">
        <f t="shared" si="39"/>
        <v>98000</v>
      </c>
      <c r="I64" s="71">
        <f t="shared" si="41"/>
        <v>-2057</v>
      </c>
      <c r="J64" s="71">
        <f t="shared" si="39"/>
        <v>95943</v>
      </c>
      <c r="K64" s="65"/>
    </row>
    <row r="65" spans="1:11" s="66" customFormat="1" ht="41.25" customHeight="1" x14ac:dyDescent="0.25">
      <c r="A65" s="90"/>
      <c r="B65" s="91"/>
      <c r="C65" s="29">
        <v>2030</v>
      </c>
      <c r="D65" s="5" t="s">
        <v>30</v>
      </c>
      <c r="E65" s="60"/>
      <c r="F65" s="70">
        <f>F66</f>
        <v>98000</v>
      </c>
      <c r="G65" s="70">
        <f t="shared" si="41"/>
        <v>0</v>
      </c>
      <c r="H65" s="70">
        <f t="shared" si="39"/>
        <v>98000</v>
      </c>
      <c r="I65" s="70">
        <f t="shared" si="41"/>
        <v>-2057</v>
      </c>
      <c r="J65" s="70">
        <f t="shared" si="39"/>
        <v>95943</v>
      </c>
      <c r="K65" s="65"/>
    </row>
    <row r="66" spans="1:11" s="66" customFormat="1" ht="16.5" customHeight="1" x14ac:dyDescent="0.25">
      <c r="A66" s="73"/>
      <c r="B66" s="73"/>
      <c r="C66" s="74"/>
      <c r="D66" s="72" t="s">
        <v>8</v>
      </c>
      <c r="E66" s="60" t="s">
        <v>5</v>
      </c>
      <c r="F66" s="89">
        <v>98000</v>
      </c>
      <c r="G66" s="89"/>
      <c r="H66" s="89">
        <f t="shared" si="39"/>
        <v>98000</v>
      </c>
      <c r="I66" s="89">
        <v>-2057</v>
      </c>
      <c r="J66" s="89">
        <f t="shared" si="40"/>
        <v>95943</v>
      </c>
      <c r="K66" s="65"/>
    </row>
    <row r="67" spans="1:11" s="66" customFormat="1" ht="16.5" customHeight="1" x14ac:dyDescent="0.25">
      <c r="A67" s="90"/>
      <c r="B67" s="22">
        <v>85216</v>
      </c>
      <c r="C67" s="58"/>
      <c r="D67" s="4" t="s">
        <v>23</v>
      </c>
      <c r="E67" s="64"/>
      <c r="F67" s="71">
        <f>F68</f>
        <v>1119000</v>
      </c>
      <c r="G67" s="71">
        <f t="shared" ref="G67:I68" si="42">G68</f>
        <v>0</v>
      </c>
      <c r="H67" s="71">
        <f t="shared" si="39"/>
        <v>1119000</v>
      </c>
      <c r="I67" s="71">
        <f t="shared" si="42"/>
        <v>-18284</v>
      </c>
      <c r="J67" s="71">
        <f t="shared" si="40"/>
        <v>1100716</v>
      </c>
      <c r="K67" s="65"/>
    </row>
    <row r="68" spans="1:11" s="66" customFormat="1" ht="39.950000000000003" customHeight="1" x14ac:dyDescent="0.25">
      <c r="A68" s="90"/>
      <c r="B68" s="91"/>
      <c r="C68" s="29">
        <v>2030</v>
      </c>
      <c r="D68" s="5" t="s">
        <v>30</v>
      </c>
      <c r="E68" s="60"/>
      <c r="F68" s="70">
        <f>F69</f>
        <v>1119000</v>
      </c>
      <c r="G68" s="70">
        <f t="shared" si="42"/>
        <v>0</v>
      </c>
      <c r="H68" s="70">
        <f t="shared" si="39"/>
        <v>1119000</v>
      </c>
      <c r="I68" s="70">
        <f t="shared" si="42"/>
        <v>-18284</v>
      </c>
      <c r="J68" s="70">
        <f t="shared" si="40"/>
        <v>1100716</v>
      </c>
      <c r="K68" s="65"/>
    </row>
    <row r="69" spans="1:11" s="66" customFormat="1" ht="16.5" customHeight="1" x14ac:dyDescent="0.25">
      <c r="A69" s="73"/>
      <c r="B69" s="76"/>
      <c r="C69" s="77"/>
      <c r="D69" s="72" t="s">
        <v>8</v>
      </c>
      <c r="E69" s="78" t="s">
        <v>5</v>
      </c>
      <c r="F69" s="89">
        <v>1119000</v>
      </c>
      <c r="G69" s="89"/>
      <c r="H69" s="89">
        <f t="shared" si="39"/>
        <v>1119000</v>
      </c>
      <c r="I69" s="89">
        <v>-18284</v>
      </c>
      <c r="J69" s="89">
        <f t="shared" si="40"/>
        <v>1100716</v>
      </c>
      <c r="K69" s="65"/>
    </row>
    <row r="70" spans="1:11" s="66" customFormat="1" ht="16.5" customHeight="1" x14ac:dyDescent="0.25">
      <c r="A70" s="21"/>
      <c r="B70" s="21">
        <v>85219</v>
      </c>
      <c r="C70" s="59"/>
      <c r="D70" s="4" t="s">
        <v>52</v>
      </c>
      <c r="E70" s="75"/>
      <c r="F70" s="71">
        <f>F71</f>
        <v>309500</v>
      </c>
      <c r="G70" s="71">
        <f t="shared" ref="G70:I71" si="43">G71</f>
        <v>0</v>
      </c>
      <c r="H70" s="71">
        <f t="shared" si="39"/>
        <v>309500</v>
      </c>
      <c r="I70" s="71">
        <f t="shared" si="43"/>
        <v>-75</v>
      </c>
      <c r="J70" s="71">
        <f t="shared" si="40"/>
        <v>309425</v>
      </c>
      <c r="K70" s="65"/>
    </row>
    <row r="71" spans="1:11" s="66" customFormat="1" ht="39.950000000000003" customHeight="1" x14ac:dyDescent="0.25">
      <c r="A71" s="90"/>
      <c r="B71" s="91"/>
      <c r="C71" s="29">
        <v>2030</v>
      </c>
      <c r="D71" s="5" t="s">
        <v>30</v>
      </c>
      <c r="E71" s="60"/>
      <c r="F71" s="70">
        <f>F72</f>
        <v>309500</v>
      </c>
      <c r="G71" s="70">
        <f t="shared" si="43"/>
        <v>0</v>
      </c>
      <c r="H71" s="70">
        <f t="shared" si="39"/>
        <v>309500</v>
      </c>
      <c r="I71" s="70">
        <f t="shared" si="43"/>
        <v>-75</v>
      </c>
      <c r="J71" s="70">
        <f t="shared" si="40"/>
        <v>309425</v>
      </c>
      <c r="K71" s="65"/>
    </row>
    <row r="72" spans="1:11" s="66" customFormat="1" ht="16.5" customHeight="1" x14ac:dyDescent="0.25">
      <c r="A72" s="73"/>
      <c r="B72" s="76"/>
      <c r="C72" s="77"/>
      <c r="D72" s="72" t="s">
        <v>8</v>
      </c>
      <c r="E72" s="78" t="s">
        <v>5</v>
      </c>
      <c r="F72" s="89">
        <v>309500</v>
      </c>
      <c r="G72" s="89"/>
      <c r="H72" s="89">
        <f t="shared" si="39"/>
        <v>309500</v>
      </c>
      <c r="I72" s="89">
        <v>-75</v>
      </c>
      <c r="J72" s="89">
        <f t="shared" si="40"/>
        <v>309425</v>
      </c>
      <c r="K72" s="65"/>
    </row>
    <row r="73" spans="1:11" s="66" customFormat="1" ht="17.25" customHeight="1" x14ac:dyDescent="0.25">
      <c r="A73" s="18">
        <v>854</v>
      </c>
      <c r="B73" s="17"/>
      <c r="C73" s="17"/>
      <c r="D73" s="6" t="s">
        <v>55</v>
      </c>
      <c r="E73" s="88"/>
      <c r="F73" s="67">
        <f>F74</f>
        <v>33463</v>
      </c>
      <c r="G73" s="67">
        <f>G74</f>
        <v>0</v>
      </c>
      <c r="H73" s="67">
        <f t="shared" ref="H73:H81" si="44">SUM(F73:G73)</f>
        <v>33463</v>
      </c>
      <c r="I73" s="67">
        <f>I74</f>
        <v>-2710</v>
      </c>
      <c r="J73" s="67">
        <f t="shared" ref="J73:J76" si="45">SUM(H73:I73)</f>
        <v>30753</v>
      </c>
      <c r="K73" s="65"/>
    </row>
    <row r="74" spans="1:11" s="66" customFormat="1" ht="16.5" customHeight="1" x14ac:dyDescent="0.25">
      <c r="A74" s="21"/>
      <c r="B74" s="22">
        <v>85415</v>
      </c>
      <c r="C74" s="34"/>
      <c r="D74" s="4" t="s">
        <v>53</v>
      </c>
      <c r="E74" s="48"/>
      <c r="F74" s="71">
        <v>33463</v>
      </c>
      <c r="G74" s="71">
        <f>G75</f>
        <v>0</v>
      </c>
      <c r="H74" s="71">
        <f t="shared" si="44"/>
        <v>33463</v>
      </c>
      <c r="I74" s="71">
        <f>I75</f>
        <v>-2710</v>
      </c>
      <c r="J74" s="71">
        <f t="shared" si="45"/>
        <v>30753</v>
      </c>
      <c r="K74" s="65"/>
    </row>
    <row r="75" spans="1:11" s="66" customFormat="1" ht="53.25" customHeight="1" x14ac:dyDescent="0.25">
      <c r="A75" s="73"/>
      <c r="B75" s="73"/>
      <c r="C75" s="29">
        <v>2040</v>
      </c>
      <c r="D75" s="111" t="s">
        <v>54</v>
      </c>
      <c r="E75" s="60"/>
      <c r="F75" s="70">
        <f>F76</f>
        <v>7160</v>
      </c>
      <c r="G75" s="70">
        <f>G76</f>
        <v>0</v>
      </c>
      <c r="H75" s="70">
        <f t="shared" si="44"/>
        <v>7160</v>
      </c>
      <c r="I75" s="70">
        <f>I76</f>
        <v>-2710</v>
      </c>
      <c r="J75" s="70">
        <f t="shared" si="45"/>
        <v>4450</v>
      </c>
      <c r="K75" s="65"/>
    </row>
    <row r="76" spans="1:11" s="66" customFormat="1" ht="16.5" customHeight="1" x14ac:dyDescent="0.25">
      <c r="A76" s="76"/>
      <c r="B76" s="76"/>
      <c r="C76" s="77"/>
      <c r="D76" s="51" t="s">
        <v>8</v>
      </c>
      <c r="E76" s="78" t="s">
        <v>43</v>
      </c>
      <c r="F76" s="89">
        <v>7160</v>
      </c>
      <c r="G76" s="89"/>
      <c r="H76" s="89">
        <f t="shared" si="44"/>
        <v>7160</v>
      </c>
      <c r="I76" s="89">
        <v>-2710</v>
      </c>
      <c r="J76" s="89">
        <f t="shared" si="45"/>
        <v>4450</v>
      </c>
      <c r="K76" s="65"/>
    </row>
    <row r="77" spans="1:11" s="66" customFormat="1" ht="18" customHeight="1" x14ac:dyDescent="0.25">
      <c r="A77" s="18">
        <v>855</v>
      </c>
      <c r="B77" s="17"/>
      <c r="C77" s="17"/>
      <c r="D77" s="6" t="s">
        <v>24</v>
      </c>
      <c r="E77" s="64"/>
      <c r="F77" s="67">
        <v>38880</v>
      </c>
      <c r="G77" s="67">
        <f>G78</f>
        <v>1700</v>
      </c>
      <c r="H77" s="67">
        <f t="shared" ref="H77:H80" si="46">SUM(F77:G77)</f>
        <v>40580</v>
      </c>
      <c r="I77" s="67">
        <f>I78</f>
        <v>0</v>
      </c>
      <c r="J77" s="67">
        <f t="shared" ref="J77:J80" si="47">SUM(H77:I77)</f>
        <v>40580</v>
      </c>
      <c r="K77" s="65"/>
    </row>
    <row r="78" spans="1:11" s="66" customFormat="1" ht="16.5" customHeight="1" x14ac:dyDescent="0.25">
      <c r="A78" s="21"/>
      <c r="B78" s="22">
        <v>85504</v>
      </c>
      <c r="C78" s="58"/>
      <c r="D78" s="4" t="s">
        <v>37</v>
      </c>
      <c r="E78" s="64"/>
      <c r="F78" s="71">
        <f>F79</f>
        <v>0</v>
      </c>
      <c r="G78" s="71">
        <f>G79</f>
        <v>1700</v>
      </c>
      <c r="H78" s="71">
        <f t="shared" si="46"/>
        <v>1700</v>
      </c>
      <c r="I78" s="71">
        <f>I79</f>
        <v>0</v>
      </c>
      <c r="J78" s="71">
        <f t="shared" si="47"/>
        <v>1700</v>
      </c>
      <c r="K78" s="65"/>
    </row>
    <row r="79" spans="1:11" s="66" customFormat="1" ht="27" customHeight="1" x14ac:dyDescent="0.25">
      <c r="A79" s="73"/>
      <c r="B79" s="73"/>
      <c r="C79" s="29">
        <v>2690</v>
      </c>
      <c r="D79" s="5" t="s">
        <v>56</v>
      </c>
      <c r="E79" s="60"/>
      <c r="F79" s="70">
        <f>SUM(F80:F80)</f>
        <v>0</v>
      </c>
      <c r="G79" s="70">
        <f>SUM(G80:G80)</f>
        <v>1700</v>
      </c>
      <c r="H79" s="70">
        <f t="shared" si="46"/>
        <v>1700</v>
      </c>
      <c r="I79" s="70">
        <f>SUM(I80:I80)</f>
        <v>0</v>
      </c>
      <c r="J79" s="70">
        <f t="shared" si="47"/>
        <v>1700</v>
      </c>
      <c r="K79" s="65"/>
    </row>
    <row r="80" spans="1:11" s="66" customFormat="1" ht="16.5" customHeight="1" x14ac:dyDescent="0.25">
      <c r="A80" s="73"/>
      <c r="B80" s="73"/>
      <c r="C80" s="74"/>
      <c r="D80" s="51" t="s">
        <v>8</v>
      </c>
      <c r="E80" s="60" t="s">
        <v>5</v>
      </c>
      <c r="F80" s="61">
        <f t="shared" ref="F80" si="48">SUM(D80:E80)</f>
        <v>0</v>
      </c>
      <c r="G80" s="61">
        <v>1700</v>
      </c>
      <c r="H80" s="61">
        <f t="shared" si="46"/>
        <v>1700</v>
      </c>
      <c r="I80" s="61"/>
      <c r="J80" s="61">
        <f t="shared" si="47"/>
        <v>1700</v>
      </c>
      <c r="K80" s="65"/>
    </row>
    <row r="81" spans="1:11" s="66" customFormat="1" ht="17.25" customHeight="1" x14ac:dyDescent="0.25">
      <c r="A81" s="126" t="s">
        <v>38</v>
      </c>
      <c r="B81" s="131"/>
      <c r="C81" s="131"/>
      <c r="D81" s="132"/>
      <c r="E81" s="46"/>
      <c r="F81" s="81">
        <v>7241163.4000000004</v>
      </c>
      <c r="G81" s="81">
        <f>G59+G63+G73+G77</f>
        <v>23700</v>
      </c>
      <c r="H81" s="81">
        <f t="shared" si="44"/>
        <v>7264863.4000000004</v>
      </c>
      <c r="I81" s="81">
        <f>I59+I63+I73</f>
        <v>-23126</v>
      </c>
      <c r="J81" s="81">
        <f t="shared" ref="J81" si="49">SUM(H81:I81)</f>
        <v>7241737.4000000004</v>
      </c>
      <c r="K81" s="65"/>
    </row>
    <row r="82" spans="1:11" s="1" customFormat="1" ht="12.75" customHeight="1" x14ac:dyDescent="0.2">
      <c r="A82" s="19"/>
      <c r="B82" s="16"/>
      <c r="C82" s="16"/>
      <c r="D82" s="11"/>
      <c r="E82" s="8"/>
      <c r="F82" s="33"/>
      <c r="G82" s="98"/>
      <c r="H82" s="33"/>
      <c r="I82" s="98"/>
      <c r="J82" s="33"/>
      <c r="K82"/>
    </row>
    <row r="83" spans="1:11" s="1" customFormat="1" ht="59.25" customHeight="1" x14ac:dyDescent="0.2">
      <c r="A83" s="130" t="s">
        <v>66</v>
      </c>
      <c r="B83" s="130"/>
      <c r="C83" s="130"/>
      <c r="D83" s="130"/>
      <c r="E83" s="130"/>
      <c r="F83" s="107"/>
      <c r="G83" s="107"/>
      <c r="H83" s="107"/>
      <c r="I83" s="100"/>
      <c r="J83"/>
      <c r="K83"/>
    </row>
    <row r="84" spans="1:11" s="1" customFormat="1" ht="18" customHeight="1" x14ac:dyDescent="0.2">
      <c r="A84" s="18">
        <v>600</v>
      </c>
      <c r="B84" s="17"/>
      <c r="C84" s="17"/>
      <c r="D84" s="6" t="s">
        <v>31</v>
      </c>
      <c r="E84" s="63"/>
      <c r="F84" s="30">
        <f>F85</f>
        <v>3616310.11</v>
      </c>
      <c r="G84" s="30">
        <f>G85</f>
        <v>-2426827</v>
      </c>
      <c r="H84" s="30">
        <f>SUM(F84:G84)</f>
        <v>1189483.1099999999</v>
      </c>
      <c r="I84" s="30">
        <f>I85</f>
        <v>0</v>
      </c>
      <c r="J84" s="30">
        <f>SUM(H84:I84)</f>
        <v>1189483.1099999999</v>
      </c>
      <c r="K84"/>
    </row>
    <row r="85" spans="1:11" s="1" customFormat="1" ht="16.5" customHeight="1" x14ac:dyDescent="0.2">
      <c r="A85" s="21"/>
      <c r="B85" s="22">
        <v>60016</v>
      </c>
      <c r="C85" s="58"/>
      <c r="D85" s="4" t="s">
        <v>57</v>
      </c>
      <c r="E85" s="48"/>
      <c r="F85" s="43">
        <f>F86</f>
        <v>3616310.11</v>
      </c>
      <c r="G85" s="43">
        <f>G86</f>
        <v>-2426827</v>
      </c>
      <c r="H85" s="31">
        <f t="shared" ref="H85:H86" si="50">SUM(F85:G85)</f>
        <v>1189483.1099999999</v>
      </c>
      <c r="I85" s="43">
        <f>I86</f>
        <v>0</v>
      </c>
      <c r="J85" s="31">
        <f t="shared" ref="J85:J86" si="51">SUM(H85:I85)</f>
        <v>1189483.1099999999</v>
      </c>
      <c r="K85"/>
    </row>
    <row r="86" spans="1:11" s="1" customFormat="1" ht="56.25" x14ac:dyDescent="0.2">
      <c r="A86" s="21"/>
      <c r="B86" s="21"/>
      <c r="C86" s="29">
        <v>6257</v>
      </c>
      <c r="D86" s="5" t="s">
        <v>58</v>
      </c>
      <c r="E86" s="49"/>
      <c r="F86" s="32">
        <f>F88</f>
        <v>3616310.11</v>
      </c>
      <c r="G86" s="32">
        <f>SUM(G88:G88)</f>
        <v>-2426827</v>
      </c>
      <c r="H86" s="32">
        <f t="shared" si="50"/>
        <v>1189483.1099999999</v>
      </c>
      <c r="I86" s="32">
        <f>SUM(I88:I88)</f>
        <v>0</v>
      </c>
      <c r="J86" s="32">
        <f t="shared" si="51"/>
        <v>1189483.1099999999</v>
      </c>
      <c r="K86"/>
    </row>
    <row r="87" spans="1:11" s="1" customFormat="1" ht="15" customHeight="1" x14ac:dyDescent="0.2">
      <c r="A87" s="21"/>
      <c r="B87" s="21"/>
      <c r="C87" s="29"/>
      <c r="D87" s="5" t="s">
        <v>8</v>
      </c>
      <c r="E87" s="60"/>
      <c r="F87" s="32"/>
      <c r="G87" s="97"/>
      <c r="H87" s="32"/>
      <c r="I87" s="97"/>
      <c r="J87" s="32"/>
      <c r="K87"/>
    </row>
    <row r="88" spans="1:11" s="1" customFormat="1" ht="16.5" customHeight="1" x14ac:dyDescent="0.2">
      <c r="A88" s="112"/>
      <c r="B88" s="112"/>
      <c r="C88" s="113"/>
      <c r="D88" s="114" t="s">
        <v>59</v>
      </c>
      <c r="E88" s="69" t="s">
        <v>16</v>
      </c>
      <c r="F88" s="62">
        <v>3616310.11</v>
      </c>
      <c r="G88" s="104">
        <v>-2426827</v>
      </c>
      <c r="H88" s="62">
        <f t="shared" ref="H88" si="52">SUM(F88:G88)</f>
        <v>1189483.1099999999</v>
      </c>
      <c r="I88" s="95"/>
      <c r="J88" s="62">
        <f t="shared" ref="J88" si="53">SUM(H88:I88)</f>
        <v>1189483.1099999999</v>
      </c>
      <c r="K88"/>
    </row>
    <row r="89" spans="1:11" s="1" customFormat="1" ht="18.75" customHeight="1" x14ac:dyDescent="0.2">
      <c r="A89" s="126" t="s">
        <v>13</v>
      </c>
      <c r="B89" s="127"/>
      <c r="C89" s="127"/>
      <c r="D89" s="128"/>
      <c r="E89" s="46"/>
      <c r="F89" s="45">
        <v>19615811.989999998</v>
      </c>
      <c r="G89" s="45">
        <f>G84</f>
        <v>-2426827</v>
      </c>
      <c r="H89" s="45">
        <f t="shared" ref="H89" si="54">SUM(F89:G89)</f>
        <v>17188984.989999998</v>
      </c>
      <c r="I89" s="45">
        <f>I84</f>
        <v>0</v>
      </c>
      <c r="J89" s="45">
        <f t="shared" ref="J89" si="55">SUM(H89:I89)</f>
        <v>17188984.989999998</v>
      </c>
      <c r="K89"/>
    </row>
    <row r="90" spans="1:11" s="1" customFormat="1" ht="18" customHeight="1" x14ac:dyDescent="0.2">
      <c r="A90" s="19"/>
      <c r="B90" s="16"/>
      <c r="C90" s="16"/>
      <c r="D90" s="11"/>
      <c r="E90" s="8"/>
      <c r="F90" s="33"/>
      <c r="G90" s="33"/>
      <c r="H90" s="33"/>
      <c r="I90" s="33"/>
      <c r="J90" s="33"/>
      <c r="K90"/>
    </row>
    <row r="91" spans="1:11" ht="19.5" customHeight="1" x14ac:dyDescent="0.2">
      <c r="A91" s="126" t="s">
        <v>12</v>
      </c>
      <c r="B91" s="127"/>
      <c r="C91" s="127"/>
      <c r="D91" s="128"/>
      <c r="E91" s="46"/>
      <c r="F91" s="45">
        <v>206716306.94</v>
      </c>
      <c r="G91" s="45">
        <f>G26+G33+G44+G55+G81+G89</f>
        <v>-3262517.64</v>
      </c>
      <c r="H91" s="45">
        <f>SUM(F91:G91)</f>
        <v>203453789.30000001</v>
      </c>
      <c r="I91" s="45">
        <f>I26+I33+I44+I55+I81+I89</f>
        <v>-18136.09</v>
      </c>
      <c r="J91" s="45">
        <f>SUM(H91:I91)</f>
        <v>203435653.21000001</v>
      </c>
    </row>
    <row r="92" spans="1:11" x14ac:dyDescent="0.2">
      <c r="A92" s="23"/>
      <c r="B92" s="24"/>
      <c r="C92" s="53"/>
      <c r="D92" s="12"/>
    </row>
    <row r="93" spans="1:11" ht="25.5" customHeight="1" x14ac:dyDescent="0.2">
      <c r="A93" s="25"/>
      <c r="B93" s="26"/>
      <c r="C93" s="54"/>
      <c r="D93" s="13"/>
      <c r="E93" s="10"/>
      <c r="F93" s="39"/>
      <c r="G93" s="102"/>
      <c r="H93" s="39"/>
      <c r="I93" s="102"/>
      <c r="J93" s="39"/>
    </row>
    <row r="94" spans="1:11" x14ac:dyDescent="0.2">
      <c r="A94" s="27"/>
      <c r="B94" s="28"/>
      <c r="C94" s="55"/>
      <c r="D94" s="14"/>
      <c r="E94" s="10"/>
      <c r="F94" s="39"/>
      <c r="G94" s="102"/>
      <c r="H94" s="39"/>
      <c r="I94" s="102"/>
      <c r="J94" s="39"/>
    </row>
    <row r="95" spans="1:11" x14ac:dyDescent="0.2">
      <c r="A95" s="27"/>
      <c r="B95" s="28"/>
      <c r="C95" s="55"/>
      <c r="D95" s="14"/>
      <c r="E95" s="10"/>
      <c r="F95" s="39"/>
      <c r="G95" s="102"/>
      <c r="H95" s="39"/>
      <c r="I95" s="102"/>
      <c r="J95" s="39"/>
    </row>
    <row r="96" spans="1:11" x14ac:dyDescent="0.2">
      <c r="A96" s="27"/>
      <c r="B96" s="28"/>
      <c r="C96" s="55"/>
      <c r="D96" s="14"/>
      <c r="E96" s="10"/>
      <c r="F96" s="39"/>
      <c r="G96" s="102"/>
      <c r="H96" s="39"/>
      <c r="I96" s="102"/>
      <c r="J96" s="39"/>
    </row>
    <row r="97" spans="1:10" x14ac:dyDescent="0.2">
      <c r="A97" s="27"/>
      <c r="B97" s="28"/>
      <c r="C97" s="55"/>
      <c r="D97" s="14"/>
      <c r="E97" s="10"/>
      <c r="F97" s="39"/>
      <c r="G97" s="102"/>
      <c r="H97" s="39"/>
      <c r="I97" s="102"/>
      <c r="J97" s="39"/>
    </row>
    <row r="98" spans="1:10" x14ac:dyDescent="0.2">
      <c r="A98" s="27"/>
      <c r="B98" s="28"/>
      <c r="C98" s="55"/>
      <c r="D98" s="14"/>
      <c r="E98" s="10"/>
      <c r="F98" s="39"/>
      <c r="G98" s="102"/>
      <c r="H98" s="39"/>
      <c r="I98" s="102"/>
      <c r="J98" s="39"/>
    </row>
    <row r="99" spans="1:10" x14ac:dyDescent="0.2">
      <c r="A99" s="27"/>
      <c r="B99" s="28"/>
      <c r="C99" s="55"/>
      <c r="D99" s="14"/>
      <c r="E99" s="10"/>
      <c r="F99" s="39"/>
      <c r="G99" s="102"/>
      <c r="H99" s="39"/>
      <c r="I99" s="102"/>
      <c r="J99" s="39"/>
    </row>
    <row r="107" spans="1:10" x14ac:dyDescent="0.2">
      <c r="D107" s="15" t="s">
        <v>7</v>
      </c>
    </row>
  </sheetData>
  <mergeCells count="14">
    <mergeCell ref="A91:D91"/>
    <mergeCell ref="A4:E4"/>
    <mergeCell ref="A89:D89"/>
    <mergeCell ref="A35:E35"/>
    <mergeCell ref="A44:D44"/>
    <mergeCell ref="A26:D26"/>
    <mergeCell ref="A58:F58"/>
    <mergeCell ref="A81:D81"/>
    <mergeCell ref="A6:E6"/>
    <mergeCell ref="A83:E83"/>
    <mergeCell ref="A46:F46"/>
    <mergeCell ref="A55:D55"/>
    <mergeCell ref="A28:E28"/>
    <mergeCell ref="A33:D33"/>
  </mergeCells>
  <phoneticPr fontId="1" type="noConversion"/>
  <printOptions horizontalCentered="1" gridLines="1"/>
  <pageMargins left="0.31496062992125984" right="0.23622047244094491" top="0.78740157480314965" bottom="0.74803149606299213" header="0.45" footer="0.51181102362204722"/>
  <pageSetup paperSize="9" scale="75" orientation="landscape" r:id="rId1"/>
  <headerFooter alignWithMargins="0">
    <oddHeader xml:space="preserve">&amp;C&amp;"Bookman Old Style,Pogrubiona kursywa"&amp;12ZMIANY W PLANIE FINANSOWYM
DOCHODÓW BUDŻETOWYCH URZĘDU MIEJSKIEGO NA ROK 2020&amp;"Arial CE,Pogrubiona kursywa"&amp;14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DOCH</vt:lpstr>
      <vt:lpstr>Drukowany</vt:lpstr>
      <vt:lpstr>DOCH!Obszar_wydruku</vt:lpstr>
      <vt:lpstr>DOCH!Tytuły_wydruku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2020-12-16T06:21:26Z</cp:lastPrinted>
  <dcterms:created xsi:type="dcterms:W3CDTF">2000-11-02T14:08:21Z</dcterms:created>
  <dcterms:modified xsi:type="dcterms:W3CDTF">2020-12-16T06:24:49Z</dcterms:modified>
</cp:coreProperties>
</file>