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86_31XII2020_ZM_PL_FIN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UW!$A$1:$J$48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I44" i="624" l="1"/>
  <c r="I43" i="624"/>
  <c r="I42" i="624"/>
  <c r="I40" i="624"/>
  <c r="I37" i="624" s="1"/>
  <c r="I38" i="624"/>
  <c r="I35" i="624"/>
  <c r="I33" i="624"/>
  <c r="I29" i="624"/>
  <c r="I28" i="624" s="1"/>
  <c r="I27" i="624" s="1"/>
  <c r="F22" i="624"/>
  <c r="H26" i="624"/>
  <c r="J26" i="624" s="1"/>
  <c r="H25" i="624"/>
  <c r="J25" i="624" s="1"/>
  <c r="H24" i="624"/>
  <c r="J24" i="624" s="1"/>
  <c r="I22" i="624"/>
  <c r="I21" i="624" s="1"/>
  <c r="I20" i="624" s="1"/>
  <c r="G22" i="624"/>
  <c r="G21" i="624" s="1"/>
  <c r="G20" i="624" s="1"/>
  <c r="F21" i="624"/>
  <c r="I32" i="624" l="1"/>
  <c r="I31" i="624" s="1"/>
  <c r="H21" i="624"/>
  <c r="J21" i="624" s="1"/>
  <c r="H22" i="624"/>
  <c r="J22" i="624" s="1"/>
  <c r="H20" i="624"/>
  <c r="J20" i="624" s="1"/>
  <c r="F13" i="624" l="1"/>
  <c r="F9" i="624" l="1"/>
  <c r="H45" i="624" l="1"/>
  <c r="J45" i="624" s="1"/>
  <c r="G44" i="624"/>
  <c r="G43" i="624" s="1"/>
  <c r="F44" i="624"/>
  <c r="I18" i="624"/>
  <c r="H19" i="624"/>
  <c r="J19" i="624" s="1"/>
  <c r="G18" i="624"/>
  <c r="H18" i="624" s="1"/>
  <c r="H17" i="624"/>
  <c r="J17" i="624" s="1"/>
  <c r="I16" i="624"/>
  <c r="I15" i="624" s="1"/>
  <c r="G16" i="624"/>
  <c r="H14" i="624"/>
  <c r="J14" i="624" s="1"/>
  <c r="I13" i="624"/>
  <c r="I12" i="624" s="1"/>
  <c r="G13" i="624"/>
  <c r="H10" i="624"/>
  <c r="J10" i="624" s="1"/>
  <c r="I9" i="624"/>
  <c r="I8" i="624" s="1"/>
  <c r="I7" i="624" s="1"/>
  <c r="G9" i="624"/>
  <c r="H43" i="624" l="1"/>
  <c r="G42" i="624"/>
  <c r="H16" i="624"/>
  <c r="J16" i="624" s="1"/>
  <c r="G15" i="624"/>
  <c r="H15" i="624" s="1"/>
  <c r="H13" i="624"/>
  <c r="J13" i="624" s="1"/>
  <c r="G12" i="624"/>
  <c r="H9" i="624"/>
  <c r="J9" i="624" s="1"/>
  <c r="G8" i="624"/>
  <c r="H44" i="624"/>
  <c r="J44" i="624" s="1"/>
  <c r="J43" i="624"/>
  <c r="J18" i="624"/>
  <c r="I11" i="624"/>
  <c r="I46" i="624" s="1"/>
  <c r="J15" i="624" l="1"/>
  <c r="G7" i="624" l="1"/>
  <c r="H30" i="624"/>
  <c r="J30" i="624" s="1"/>
  <c r="G29" i="624"/>
  <c r="G28" i="624" s="1"/>
  <c r="G27" i="624" s="1"/>
  <c r="F29" i="624"/>
  <c r="F28" i="624" s="1"/>
  <c r="H41" i="624"/>
  <c r="J41" i="624" s="1"/>
  <c r="G40" i="624"/>
  <c r="F40" i="624"/>
  <c r="H39" i="624"/>
  <c r="J39" i="624" s="1"/>
  <c r="G38" i="624"/>
  <c r="F38" i="624"/>
  <c r="H36" i="624"/>
  <c r="J36" i="624" s="1"/>
  <c r="G35" i="624"/>
  <c r="F35" i="624"/>
  <c r="H34" i="624"/>
  <c r="J34" i="624" s="1"/>
  <c r="G33" i="624"/>
  <c r="F33" i="624"/>
  <c r="F32" i="624" s="1"/>
  <c r="H27" i="624" l="1"/>
  <c r="J27" i="624" s="1"/>
  <c r="H8" i="624"/>
  <c r="J8" i="624" s="1"/>
  <c r="H7" i="624"/>
  <c r="J7" i="624" s="1"/>
  <c r="F37" i="624"/>
  <c r="H35" i="624"/>
  <c r="J35" i="624" s="1"/>
  <c r="H29" i="624"/>
  <c r="J29" i="624" s="1"/>
  <c r="G32" i="624"/>
  <c r="H28" i="624"/>
  <c r="J28" i="624" s="1"/>
  <c r="G37" i="624"/>
  <c r="H40" i="624"/>
  <c r="J40" i="624" s="1"/>
  <c r="H38" i="624"/>
  <c r="J38" i="624" s="1"/>
  <c r="H33" i="624"/>
  <c r="J33" i="624" s="1"/>
  <c r="H32" i="624" l="1"/>
  <c r="J32" i="624" s="1"/>
  <c r="G31" i="624"/>
  <c r="H31" i="624" s="1"/>
  <c r="H37" i="624"/>
  <c r="J37" i="624" s="1"/>
  <c r="J31" i="624" l="1"/>
  <c r="G11" i="624" l="1"/>
  <c r="G46" i="624" s="1"/>
  <c r="H12" i="624" l="1"/>
  <c r="J12" i="624" s="1"/>
  <c r="H11" i="624"/>
  <c r="J11" i="624" s="1"/>
  <c r="G48" i="624" l="1"/>
  <c r="I48" i="624" l="1"/>
  <c r="H42" i="624" l="1"/>
  <c r="J42" i="624" s="1"/>
  <c r="H46" i="624" l="1"/>
  <c r="J46" i="624" s="1"/>
  <c r="H48" i="624" l="1"/>
  <c r="J48" i="624" l="1"/>
</calcChain>
</file>

<file path=xl/sharedStrings.xml><?xml version="1.0" encoding="utf-8"?>
<sst xmlns="http://schemas.openxmlformats.org/spreadsheetml/2006/main" count="69" uniqueCount="48">
  <si>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</si>
  <si>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</si>
  <si>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</si>
  <si>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</si>
  <si>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</si>
  <si>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</si>
  <si>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</si>
  <si>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</si>
  <si>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</si>
  <si>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</si>
  <si>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</si>
  <si>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</si>
  <si>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Wydz. Finansowy</t>
  </si>
  <si>
    <t>Zakup materiałów i wyposażenia</t>
  </si>
  <si>
    <t xml:space="preserve">Pozostała działalność </t>
  </si>
  <si>
    <t>I. WYDATKI NA ZADANIA WŁASNE :</t>
  </si>
  <si>
    <t>ADMINISTRACJA PUBLICZNA</t>
  </si>
  <si>
    <t>RÓŻNE ROZLICZENIA</t>
  </si>
  <si>
    <t>GOSPODARKA  KOMUNALNA I OCHRONA ŚRODOWISKA</t>
  </si>
  <si>
    <t>w tym:</t>
  </si>
  <si>
    <t>Wydz. Gospodarki Komunalnej</t>
  </si>
  <si>
    <t>Urzędy gmin (miast i miast na prawach powiatu)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</si>
  <si>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</si>
  <si>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</si>
  <si>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</si>
  <si>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</si>
  <si>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</si>
  <si>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</si>
  <si>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</si>
  <si>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</si>
  <si>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</si>
  <si>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</si>
  <si>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</si>
  <si>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</si>
  <si>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</si>
  <si>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</si>
  <si>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</si>
  <si>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GOSPODARKA MIESZKANIOWA</t>
  </si>
  <si>
    <t>Gospodarka gruntami i nieruchomościami</t>
  </si>
  <si>
    <t>Wydz. Organizacyjny</t>
  </si>
  <si>
    <t>Podatek od towarów i usług (VAT)</t>
  </si>
  <si>
    <t>Zakup środków żywności</t>
  </si>
  <si>
    <t>Zakup energii</t>
  </si>
  <si>
    <t>Zmiany wynikające z zarządzenia Burmistrza Miasta nr 181/2020 z dnia 28.12.2020 r.</t>
  </si>
  <si>
    <t>Oświetlenie ulic, placów i dróg</t>
  </si>
  <si>
    <t>Załącznik Nr 2 do zarządzenia Nr 186/2020</t>
  </si>
  <si>
    <t>z dnia 31 grudnia 2020 r.</t>
  </si>
  <si>
    <t>Zmiany wynikające z zarządzenia Burmistrza Miasta nr 185/2020 z dnia 31.12.2020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</si>
</sst>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b/>
      <sz val="9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22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4" fontId="21" fillId="0" borderId="2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4" fillId="0" borderId="10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right" vertical="center" shrinkToFit="1"/>
    </xf>
    <xf numFmtId="4" fontId="19" fillId="0" borderId="10" xfId="0" applyNumberFormat="1" applyFont="1" applyFill="1" applyBorder="1" applyAlignment="1">
      <alignment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24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4" fontId="9" fillId="0" borderId="2" xfId="0" applyNumberFormat="1" applyFont="1" applyFill="1" applyBorder="1" applyAlignment="1">
      <alignment horizontal="right" vertical="center" shrinkToFit="1"/>
    </xf>
    <xf numFmtId="4" fontId="9" fillId="0" borderId="2" xfId="0" applyNumberFormat="1" applyFont="1" applyFill="1" applyBorder="1" applyAlignment="1">
      <alignment vertical="center" shrinkToFi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vertical="center" shrinkToFit="1"/>
    </xf>
    <xf numFmtId="0" fontId="0" fillId="0" borderId="0" xfId="0" applyFont="1" applyBorder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3" fontId="10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center"/>
    </xf>
    <xf numFmtId="4" fontId="5" fillId="6" borderId="1" xfId="0" applyNumberFormat="1" applyFont="1" applyFill="1" applyBorder="1" applyAlignment="1">
      <alignment horizontal="right" vertical="center" shrinkToFit="1"/>
    </xf>
    <xf numFmtId="3" fontId="18" fillId="0" borderId="1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966664"/>
        <c:axId val="91044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71288"/>
        <c:axId val="186118344"/>
      </c:lineChart>
      <c:catAx>
        <c:axId val="129966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91044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044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29966664"/>
        <c:crosses val="autoZero"/>
        <c:crossBetween val="between"/>
      </c:valAx>
      <c:catAx>
        <c:axId val="186871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118344"/>
        <c:crosses val="autoZero"/>
        <c:auto val="0"/>
        <c:lblAlgn val="ctr"/>
        <c:lblOffset val="100"/>
        <c:noMultiLvlLbl val="0"/>
      </c:catAx>
      <c:valAx>
        <c:axId val="186118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871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97904"/>
        <c:axId val="186701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1904"/>
        <c:axId val="187061512"/>
      </c:lineChart>
      <c:catAx>
        <c:axId val="18669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1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6701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7904"/>
        <c:crosses val="autoZero"/>
        <c:crossBetween val="between"/>
      </c:valAx>
      <c:catAx>
        <c:axId val="18706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61512"/>
        <c:crosses val="autoZero"/>
        <c:auto val="0"/>
        <c:lblAlgn val="ctr"/>
        <c:lblOffset val="100"/>
        <c:noMultiLvlLbl val="0"/>
      </c:catAx>
      <c:valAx>
        <c:axId val="187061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61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60336"/>
        <c:axId val="187063472"/>
      </c:barChart>
      <c:catAx>
        <c:axId val="187060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34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63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0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67000"/>
        <c:axId val="187064256"/>
      </c:barChart>
      <c:catAx>
        <c:axId val="187067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42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64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62296"/>
        <c:axId val="187065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0728"/>
        <c:axId val="187063080"/>
      </c:lineChart>
      <c:catAx>
        <c:axId val="187062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5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6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2296"/>
        <c:crosses val="autoZero"/>
        <c:crossBetween val="between"/>
      </c:valAx>
      <c:catAx>
        <c:axId val="187060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63080"/>
        <c:crosses val="autoZero"/>
        <c:auto val="0"/>
        <c:lblAlgn val="ctr"/>
        <c:lblOffset val="100"/>
        <c:noMultiLvlLbl val="0"/>
      </c:catAx>
      <c:valAx>
        <c:axId val="187063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60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65040"/>
        <c:axId val="187066216"/>
      </c:barChart>
      <c:catAx>
        <c:axId val="187065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6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66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5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63864"/>
        <c:axId val="187059552"/>
      </c:barChart>
      <c:catAx>
        <c:axId val="187063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595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5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63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01432"/>
        <c:axId val="187383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90008"/>
        <c:axId val="187389224"/>
      </c:lineChart>
      <c:catAx>
        <c:axId val="186701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3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83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1432"/>
        <c:crosses val="autoZero"/>
        <c:crossBetween val="between"/>
      </c:valAx>
      <c:catAx>
        <c:axId val="187390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89224"/>
        <c:crosses val="autoZero"/>
        <c:auto val="0"/>
        <c:lblAlgn val="ctr"/>
        <c:lblOffset val="100"/>
        <c:noMultiLvlLbl val="0"/>
      </c:catAx>
      <c:valAx>
        <c:axId val="18738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9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88440"/>
        <c:axId val="187382560"/>
      </c:barChart>
      <c:catAx>
        <c:axId val="18738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8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82952"/>
        <c:axId val="187383736"/>
      </c:barChart>
      <c:catAx>
        <c:axId val="18738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38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84520"/>
        <c:axId val="187386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84912"/>
        <c:axId val="187385696"/>
      </c:lineChart>
      <c:catAx>
        <c:axId val="18738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6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386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4520"/>
        <c:crosses val="autoZero"/>
        <c:crossBetween val="between"/>
      </c:valAx>
      <c:catAx>
        <c:axId val="18738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385696"/>
        <c:crosses val="autoZero"/>
        <c:auto val="0"/>
        <c:lblAlgn val="ctr"/>
        <c:lblOffset val="100"/>
        <c:noMultiLvlLbl val="0"/>
      </c:catAx>
      <c:valAx>
        <c:axId val="18738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38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32192"/>
        <c:axId val="186632576"/>
      </c:barChart>
      <c:catAx>
        <c:axId val="18663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2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3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32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87264"/>
        <c:axId val="187387656"/>
      </c:barChart>
      <c:catAx>
        <c:axId val="18738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76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38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7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388832"/>
        <c:axId val="187389616"/>
      </c:barChart>
      <c:catAx>
        <c:axId val="18738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9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38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388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03856"/>
        <c:axId val="187804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03072"/>
        <c:axId val="187798760"/>
      </c:lineChart>
      <c:catAx>
        <c:axId val="187803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042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80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03856"/>
        <c:crosses val="autoZero"/>
        <c:crossBetween val="between"/>
      </c:valAx>
      <c:catAx>
        <c:axId val="18780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798760"/>
        <c:crosses val="autoZero"/>
        <c:auto val="0"/>
        <c:lblAlgn val="ctr"/>
        <c:lblOffset val="100"/>
        <c:noMultiLvlLbl val="0"/>
      </c:catAx>
      <c:valAx>
        <c:axId val="187798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0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97976"/>
        <c:axId val="187796800"/>
      </c:barChart>
      <c:catAx>
        <c:axId val="187797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96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79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97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99544"/>
        <c:axId val="187797584"/>
      </c:barChart>
      <c:catAx>
        <c:axId val="18779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97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79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99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799936"/>
        <c:axId val="187800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00720"/>
        <c:axId val="187802680"/>
      </c:lineChart>
      <c:catAx>
        <c:axId val="18779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00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800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799936"/>
        <c:crosses val="autoZero"/>
        <c:crossBetween val="between"/>
      </c:valAx>
      <c:catAx>
        <c:axId val="18780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02680"/>
        <c:crosses val="autoZero"/>
        <c:auto val="0"/>
        <c:lblAlgn val="ctr"/>
        <c:lblOffset val="100"/>
        <c:noMultiLvlLbl val="0"/>
      </c:catAx>
      <c:valAx>
        <c:axId val="187802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00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01504"/>
        <c:axId val="187801896"/>
      </c:barChart>
      <c:catAx>
        <c:axId val="18780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01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801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0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00536"/>
        <c:axId val="188200928"/>
      </c:barChart>
      <c:catAx>
        <c:axId val="188200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0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20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0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98184"/>
        <c:axId val="188204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02888"/>
        <c:axId val="188204456"/>
      </c:lineChart>
      <c:catAx>
        <c:axId val="18819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4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204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98184"/>
        <c:crosses val="autoZero"/>
        <c:crossBetween val="between"/>
      </c:valAx>
      <c:catAx>
        <c:axId val="188202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204456"/>
        <c:crosses val="autoZero"/>
        <c:auto val="0"/>
        <c:lblAlgn val="ctr"/>
        <c:lblOffset val="100"/>
        <c:noMultiLvlLbl val="0"/>
      </c:catAx>
      <c:valAx>
        <c:axId val="188204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202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98968"/>
        <c:axId val="188205240"/>
      </c:barChart>
      <c:catAx>
        <c:axId val="18819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52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20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9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167040"/>
        <c:axId val="130169784"/>
      </c:barChart>
      <c:catAx>
        <c:axId val="130167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169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169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167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199360"/>
        <c:axId val="188199752"/>
      </c:barChart>
      <c:catAx>
        <c:axId val="18819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99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19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199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00144"/>
        <c:axId val="1882048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01712"/>
        <c:axId val="188202104"/>
      </c:lineChart>
      <c:catAx>
        <c:axId val="18820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20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0144"/>
        <c:crosses val="autoZero"/>
        <c:crossBetween val="between"/>
      </c:valAx>
      <c:catAx>
        <c:axId val="188201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202104"/>
        <c:crosses val="autoZero"/>
        <c:auto val="0"/>
        <c:lblAlgn val="ctr"/>
        <c:lblOffset val="100"/>
        <c:noMultiLvlLbl val="0"/>
      </c:catAx>
      <c:valAx>
        <c:axId val="188202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201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203672"/>
        <c:axId val="188755896"/>
      </c:barChart>
      <c:catAx>
        <c:axId val="188203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203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8248"/>
        <c:axId val="188752368"/>
      </c:barChart>
      <c:catAx>
        <c:axId val="18875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2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2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8640"/>
        <c:axId val="188753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152"/>
        <c:axId val="188754328"/>
      </c:lineChart>
      <c:catAx>
        <c:axId val="18875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39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53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8640"/>
        <c:crosses val="autoZero"/>
        <c:crossBetween val="between"/>
      </c:valAx>
      <c:catAx>
        <c:axId val="18875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54328"/>
        <c:crosses val="autoZero"/>
        <c:auto val="0"/>
        <c:lblAlgn val="ctr"/>
        <c:lblOffset val="100"/>
        <c:noMultiLvlLbl val="0"/>
      </c:catAx>
      <c:valAx>
        <c:axId val="188754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5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1976"/>
        <c:axId val="188755112"/>
      </c:barChart>
      <c:catAx>
        <c:axId val="188751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5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5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1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7464"/>
        <c:axId val="188754720"/>
      </c:barChart>
      <c:catAx>
        <c:axId val="188757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4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5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7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5504"/>
        <c:axId val="188756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7072"/>
        <c:axId val="188751192"/>
      </c:lineChart>
      <c:catAx>
        <c:axId val="18875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5504"/>
        <c:crosses val="autoZero"/>
        <c:crossBetween val="between"/>
      </c:valAx>
      <c:catAx>
        <c:axId val="188757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51192"/>
        <c:crosses val="autoZero"/>
        <c:auto val="0"/>
        <c:lblAlgn val="ctr"/>
        <c:lblOffset val="100"/>
        <c:noMultiLvlLbl val="0"/>
      </c:catAx>
      <c:valAx>
        <c:axId val="188751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5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13592"/>
        <c:axId val="187815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13984"/>
        <c:axId val="187815944"/>
      </c:lineChart>
      <c:catAx>
        <c:axId val="18781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15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15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13592"/>
        <c:crosses val="autoZero"/>
        <c:crossBetween val="between"/>
      </c:valAx>
      <c:catAx>
        <c:axId val="187813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15944"/>
        <c:crosses val="autoZero"/>
        <c:auto val="0"/>
        <c:lblAlgn val="ctr"/>
        <c:lblOffset val="100"/>
        <c:noMultiLvlLbl val="0"/>
      </c:catAx>
      <c:valAx>
        <c:axId val="187815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13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816336"/>
        <c:axId val="187814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16728"/>
        <c:axId val="187815160"/>
      </c:lineChart>
      <c:catAx>
        <c:axId val="187816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14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814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816336"/>
        <c:crosses val="autoZero"/>
        <c:crossBetween val="between"/>
      </c:valAx>
      <c:catAx>
        <c:axId val="187816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815160"/>
        <c:crosses val="autoZero"/>
        <c:auto val="0"/>
        <c:lblAlgn val="ctr"/>
        <c:lblOffset val="100"/>
        <c:noMultiLvlLbl val="0"/>
      </c:catAx>
      <c:valAx>
        <c:axId val="187815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81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0166648"/>
        <c:axId val="130167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166256"/>
        <c:axId val="130167824"/>
      </c:lineChart>
      <c:catAx>
        <c:axId val="130166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167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0167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0166648"/>
        <c:crosses val="autoZero"/>
        <c:crossBetween val="between"/>
      </c:valAx>
      <c:catAx>
        <c:axId val="130166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30167824"/>
        <c:crosses val="autoZero"/>
        <c:auto val="0"/>
        <c:lblAlgn val="ctr"/>
        <c:lblOffset val="100"/>
        <c:noMultiLvlLbl val="0"/>
      </c:catAx>
      <c:valAx>
        <c:axId val="130167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166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3584"/>
        <c:axId val="188872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0448"/>
        <c:axId val="188877112"/>
      </c:lineChart>
      <c:catAx>
        <c:axId val="188873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2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3584"/>
        <c:crosses val="autoZero"/>
        <c:crossBetween val="between"/>
      </c:valAx>
      <c:catAx>
        <c:axId val="188870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77112"/>
        <c:crosses val="autoZero"/>
        <c:auto val="0"/>
        <c:lblAlgn val="ctr"/>
        <c:lblOffset val="100"/>
        <c:noMultiLvlLbl val="0"/>
      </c:catAx>
      <c:valAx>
        <c:axId val="188877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0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0840"/>
        <c:axId val="188873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4368"/>
        <c:axId val="188872016"/>
      </c:lineChart>
      <c:catAx>
        <c:axId val="188870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3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3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0840"/>
        <c:crosses val="autoZero"/>
        <c:crossBetween val="between"/>
      </c:valAx>
      <c:catAx>
        <c:axId val="18887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872016"/>
        <c:crosses val="autoZero"/>
        <c:auto val="0"/>
        <c:lblAlgn val="ctr"/>
        <c:lblOffset val="100"/>
        <c:noMultiLvlLbl val="0"/>
      </c:catAx>
      <c:valAx>
        <c:axId val="188872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4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1232"/>
        <c:axId val="188875544"/>
      </c:barChart>
      <c:catAx>
        <c:axId val="188871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5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5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1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6720"/>
        <c:axId val="188871624"/>
      </c:barChart>
      <c:catAx>
        <c:axId val="18887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1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877504"/>
        <c:axId val="188876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870056"/>
        <c:axId val="189354232"/>
      </c:lineChart>
      <c:catAx>
        <c:axId val="18887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6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876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877504"/>
        <c:crosses val="autoZero"/>
        <c:crossBetween val="between"/>
      </c:valAx>
      <c:catAx>
        <c:axId val="188870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354232"/>
        <c:crosses val="autoZero"/>
        <c:auto val="0"/>
        <c:lblAlgn val="ctr"/>
        <c:lblOffset val="100"/>
        <c:noMultiLvlLbl val="0"/>
      </c:catAx>
      <c:valAx>
        <c:axId val="189354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870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4624"/>
        <c:axId val="189356976"/>
      </c:barChart>
      <c:catAx>
        <c:axId val="189354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6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356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4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3840"/>
        <c:axId val="189356584"/>
      </c:barChart>
      <c:catAx>
        <c:axId val="18935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6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35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8544"/>
        <c:axId val="189360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57760"/>
        <c:axId val="189359720"/>
      </c:lineChart>
      <c:catAx>
        <c:axId val="189358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6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60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8544"/>
        <c:crosses val="autoZero"/>
        <c:crossBetween val="between"/>
      </c:valAx>
      <c:catAx>
        <c:axId val="189357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359720"/>
        <c:crosses val="autoZero"/>
        <c:auto val="0"/>
        <c:lblAlgn val="ctr"/>
        <c:lblOffset val="100"/>
        <c:noMultiLvlLbl val="0"/>
      </c:catAx>
      <c:valAx>
        <c:axId val="189359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357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3448"/>
        <c:axId val="189358936"/>
      </c:barChart>
      <c:catAx>
        <c:axId val="189353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8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5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5016"/>
        <c:axId val="189355408"/>
      </c:barChart>
      <c:catAx>
        <c:axId val="18935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5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5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98688"/>
        <c:axId val="186697120"/>
      </c:barChart>
      <c:catAx>
        <c:axId val="18669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7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669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358152"/>
        <c:axId val="18952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21776"/>
        <c:axId val="189527264"/>
      </c:lineChart>
      <c:catAx>
        <c:axId val="189358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41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2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358152"/>
        <c:crosses val="autoZero"/>
        <c:crossBetween val="between"/>
      </c:valAx>
      <c:catAx>
        <c:axId val="18952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27264"/>
        <c:crosses val="autoZero"/>
        <c:auto val="0"/>
        <c:lblAlgn val="ctr"/>
        <c:lblOffset val="100"/>
        <c:noMultiLvlLbl val="0"/>
      </c:catAx>
      <c:valAx>
        <c:axId val="189527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2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7656"/>
        <c:axId val="189522560"/>
      </c:barChart>
      <c:catAx>
        <c:axId val="189527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2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2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7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6480"/>
        <c:axId val="189525304"/>
      </c:barChart>
      <c:catAx>
        <c:axId val="18952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5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25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3344"/>
        <c:axId val="189526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24912"/>
        <c:axId val="189522168"/>
      </c:lineChart>
      <c:catAx>
        <c:axId val="18952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6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26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3344"/>
        <c:crosses val="autoZero"/>
        <c:crossBetween val="between"/>
      </c:valAx>
      <c:catAx>
        <c:axId val="189524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22168"/>
        <c:crosses val="autoZero"/>
        <c:auto val="0"/>
        <c:lblAlgn val="ctr"/>
        <c:lblOffset val="100"/>
        <c:noMultiLvlLbl val="0"/>
      </c:catAx>
      <c:valAx>
        <c:axId val="189522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24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6088"/>
        <c:axId val="189523736"/>
      </c:barChart>
      <c:catAx>
        <c:axId val="189526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37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2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6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24520"/>
        <c:axId val="189521384"/>
      </c:barChart>
      <c:catAx>
        <c:axId val="18952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1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2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6936"/>
        <c:axId val="190126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23800"/>
        <c:axId val="190121448"/>
      </c:lineChart>
      <c:catAx>
        <c:axId val="190126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26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936"/>
        <c:crosses val="autoZero"/>
        <c:crossBetween val="between"/>
      </c:valAx>
      <c:catAx>
        <c:axId val="190123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21448"/>
        <c:crosses val="autoZero"/>
        <c:auto val="0"/>
        <c:lblAlgn val="ctr"/>
        <c:lblOffset val="100"/>
        <c:noMultiLvlLbl val="0"/>
      </c:catAx>
      <c:valAx>
        <c:axId val="190121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23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17528"/>
        <c:axId val="190118312"/>
      </c:barChart>
      <c:catAx>
        <c:axId val="19011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18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18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17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2232"/>
        <c:axId val="190128112"/>
      </c:barChart>
      <c:catAx>
        <c:axId val="19012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28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2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16744"/>
        <c:axId val="190120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9096"/>
        <c:axId val="190121840"/>
      </c:lineChart>
      <c:catAx>
        <c:axId val="190116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0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120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16744"/>
        <c:crosses val="autoZero"/>
        <c:crossBetween val="between"/>
      </c:valAx>
      <c:catAx>
        <c:axId val="190119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21840"/>
        <c:crosses val="autoZero"/>
        <c:auto val="0"/>
        <c:lblAlgn val="ctr"/>
        <c:lblOffset val="100"/>
        <c:noMultiLvlLbl val="0"/>
      </c:catAx>
      <c:valAx>
        <c:axId val="190121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19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03392"/>
        <c:axId val="186699080"/>
      </c:barChart>
      <c:catAx>
        <c:axId val="186703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9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669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3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19488"/>
        <c:axId val="190120664"/>
      </c:barChart>
      <c:catAx>
        <c:axId val="190119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0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120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19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4584"/>
        <c:axId val="190124976"/>
      </c:barChart>
      <c:catAx>
        <c:axId val="190124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4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124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4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5368"/>
        <c:axId val="190125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17136"/>
        <c:axId val="190127328"/>
      </c:lineChart>
      <c:catAx>
        <c:axId val="190125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5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125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5368"/>
        <c:crosses val="autoZero"/>
        <c:crossBetween val="between"/>
      </c:valAx>
      <c:catAx>
        <c:axId val="19011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27328"/>
        <c:crosses val="autoZero"/>
        <c:auto val="0"/>
        <c:lblAlgn val="ctr"/>
        <c:lblOffset val="100"/>
        <c:noMultiLvlLbl val="0"/>
      </c:catAx>
      <c:valAx>
        <c:axId val="190127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1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6544"/>
        <c:axId val="190127720"/>
      </c:barChart>
      <c:catAx>
        <c:axId val="190126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77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127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6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22624"/>
        <c:axId val="190131248"/>
      </c:barChart>
      <c:catAx>
        <c:axId val="190122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1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131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2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0072"/>
        <c:axId val="190131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29288"/>
        <c:axId val="190130856"/>
      </c:lineChart>
      <c:catAx>
        <c:axId val="190130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1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131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0072"/>
        <c:crosses val="autoZero"/>
        <c:crossBetween val="between"/>
      </c:valAx>
      <c:catAx>
        <c:axId val="190129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130856"/>
        <c:crosses val="autoZero"/>
        <c:auto val="0"/>
        <c:lblAlgn val="ctr"/>
        <c:lblOffset val="100"/>
        <c:noMultiLvlLbl val="0"/>
      </c:catAx>
      <c:valAx>
        <c:axId val="190130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129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130464"/>
        <c:axId val="190128896"/>
      </c:barChart>
      <c:catAx>
        <c:axId val="190130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28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128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13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5008"/>
        <c:axId val="190354224"/>
      </c:barChart>
      <c:catAx>
        <c:axId val="19035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4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54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5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2264"/>
        <c:axId val="1903565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2656"/>
        <c:axId val="190350696"/>
      </c:lineChart>
      <c:catAx>
        <c:axId val="190352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65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56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2264"/>
        <c:crosses val="autoZero"/>
        <c:crossBetween val="between"/>
      </c:valAx>
      <c:catAx>
        <c:axId val="1903526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50696"/>
        <c:crosses val="autoZero"/>
        <c:auto val="0"/>
        <c:lblAlgn val="ctr"/>
        <c:lblOffset val="100"/>
        <c:noMultiLvlLbl val="0"/>
      </c:catAx>
      <c:valAx>
        <c:axId val="190350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52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49912"/>
        <c:axId val="190355400"/>
      </c:barChart>
      <c:catAx>
        <c:axId val="190349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54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5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49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01824"/>
        <c:axId val="186702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03000"/>
        <c:axId val="186703784"/>
      </c:lineChart>
      <c:catAx>
        <c:axId val="18670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2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02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1824"/>
        <c:crosses val="autoZero"/>
        <c:crossBetween val="between"/>
      </c:valAx>
      <c:catAx>
        <c:axId val="186703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703784"/>
        <c:crosses val="autoZero"/>
        <c:auto val="0"/>
        <c:lblAlgn val="ctr"/>
        <c:lblOffset val="100"/>
        <c:noMultiLvlLbl val="0"/>
      </c:catAx>
      <c:valAx>
        <c:axId val="186703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703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3440"/>
        <c:axId val="190360496"/>
      </c:barChart>
      <c:catAx>
        <c:axId val="19035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0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60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9712"/>
        <c:axId val="1903561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1088"/>
        <c:axId val="190353048"/>
      </c:lineChart>
      <c:catAx>
        <c:axId val="190359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6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5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9712"/>
        <c:crosses val="autoZero"/>
        <c:crossBetween val="between"/>
      </c:valAx>
      <c:catAx>
        <c:axId val="190351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53048"/>
        <c:crosses val="autoZero"/>
        <c:auto val="0"/>
        <c:lblAlgn val="ctr"/>
        <c:lblOffset val="100"/>
        <c:noMultiLvlLbl val="0"/>
      </c:catAx>
      <c:valAx>
        <c:axId val="190353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51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57360"/>
        <c:axId val="190355792"/>
      </c:barChart>
      <c:catAx>
        <c:axId val="19035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55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49520"/>
        <c:axId val="190357752"/>
      </c:barChart>
      <c:catAx>
        <c:axId val="190349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5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49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60104"/>
        <c:axId val="190358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9320"/>
        <c:axId val="190360888"/>
      </c:lineChart>
      <c:catAx>
        <c:axId val="19036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58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5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0104"/>
        <c:crosses val="autoZero"/>
        <c:crossBetween val="between"/>
      </c:valAx>
      <c:catAx>
        <c:axId val="1903593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60888"/>
        <c:crosses val="autoZero"/>
        <c:auto val="0"/>
        <c:lblAlgn val="ctr"/>
        <c:lblOffset val="100"/>
        <c:noMultiLvlLbl val="0"/>
      </c:catAx>
      <c:valAx>
        <c:axId val="190360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59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61280"/>
        <c:axId val="190364416"/>
      </c:barChart>
      <c:catAx>
        <c:axId val="19036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44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6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62456"/>
        <c:axId val="190364808"/>
      </c:barChart>
      <c:catAx>
        <c:axId val="19036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4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6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62064"/>
        <c:axId val="19036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62848"/>
        <c:axId val="190363632"/>
      </c:lineChart>
      <c:catAx>
        <c:axId val="19036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6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62064"/>
        <c:crosses val="autoZero"/>
        <c:crossBetween val="between"/>
      </c:valAx>
      <c:catAx>
        <c:axId val="19036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63632"/>
        <c:crosses val="autoZero"/>
        <c:auto val="0"/>
        <c:lblAlgn val="ctr"/>
        <c:lblOffset val="100"/>
        <c:noMultiLvlLbl val="0"/>
      </c:catAx>
      <c:valAx>
        <c:axId val="19036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6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8712"/>
        <c:axId val="191000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97144"/>
        <c:axId val="191004200"/>
      </c:lineChart>
      <c:catAx>
        <c:axId val="190998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0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0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8712"/>
        <c:crosses val="autoZero"/>
        <c:crossBetween val="between"/>
      </c:valAx>
      <c:catAx>
        <c:axId val="190997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04200"/>
        <c:crosses val="autoZero"/>
        <c:auto val="0"/>
        <c:lblAlgn val="ctr"/>
        <c:lblOffset val="100"/>
        <c:noMultiLvlLbl val="0"/>
      </c:catAx>
      <c:valAx>
        <c:axId val="191004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97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7928"/>
        <c:axId val="191002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3416"/>
        <c:axId val="190999496"/>
      </c:lineChart>
      <c:catAx>
        <c:axId val="190997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7928"/>
        <c:crosses val="autoZero"/>
        <c:crossBetween val="between"/>
      </c:valAx>
      <c:catAx>
        <c:axId val="191003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99496"/>
        <c:crosses val="autoZero"/>
        <c:auto val="0"/>
        <c:lblAlgn val="ctr"/>
        <c:lblOffset val="100"/>
        <c:noMultiLvlLbl val="0"/>
      </c:catAx>
      <c:valAx>
        <c:axId val="190999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0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699472"/>
        <c:axId val="186698296"/>
      </c:barChart>
      <c:catAx>
        <c:axId val="18669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8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698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69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0280"/>
        <c:axId val="1909983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99888"/>
        <c:axId val="191002632"/>
      </c:lineChart>
      <c:catAx>
        <c:axId val="19100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98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0280"/>
        <c:crosses val="autoZero"/>
        <c:crossBetween val="between"/>
      </c:valAx>
      <c:catAx>
        <c:axId val="19099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02632"/>
        <c:crosses val="autoZero"/>
        <c:auto val="0"/>
        <c:lblAlgn val="ctr"/>
        <c:lblOffset val="100"/>
        <c:noMultiLvlLbl val="0"/>
      </c:catAx>
      <c:valAx>
        <c:axId val="191002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9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9104"/>
        <c:axId val="191003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1456"/>
        <c:axId val="191001848"/>
      </c:lineChart>
      <c:catAx>
        <c:axId val="19099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9104"/>
        <c:crosses val="autoZero"/>
        <c:crossBetween val="between"/>
      </c:valAx>
      <c:catAx>
        <c:axId val="191001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01848"/>
        <c:crosses val="autoZero"/>
        <c:auto val="0"/>
        <c:lblAlgn val="ctr"/>
        <c:lblOffset val="100"/>
        <c:noMultiLvlLbl val="0"/>
      </c:catAx>
      <c:valAx>
        <c:axId val="191001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01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02456"/>
        <c:axId val="191404808"/>
      </c:barChart>
      <c:catAx>
        <c:axId val="19140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0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05592"/>
        <c:axId val="191401280"/>
      </c:barChart>
      <c:catAx>
        <c:axId val="191405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01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03632"/>
        <c:axId val="191401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02064"/>
        <c:axId val="191398928"/>
      </c:lineChart>
      <c:catAx>
        <c:axId val="19140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0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3632"/>
        <c:crosses val="autoZero"/>
        <c:crossBetween val="between"/>
      </c:valAx>
      <c:catAx>
        <c:axId val="191402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398928"/>
        <c:crosses val="autoZero"/>
        <c:auto val="0"/>
        <c:lblAlgn val="ctr"/>
        <c:lblOffset val="100"/>
        <c:noMultiLvlLbl val="0"/>
      </c:catAx>
      <c:valAx>
        <c:axId val="191398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40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399320"/>
        <c:axId val="191404024"/>
      </c:barChart>
      <c:catAx>
        <c:axId val="19139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0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399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404416"/>
        <c:axId val="191400104"/>
      </c:barChart>
      <c:catAx>
        <c:axId val="19140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0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40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40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702608"/>
        <c:axId val="186700256"/>
      </c:barChart>
      <c:catAx>
        <c:axId val="186702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700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702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45</xdr:row>
      <xdr:rowOff>0</xdr:rowOff>
    </xdr:from>
    <xdr:to>
      <xdr:col>4</xdr:col>
      <xdr:colOff>0</xdr:colOff>
      <xdr:row>45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70" zoomScaleNormal="70" zoomScaleSheetLayoutView="100" workbookViewId="0">
      <pane xSplit="5" ySplit="5" topLeftCell="F33" activePane="bottomRight" state="frozen"/>
      <selection pane="topRight" activeCell="F1" sqref="F1"/>
      <selection pane="bottomLeft" activeCell="A6" sqref="A6"/>
      <selection pane="bottomRight" activeCell="C44" sqref="C44:D44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49.5703125" style="4" customWidth="1"/>
    <col min="5" max="5" width="38.85546875" style="16" customWidth="1"/>
    <col min="6" max="6" width="17.5703125" style="21" customWidth="1"/>
    <col min="7" max="7" width="16.5703125" style="88" customWidth="1"/>
    <col min="8" max="8" width="15.85546875" style="34" hidden="1" customWidth="1"/>
    <col min="9" max="9" width="16.42578125" style="88" customWidth="1"/>
    <col min="10" max="10" width="16.5703125" style="34" customWidth="1"/>
    <col min="11" max="11" width="6.7109375" customWidth="1"/>
    <col min="12" max="12" width="9.140625" customWidth="1"/>
    <col min="13" max="13" width="10.7109375" customWidth="1"/>
    <col min="14" max="15" width="9.140625" customWidth="1"/>
  </cols>
  <sheetData>
    <row r="1" spans="1:15" s="95" customFormat="1" ht="16.5" customHeight="1" x14ac:dyDescent="0.2">
      <c r="A1" s="97"/>
      <c r="B1" s="98"/>
      <c r="C1" s="99"/>
      <c r="D1" s="100"/>
      <c r="E1" s="101"/>
      <c r="F1" s="42"/>
      <c r="G1" s="48"/>
      <c r="H1" s="102"/>
      <c r="I1" s="48"/>
      <c r="J1" s="104" t="s">
        <v>45</v>
      </c>
      <c r="K1" s="94"/>
      <c r="L1" s="94"/>
      <c r="M1" s="94"/>
      <c r="N1" s="94"/>
      <c r="O1" s="94"/>
    </row>
    <row r="2" spans="1:15" s="95" customFormat="1" ht="16.5" customHeight="1" x14ac:dyDescent="0.2">
      <c r="A2" s="98"/>
      <c r="B2" s="98"/>
      <c r="C2" s="99"/>
      <c r="D2" s="103"/>
      <c r="E2" s="101"/>
      <c r="F2" s="43"/>
      <c r="G2" s="48"/>
      <c r="H2" s="102"/>
      <c r="I2" s="48"/>
      <c r="J2" s="105" t="s">
        <v>7</v>
      </c>
      <c r="K2" s="94"/>
      <c r="L2" s="94"/>
      <c r="M2" s="94"/>
      <c r="N2" s="94"/>
      <c r="O2" s="94"/>
    </row>
    <row r="3" spans="1:15" s="95" customFormat="1" ht="16.5" customHeight="1" x14ac:dyDescent="0.2">
      <c r="A3" s="98"/>
      <c r="B3" s="98"/>
      <c r="C3" s="99"/>
      <c r="D3" s="103"/>
      <c r="E3" s="101"/>
      <c r="F3" s="43"/>
      <c r="G3" s="48"/>
      <c r="H3" s="102"/>
      <c r="I3" s="48"/>
      <c r="J3" s="105" t="s">
        <v>46</v>
      </c>
      <c r="K3" s="94"/>
      <c r="L3" s="94"/>
      <c r="M3" s="94"/>
      <c r="N3" s="94"/>
      <c r="O3" s="94"/>
    </row>
    <row r="4" spans="1:15" s="96" customFormat="1" ht="32.25" customHeight="1" x14ac:dyDescent="0.2">
      <c r="A4" s="108" t="s">
        <v>5</v>
      </c>
      <c r="B4" s="108"/>
      <c r="C4" s="108"/>
      <c r="D4" s="108"/>
      <c r="E4" s="108"/>
      <c r="F4" s="44"/>
      <c r="G4" s="48"/>
      <c r="H4" s="48"/>
      <c r="I4" s="48"/>
      <c r="J4" s="48"/>
      <c r="K4" s="94"/>
      <c r="L4" s="94"/>
      <c r="M4" s="94"/>
      <c r="N4" s="94"/>
      <c r="O4" s="94"/>
    </row>
    <row r="5" spans="1:15" s="1" customFormat="1" ht="89.25" customHeight="1" x14ac:dyDescent="0.2">
      <c r="A5" s="9" t="s">
        <v>2</v>
      </c>
      <c r="B5" s="9" t="s">
        <v>4</v>
      </c>
      <c r="C5" s="10" t="s">
        <v>1</v>
      </c>
      <c r="D5" s="8" t="s">
        <v>0</v>
      </c>
      <c r="E5" s="3" t="s">
        <v>3</v>
      </c>
      <c r="F5" s="36" t="s">
        <v>8</v>
      </c>
      <c r="G5" s="37" t="s">
        <v>43</v>
      </c>
      <c r="H5" s="107" t="s">
        <v>9</v>
      </c>
      <c r="I5" s="37" t="s">
        <v>47</v>
      </c>
      <c r="J5" s="37" t="s">
        <v>9</v>
      </c>
      <c r="K5"/>
      <c r="L5"/>
      <c r="M5"/>
      <c r="N5"/>
      <c r="O5"/>
    </row>
    <row r="6" spans="1:15" s="2" customFormat="1" ht="19.5" customHeight="1" x14ac:dyDescent="0.2">
      <c r="A6" s="112" t="s">
        <v>15</v>
      </c>
      <c r="B6" s="112"/>
      <c r="C6" s="112"/>
      <c r="D6" s="112"/>
      <c r="E6" s="112"/>
      <c r="F6" s="22"/>
      <c r="G6" s="48"/>
      <c r="H6" s="50"/>
      <c r="I6" s="48"/>
      <c r="J6" s="50"/>
      <c r="K6" s="23"/>
      <c r="L6" s="23"/>
      <c r="M6" s="23"/>
      <c r="N6" s="23"/>
      <c r="O6" s="23"/>
    </row>
    <row r="7" spans="1:15" s="63" customFormat="1" ht="18" customHeight="1" x14ac:dyDescent="0.2">
      <c r="A7" s="14">
        <v>700</v>
      </c>
      <c r="B7" s="12"/>
      <c r="C7" s="20"/>
      <c r="D7" s="15" t="s">
        <v>37</v>
      </c>
      <c r="E7" s="51"/>
      <c r="F7" s="31">
        <v>8347464</v>
      </c>
      <c r="G7" s="31">
        <f>G8</f>
        <v>15000</v>
      </c>
      <c r="H7" s="41">
        <f t="shared" ref="H7:H8" si="0">SUM(F7:G7)</f>
        <v>8362464</v>
      </c>
      <c r="I7" s="31">
        <f>I8</f>
        <v>0</v>
      </c>
      <c r="J7" s="41">
        <f t="shared" ref="J7:J8" si="1">SUM(H7:I7)</f>
        <v>8362464</v>
      </c>
      <c r="K7" s="52"/>
      <c r="L7" s="52"/>
      <c r="M7" s="52"/>
      <c r="N7" s="52"/>
      <c r="O7" s="52"/>
    </row>
    <row r="8" spans="1:15" s="34" customFormat="1" ht="16.5" customHeight="1" x14ac:dyDescent="0.2">
      <c r="A8" s="24"/>
      <c r="B8" s="26">
        <v>70005</v>
      </c>
      <c r="C8" s="19"/>
      <c r="D8" s="67" t="s">
        <v>38</v>
      </c>
      <c r="E8" s="56"/>
      <c r="F8" s="32">
        <v>8263464</v>
      </c>
      <c r="G8" s="32">
        <f>G9</f>
        <v>15000</v>
      </c>
      <c r="H8" s="38">
        <f t="shared" si="0"/>
        <v>8278464</v>
      </c>
      <c r="I8" s="32">
        <f>I9</f>
        <v>0</v>
      </c>
      <c r="J8" s="38">
        <f t="shared" si="1"/>
        <v>8278464</v>
      </c>
      <c r="K8" s="23"/>
      <c r="L8" s="23"/>
      <c r="M8" s="23"/>
      <c r="N8" s="23"/>
      <c r="O8" s="23"/>
    </row>
    <row r="9" spans="1:15" s="18" customFormat="1" ht="16.5" customHeight="1" x14ac:dyDescent="0.2">
      <c r="A9" s="25"/>
      <c r="B9" s="25"/>
      <c r="C9" s="5">
        <v>4530</v>
      </c>
      <c r="D9" s="7" t="s">
        <v>40</v>
      </c>
      <c r="E9" s="28"/>
      <c r="F9" s="33">
        <f>F10</f>
        <v>75000</v>
      </c>
      <c r="G9" s="33">
        <f t="shared" ref="G9:I9" si="2">G10</f>
        <v>15000</v>
      </c>
      <c r="H9" s="39">
        <f t="shared" ref="H9:H10" si="3">SUM(F9:G9)</f>
        <v>90000</v>
      </c>
      <c r="I9" s="33">
        <f t="shared" si="2"/>
        <v>0</v>
      </c>
      <c r="J9" s="39">
        <f t="shared" ref="J9:J10" si="4">SUM(H9:I9)</f>
        <v>90000</v>
      </c>
      <c r="K9" s="23"/>
      <c r="L9" s="23"/>
      <c r="M9" s="23"/>
      <c r="N9" s="23"/>
      <c r="O9" s="23"/>
    </row>
    <row r="10" spans="1:15" s="18" customFormat="1" ht="16.5" customHeight="1" x14ac:dyDescent="0.2">
      <c r="A10" s="17"/>
      <c r="B10" s="17"/>
      <c r="C10" s="29"/>
      <c r="D10" s="27" t="s">
        <v>6</v>
      </c>
      <c r="E10" s="28" t="s">
        <v>12</v>
      </c>
      <c r="F10" s="35">
        <v>75000</v>
      </c>
      <c r="G10" s="66">
        <v>15000</v>
      </c>
      <c r="H10" s="86">
        <f t="shared" si="3"/>
        <v>90000</v>
      </c>
      <c r="I10" s="66"/>
      <c r="J10" s="40">
        <f t="shared" si="4"/>
        <v>90000</v>
      </c>
      <c r="K10" s="23"/>
      <c r="L10" s="23"/>
      <c r="M10" s="23"/>
      <c r="N10" s="23"/>
      <c r="O10" s="23"/>
    </row>
    <row r="11" spans="1:15" s="63" customFormat="1" ht="18" customHeight="1" x14ac:dyDescent="0.2">
      <c r="A11" s="14">
        <v>750</v>
      </c>
      <c r="B11" s="12"/>
      <c r="C11" s="20"/>
      <c r="D11" s="15" t="s">
        <v>16</v>
      </c>
      <c r="E11" s="51"/>
      <c r="F11" s="31">
        <v>11092626.17</v>
      </c>
      <c r="G11" s="31">
        <f>G12+G15</f>
        <v>22000</v>
      </c>
      <c r="H11" s="41">
        <f t="shared" ref="H11" si="5">SUM(F11:G11)</f>
        <v>11114626.17</v>
      </c>
      <c r="I11" s="31">
        <f>I12+I15</f>
        <v>0</v>
      </c>
      <c r="J11" s="41">
        <f t="shared" ref="J11:J12" si="6">SUM(H11:I11)</f>
        <v>11114626.17</v>
      </c>
      <c r="K11" s="52"/>
      <c r="L11" s="52"/>
      <c r="M11" s="52"/>
      <c r="N11" s="52"/>
      <c r="O11" s="52"/>
    </row>
    <row r="12" spans="1:15" s="34" customFormat="1" ht="16.5" customHeight="1" x14ac:dyDescent="0.2">
      <c r="A12" s="24"/>
      <c r="B12" s="26">
        <v>75023</v>
      </c>
      <c r="C12" s="19"/>
      <c r="D12" s="69" t="s">
        <v>21</v>
      </c>
      <c r="E12" s="56"/>
      <c r="F12" s="32">
        <v>10267477.17</v>
      </c>
      <c r="G12" s="32">
        <f>G13</f>
        <v>22000</v>
      </c>
      <c r="H12" s="38">
        <f t="shared" ref="H12" si="7">SUM(F12:G12)</f>
        <v>10289477.17</v>
      </c>
      <c r="I12" s="32">
        <f>I13</f>
        <v>0</v>
      </c>
      <c r="J12" s="38">
        <f t="shared" si="6"/>
        <v>10289477.17</v>
      </c>
      <c r="K12" s="23"/>
      <c r="L12" s="23"/>
      <c r="M12" s="23"/>
      <c r="N12" s="23"/>
      <c r="O12" s="23"/>
    </row>
    <row r="13" spans="1:15" s="34" customFormat="1" ht="16.5" customHeight="1" x14ac:dyDescent="0.2">
      <c r="A13" s="25"/>
      <c r="B13" s="25"/>
      <c r="C13" s="5">
        <v>4260</v>
      </c>
      <c r="D13" s="7" t="s">
        <v>42</v>
      </c>
      <c r="E13" s="28"/>
      <c r="F13" s="33">
        <f>F14</f>
        <v>188360</v>
      </c>
      <c r="G13" s="33">
        <f t="shared" ref="G13:I13" si="8">G14</f>
        <v>22000</v>
      </c>
      <c r="H13" s="39">
        <f t="shared" ref="H13:H14" si="9">SUM(F13:G13)</f>
        <v>210360</v>
      </c>
      <c r="I13" s="33">
        <f t="shared" si="8"/>
        <v>0</v>
      </c>
      <c r="J13" s="39">
        <f t="shared" ref="J13:J14" si="10">SUM(H13:I13)</f>
        <v>210360</v>
      </c>
      <c r="K13" s="23"/>
      <c r="L13" s="23"/>
      <c r="M13" s="23"/>
      <c r="N13" s="23"/>
      <c r="O13" s="23"/>
    </row>
    <row r="14" spans="1:15" s="18" customFormat="1" ht="16.5" customHeight="1" x14ac:dyDescent="0.2">
      <c r="A14" s="24"/>
      <c r="B14" s="24"/>
      <c r="C14" s="5"/>
      <c r="D14" s="27" t="s">
        <v>6</v>
      </c>
      <c r="E14" s="28" t="s">
        <v>39</v>
      </c>
      <c r="F14" s="35">
        <v>188360</v>
      </c>
      <c r="G14" s="66">
        <v>22000</v>
      </c>
      <c r="H14" s="86">
        <f t="shared" si="9"/>
        <v>210360</v>
      </c>
      <c r="I14" s="89"/>
      <c r="J14" s="40">
        <f t="shared" si="10"/>
        <v>210360</v>
      </c>
      <c r="K14" s="23"/>
      <c r="L14" s="23"/>
      <c r="M14" s="23"/>
      <c r="N14" s="23"/>
      <c r="O14" s="23"/>
    </row>
    <row r="15" spans="1:15" s="63" customFormat="1" ht="16.5" customHeight="1" x14ac:dyDescent="0.2">
      <c r="A15" s="24"/>
      <c r="B15" s="26">
        <v>75095</v>
      </c>
      <c r="C15" s="19"/>
      <c r="D15" s="6" t="s">
        <v>14</v>
      </c>
      <c r="E15" s="57"/>
      <c r="F15" s="32">
        <v>156700</v>
      </c>
      <c r="G15" s="32">
        <f>G16+G18</f>
        <v>0</v>
      </c>
      <c r="H15" s="38">
        <f t="shared" ref="H15:H19" si="11">SUM(F15:G15)</f>
        <v>156700</v>
      </c>
      <c r="I15" s="32">
        <f>I16+I18</f>
        <v>0</v>
      </c>
      <c r="J15" s="38">
        <f t="shared" ref="J15:J19" si="12">SUM(H15:I15)</f>
        <v>156700</v>
      </c>
      <c r="K15" s="52"/>
      <c r="L15" s="52"/>
      <c r="M15" s="52"/>
      <c r="N15" s="52"/>
      <c r="O15" s="52"/>
    </row>
    <row r="16" spans="1:15" s="34" customFormat="1" ht="16.5" customHeight="1" x14ac:dyDescent="0.2">
      <c r="A16" s="25"/>
      <c r="B16" s="25"/>
      <c r="C16" s="5">
        <v>4210</v>
      </c>
      <c r="D16" s="7" t="s">
        <v>13</v>
      </c>
      <c r="E16" s="28"/>
      <c r="F16" s="33">
        <v>17300</v>
      </c>
      <c r="G16" s="33">
        <f t="shared" ref="G16:I16" si="13">G17</f>
        <v>38</v>
      </c>
      <c r="H16" s="39">
        <f t="shared" si="11"/>
        <v>17338</v>
      </c>
      <c r="I16" s="33">
        <f t="shared" si="13"/>
        <v>0</v>
      </c>
      <c r="J16" s="39">
        <f t="shared" si="12"/>
        <v>17338</v>
      </c>
      <c r="K16" s="23"/>
      <c r="L16" s="23"/>
      <c r="M16" s="23"/>
      <c r="N16" s="23"/>
      <c r="O16" s="23"/>
    </row>
    <row r="17" spans="1:15" s="18" customFormat="1" ht="16.5" customHeight="1" x14ac:dyDescent="0.2">
      <c r="A17" s="25"/>
      <c r="B17" s="25"/>
      <c r="C17" s="5"/>
      <c r="D17" s="27" t="s">
        <v>19</v>
      </c>
      <c r="E17" s="28" t="s">
        <v>39</v>
      </c>
      <c r="F17" s="35">
        <v>2300</v>
      </c>
      <c r="G17" s="66">
        <v>38</v>
      </c>
      <c r="H17" s="86">
        <f t="shared" si="11"/>
        <v>2338</v>
      </c>
      <c r="I17" s="66"/>
      <c r="J17" s="40">
        <f t="shared" si="12"/>
        <v>2338</v>
      </c>
      <c r="K17" s="23"/>
      <c r="L17" s="23"/>
      <c r="M17" s="23"/>
      <c r="N17" s="23"/>
      <c r="O17" s="23"/>
    </row>
    <row r="18" spans="1:15" s="34" customFormat="1" ht="16.5" customHeight="1" x14ac:dyDescent="0.2">
      <c r="A18" s="25"/>
      <c r="B18" s="25"/>
      <c r="C18" s="5">
        <v>4220</v>
      </c>
      <c r="D18" s="7" t="s">
        <v>41</v>
      </c>
      <c r="E18" s="28"/>
      <c r="F18" s="33">
        <v>10650</v>
      </c>
      <c r="G18" s="33">
        <f>SUM(G19:G19)</f>
        <v>-38</v>
      </c>
      <c r="H18" s="39">
        <f t="shared" si="11"/>
        <v>10612</v>
      </c>
      <c r="I18" s="33">
        <f>SUM(I19:I19)</f>
        <v>0</v>
      </c>
      <c r="J18" s="39">
        <f t="shared" si="12"/>
        <v>10612</v>
      </c>
      <c r="K18" s="23"/>
      <c r="L18" s="23"/>
      <c r="M18" s="23"/>
      <c r="N18" s="23"/>
      <c r="O18" s="23"/>
    </row>
    <row r="19" spans="1:15" s="18" customFormat="1" ht="16.5" customHeight="1" x14ac:dyDescent="0.2">
      <c r="A19" s="71"/>
      <c r="B19" s="71"/>
      <c r="C19" s="72"/>
      <c r="D19" s="27" t="s">
        <v>19</v>
      </c>
      <c r="E19" s="28" t="s">
        <v>39</v>
      </c>
      <c r="F19" s="35">
        <v>6700</v>
      </c>
      <c r="G19" s="66">
        <v>-38</v>
      </c>
      <c r="H19" s="86">
        <f t="shared" si="11"/>
        <v>6662</v>
      </c>
      <c r="I19" s="89"/>
      <c r="J19" s="40">
        <f t="shared" si="12"/>
        <v>6662</v>
      </c>
      <c r="K19" s="23"/>
      <c r="L19" s="23"/>
      <c r="M19" s="23"/>
      <c r="N19" s="23"/>
      <c r="O19" s="23"/>
    </row>
    <row r="20" spans="1:15" s="18" customFormat="1" ht="16.5" customHeight="1" x14ac:dyDescent="0.2">
      <c r="A20" s="14">
        <v>758</v>
      </c>
      <c r="B20" s="12"/>
      <c r="C20" s="20"/>
      <c r="D20" s="15" t="s">
        <v>17</v>
      </c>
      <c r="E20" s="51"/>
      <c r="F20" s="31">
        <v>804341</v>
      </c>
      <c r="G20" s="31">
        <f>G21</f>
        <v>-157000</v>
      </c>
      <c r="H20" s="41">
        <f t="shared" ref="H20:H22" si="14">SUM(F20:G20)</f>
        <v>647341</v>
      </c>
      <c r="I20" s="31">
        <f t="shared" ref="I20" si="15">I21</f>
        <v>0</v>
      </c>
      <c r="J20" s="41">
        <f t="shared" ref="J20:J22" si="16">SUM(H20:I20)</f>
        <v>647341</v>
      </c>
      <c r="K20" s="23"/>
      <c r="L20" s="23"/>
      <c r="M20" s="23"/>
      <c r="N20" s="23"/>
      <c r="O20" s="23"/>
    </row>
    <row r="21" spans="1:15" s="18" customFormat="1" ht="16.5" customHeight="1" x14ac:dyDescent="0.2">
      <c r="A21" s="24"/>
      <c r="B21" s="26">
        <v>75818</v>
      </c>
      <c r="C21" s="19"/>
      <c r="D21" s="6" t="s">
        <v>22</v>
      </c>
      <c r="E21" s="56"/>
      <c r="F21" s="32">
        <f>F22</f>
        <v>796552</v>
      </c>
      <c r="G21" s="32">
        <f>G22</f>
        <v>-157000</v>
      </c>
      <c r="H21" s="38">
        <f t="shared" si="14"/>
        <v>639552</v>
      </c>
      <c r="I21" s="32">
        <f>I22</f>
        <v>0</v>
      </c>
      <c r="J21" s="38">
        <f t="shared" si="16"/>
        <v>639552</v>
      </c>
      <c r="K21" s="23"/>
      <c r="L21" s="23"/>
      <c r="M21" s="23"/>
      <c r="N21" s="23"/>
      <c r="O21" s="23"/>
    </row>
    <row r="22" spans="1:15" s="18" customFormat="1" ht="16.5" customHeight="1" x14ac:dyDescent="0.2">
      <c r="A22" s="25"/>
      <c r="B22" s="25"/>
      <c r="C22" s="5">
        <v>4810</v>
      </c>
      <c r="D22" s="7" t="s">
        <v>23</v>
      </c>
      <c r="E22" s="28"/>
      <c r="F22" s="33">
        <f>SUM(F24:F26)</f>
        <v>796552</v>
      </c>
      <c r="G22" s="33">
        <f>SUM(G23:G25)</f>
        <v>-157000</v>
      </c>
      <c r="H22" s="39">
        <f t="shared" si="14"/>
        <v>639552</v>
      </c>
      <c r="I22" s="33">
        <f>SUM(I23:I25)</f>
        <v>0</v>
      </c>
      <c r="J22" s="39">
        <f t="shared" si="16"/>
        <v>639552</v>
      </c>
      <c r="K22" s="23"/>
      <c r="L22" s="23"/>
      <c r="M22" s="23"/>
      <c r="N22" s="23"/>
      <c r="O22" s="23"/>
    </row>
    <row r="23" spans="1:15" s="18" customFormat="1" ht="16.5" customHeight="1" x14ac:dyDescent="0.2">
      <c r="A23" s="25"/>
      <c r="B23" s="25"/>
      <c r="C23" s="5"/>
      <c r="D23" s="7" t="s">
        <v>19</v>
      </c>
      <c r="E23" s="28"/>
      <c r="F23" s="35"/>
      <c r="G23" s="89"/>
      <c r="H23" s="90"/>
      <c r="I23" s="89"/>
      <c r="J23" s="40"/>
      <c r="K23" s="23"/>
      <c r="L23" s="23"/>
      <c r="M23" s="23"/>
      <c r="N23" s="23"/>
      <c r="O23" s="23"/>
    </row>
    <row r="24" spans="1:15" s="18" customFormat="1" ht="16.5" customHeight="1" x14ac:dyDescent="0.2">
      <c r="A24" s="71"/>
      <c r="B24" s="71"/>
      <c r="C24" s="72"/>
      <c r="D24" s="73" t="s">
        <v>24</v>
      </c>
      <c r="E24" s="28" t="s">
        <v>25</v>
      </c>
      <c r="F24" s="35">
        <v>408755</v>
      </c>
      <c r="G24" s="66">
        <v>-157000</v>
      </c>
      <c r="H24" s="40">
        <f t="shared" ref="H24:H25" si="17">SUM(F24:G24)</f>
        <v>251755</v>
      </c>
      <c r="I24" s="66"/>
      <c r="J24" s="40">
        <f t="shared" ref="J24:J25" si="18">SUM(H24:I24)</f>
        <v>251755</v>
      </c>
      <c r="K24" s="23"/>
      <c r="L24" s="23"/>
      <c r="M24" s="23"/>
      <c r="N24" s="23"/>
      <c r="O24" s="23"/>
    </row>
    <row r="25" spans="1:15" s="18" customFormat="1" ht="24.75" hidden="1" customHeight="1" x14ac:dyDescent="0.2">
      <c r="A25" s="71"/>
      <c r="B25" s="71"/>
      <c r="C25" s="72"/>
      <c r="D25" s="73" t="s">
        <v>26</v>
      </c>
      <c r="E25" s="28" t="s">
        <v>27</v>
      </c>
      <c r="F25" s="35">
        <v>3297</v>
      </c>
      <c r="G25" s="66"/>
      <c r="H25" s="40">
        <f t="shared" si="17"/>
        <v>3297</v>
      </c>
      <c r="I25" s="66"/>
      <c r="J25" s="40">
        <f t="shared" si="18"/>
        <v>3297</v>
      </c>
      <c r="K25" s="23"/>
      <c r="L25" s="23"/>
      <c r="M25" s="23"/>
      <c r="N25" s="23"/>
      <c r="O25" s="23"/>
    </row>
    <row r="26" spans="1:15" s="18" customFormat="1" ht="23.25" hidden="1" customHeight="1" x14ac:dyDescent="0.2">
      <c r="A26" s="71"/>
      <c r="B26" s="74"/>
      <c r="C26" s="75"/>
      <c r="D26" s="76" t="s">
        <v>28</v>
      </c>
      <c r="E26" s="77" t="s">
        <v>29</v>
      </c>
      <c r="F26" s="35">
        <v>384500</v>
      </c>
      <c r="G26" s="66"/>
      <c r="H26" s="40">
        <f t="shared" ref="H26" si="19">SUM(F26:G26)</f>
        <v>384500</v>
      </c>
      <c r="I26" s="66"/>
      <c r="J26" s="40">
        <f t="shared" ref="J26" si="20">SUM(H26:I26)</f>
        <v>384500</v>
      </c>
      <c r="K26" s="23"/>
      <c r="L26" s="23"/>
      <c r="M26" s="23"/>
      <c r="N26" s="23"/>
      <c r="O26" s="23"/>
    </row>
    <row r="27" spans="1:15" s="18" customFormat="1" ht="18" customHeight="1" x14ac:dyDescent="0.2">
      <c r="A27" s="14">
        <v>852</v>
      </c>
      <c r="B27" s="12"/>
      <c r="C27" s="20"/>
      <c r="D27" s="15" t="s">
        <v>30</v>
      </c>
      <c r="E27" s="51"/>
      <c r="F27" s="31">
        <v>107724.11</v>
      </c>
      <c r="G27" s="31">
        <f>G28</f>
        <v>0</v>
      </c>
      <c r="H27" s="41">
        <f t="shared" ref="H27:H30" si="21">SUM(F27:G27)</f>
        <v>107724.11</v>
      </c>
      <c r="I27" s="31">
        <f>I28</f>
        <v>470.63</v>
      </c>
      <c r="J27" s="41">
        <f t="shared" ref="J27:J30" si="22">SUM(H27:I27)</f>
        <v>108194.74</v>
      </c>
      <c r="K27" s="23"/>
      <c r="L27" s="23"/>
      <c r="M27" s="23"/>
      <c r="N27" s="23"/>
      <c r="O27" s="23"/>
    </row>
    <row r="28" spans="1:15" s="18" customFormat="1" ht="16.5" customHeight="1" x14ac:dyDescent="0.2">
      <c r="A28" s="17"/>
      <c r="B28" s="26">
        <v>85216</v>
      </c>
      <c r="C28" s="19"/>
      <c r="D28" s="6" t="s">
        <v>31</v>
      </c>
      <c r="E28" s="57"/>
      <c r="F28" s="32">
        <f t="shared" ref="F28:I29" si="23">F29</f>
        <v>5826.67</v>
      </c>
      <c r="G28" s="32">
        <f t="shared" si="23"/>
        <v>0</v>
      </c>
      <c r="H28" s="38">
        <f t="shared" si="21"/>
        <v>5826.67</v>
      </c>
      <c r="I28" s="32">
        <f t="shared" si="23"/>
        <v>470.63</v>
      </c>
      <c r="J28" s="38">
        <f t="shared" si="22"/>
        <v>6297.3</v>
      </c>
      <c r="K28" s="23"/>
      <c r="L28" s="23"/>
      <c r="M28" s="23"/>
      <c r="N28" s="23"/>
      <c r="O28" s="23"/>
    </row>
    <row r="29" spans="1:15" s="18" customFormat="1" ht="55.5" customHeight="1" x14ac:dyDescent="0.2">
      <c r="A29" s="17"/>
      <c r="B29" s="24"/>
      <c r="C29" s="54">
        <v>2910</v>
      </c>
      <c r="D29" s="55" t="s">
        <v>32</v>
      </c>
      <c r="E29" s="28"/>
      <c r="F29" s="33">
        <f>F30</f>
        <v>5826.67</v>
      </c>
      <c r="G29" s="33">
        <f t="shared" si="23"/>
        <v>0</v>
      </c>
      <c r="H29" s="39">
        <f t="shared" si="21"/>
        <v>5826.67</v>
      </c>
      <c r="I29" s="33">
        <f t="shared" si="23"/>
        <v>470.63</v>
      </c>
      <c r="J29" s="39">
        <f t="shared" si="22"/>
        <v>6297.3</v>
      </c>
      <c r="K29" s="23"/>
      <c r="L29" s="23"/>
      <c r="M29" s="23"/>
      <c r="N29" s="23"/>
      <c r="O29" s="23"/>
    </row>
    <row r="30" spans="1:15" s="18" customFormat="1" ht="16.5" customHeight="1" x14ac:dyDescent="0.2">
      <c r="A30" s="17"/>
      <c r="B30" s="24"/>
      <c r="C30" s="29"/>
      <c r="D30" s="27" t="s">
        <v>6</v>
      </c>
      <c r="E30" s="28" t="s">
        <v>12</v>
      </c>
      <c r="F30" s="35">
        <v>5826.67</v>
      </c>
      <c r="G30" s="66"/>
      <c r="H30" s="86">
        <f t="shared" si="21"/>
        <v>5826.67</v>
      </c>
      <c r="I30" s="66">
        <v>470.63</v>
      </c>
      <c r="J30" s="40">
        <f t="shared" si="22"/>
        <v>6297.3</v>
      </c>
      <c r="K30" s="23"/>
      <c r="L30" s="23"/>
      <c r="M30" s="23"/>
      <c r="N30" s="23"/>
      <c r="O30" s="23"/>
    </row>
    <row r="31" spans="1:15" s="18" customFormat="1" ht="18" customHeight="1" x14ac:dyDescent="0.2">
      <c r="A31" s="14">
        <v>855</v>
      </c>
      <c r="B31" s="12"/>
      <c r="C31" s="20"/>
      <c r="D31" s="15" t="s">
        <v>33</v>
      </c>
      <c r="E31" s="51"/>
      <c r="F31" s="31">
        <v>99977.98</v>
      </c>
      <c r="G31" s="31">
        <f>G32+G37</f>
        <v>0</v>
      </c>
      <c r="H31" s="41">
        <f t="shared" ref="H31:H41" si="24">SUM(F31:G31)</f>
        <v>99977.98</v>
      </c>
      <c r="I31" s="31">
        <f>I32+I37</f>
        <v>2903.3</v>
      </c>
      <c r="J31" s="41">
        <f>SUM(H31:I31)</f>
        <v>102881.28</v>
      </c>
      <c r="K31" s="23"/>
      <c r="L31" s="23"/>
      <c r="M31" s="23"/>
      <c r="N31" s="23"/>
      <c r="O31" s="23"/>
    </row>
    <row r="32" spans="1:15" s="18" customFormat="1" ht="16.5" customHeight="1" x14ac:dyDescent="0.2">
      <c r="A32" s="24"/>
      <c r="B32" s="26">
        <v>85501</v>
      </c>
      <c r="C32" s="78"/>
      <c r="D32" s="79" t="s">
        <v>34</v>
      </c>
      <c r="E32" s="56"/>
      <c r="F32" s="32">
        <f>F33+F35</f>
        <v>28082.57</v>
      </c>
      <c r="G32" s="32">
        <f>G33+G35</f>
        <v>0</v>
      </c>
      <c r="H32" s="38">
        <f t="shared" si="24"/>
        <v>28082.57</v>
      </c>
      <c r="I32" s="32">
        <f>I33+I35</f>
        <v>421.62</v>
      </c>
      <c r="J32" s="38">
        <f t="shared" ref="J32:J41" si="25">SUM(H32:I32)</f>
        <v>28504.19</v>
      </c>
      <c r="K32" s="23"/>
      <c r="L32" s="23"/>
      <c r="M32" s="23"/>
      <c r="N32" s="23"/>
      <c r="O32" s="23"/>
    </row>
    <row r="33" spans="1:15" s="18" customFormat="1" ht="54.75" customHeight="1" x14ac:dyDescent="0.2">
      <c r="A33" s="25"/>
      <c r="B33" s="24"/>
      <c r="C33" s="54">
        <v>2910</v>
      </c>
      <c r="D33" s="55" t="s">
        <v>32</v>
      </c>
      <c r="E33" s="28"/>
      <c r="F33" s="33">
        <f>F34</f>
        <v>24874.400000000001</v>
      </c>
      <c r="G33" s="33">
        <f t="shared" ref="G33:I40" si="26">G34</f>
        <v>0</v>
      </c>
      <c r="H33" s="39">
        <f t="shared" si="24"/>
        <v>24874.400000000001</v>
      </c>
      <c r="I33" s="33">
        <f t="shared" si="26"/>
        <v>347.52</v>
      </c>
      <c r="J33" s="39">
        <f t="shared" si="25"/>
        <v>25221.920000000002</v>
      </c>
      <c r="K33" s="23"/>
      <c r="L33" s="23"/>
      <c r="M33" s="23"/>
      <c r="N33" s="23"/>
      <c r="O33" s="23"/>
    </row>
    <row r="34" spans="1:15" s="18" customFormat="1" ht="15.95" customHeight="1" x14ac:dyDescent="0.2">
      <c r="A34" s="25"/>
      <c r="B34" s="24"/>
      <c r="C34" s="29"/>
      <c r="D34" s="27" t="s">
        <v>6</v>
      </c>
      <c r="E34" s="28" t="s">
        <v>12</v>
      </c>
      <c r="F34" s="35">
        <v>24874.400000000001</v>
      </c>
      <c r="G34" s="66"/>
      <c r="H34" s="86">
        <f t="shared" si="24"/>
        <v>24874.400000000001</v>
      </c>
      <c r="I34" s="66">
        <v>347.52</v>
      </c>
      <c r="J34" s="40">
        <f t="shared" si="25"/>
        <v>25221.920000000002</v>
      </c>
      <c r="K34" s="23"/>
      <c r="L34" s="23"/>
      <c r="M34" s="23"/>
      <c r="N34" s="23"/>
      <c r="O34" s="23"/>
    </row>
    <row r="35" spans="1:15" s="18" customFormat="1" ht="15.95" customHeight="1" x14ac:dyDescent="0.2">
      <c r="A35" s="25"/>
      <c r="B35" s="25"/>
      <c r="C35" s="5">
        <v>4580</v>
      </c>
      <c r="D35" s="7" t="s">
        <v>35</v>
      </c>
      <c r="E35" s="30"/>
      <c r="F35" s="33">
        <f>F36</f>
        <v>3208.17</v>
      </c>
      <c r="G35" s="33">
        <f t="shared" si="26"/>
        <v>0</v>
      </c>
      <c r="H35" s="39">
        <f t="shared" si="24"/>
        <v>3208.17</v>
      </c>
      <c r="I35" s="33">
        <f t="shared" si="26"/>
        <v>74.099999999999994</v>
      </c>
      <c r="J35" s="39">
        <f t="shared" si="25"/>
        <v>3282.27</v>
      </c>
      <c r="K35" s="23"/>
      <c r="L35" s="23"/>
      <c r="M35" s="23"/>
      <c r="N35" s="23"/>
      <c r="O35" s="23"/>
    </row>
    <row r="36" spans="1:15" s="18" customFormat="1" ht="15.95" customHeight="1" x14ac:dyDescent="0.2">
      <c r="A36" s="80"/>
      <c r="B36" s="80"/>
      <c r="C36" s="81"/>
      <c r="D36" s="27" t="s">
        <v>6</v>
      </c>
      <c r="E36" s="28" t="s">
        <v>12</v>
      </c>
      <c r="F36" s="35">
        <v>3208.17</v>
      </c>
      <c r="G36" s="66"/>
      <c r="H36" s="86">
        <f t="shared" si="24"/>
        <v>3208.17</v>
      </c>
      <c r="I36" s="66">
        <v>74.099999999999994</v>
      </c>
      <c r="J36" s="40">
        <f t="shared" si="25"/>
        <v>3282.27</v>
      </c>
      <c r="K36" s="23"/>
      <c r="L36" s="23"/>
      <c r="M36" s="23"/>
      <c r="N36" s="23"/>
      <c r="O36" s="23"/>
    </row>
    <row r="37" spans="1:15" s="18" customFormat="1" ht="39" customHeight="1" x14ac:dyDescent="0.2">
      <c r="A37" s="24"/>
      <c r="B37" s="26">
        <v>85502</v>
      </c>
      <c r="C37" s="78"/>
      <c r="D37" s="79" t="s">
        <v>36</v>
      </c>
      <c r="E37" s="56"/>
      <c r="F37" s="32">
        <f>F38+F40</f>
        <v>71229.67</v>
      </c>
      <c r="G37" s="32">
        <f>G38+G40</f>
        <v>0</v>
      </c>
      <c r="H37" s="38">
        <f t="shared" si="24"/>
        <v>71229.67</v>
      </c>
      <c r="I37" s="32">
        <f>I38+I40</f>
        <v>2481.6800000000003</v>
      </c>
      <c r="J37" s="38">
        <f t="shared" si="25"/>
        <v>73711.350000000006</v>
      </c>
      <c r="K37" s="23"/>
      <c r="L37" s="23"/>
      <c r="M37" s="23"/>
      <c r="N37" s="23"/>
      <c r="O37" s="23"/>
    </row>
    <row r="38" spans="1:15" s="18" customFormat="1" ht="53.25" customHeight="1" x14ac:dyDescent="0.2">
      <c r="A38" s="25"/>
      <c r="B38" s="24"/>
      <c r="C38" s="54">
        <v>2910</v>
      </c>
      <c r="D38" s="55" t="s">
        <v>32</v>
      </c>
      <c r="E38" s="28"/>
      <c r="F38" s="33">
        <f>F39</f>
        <v>64185.19</v>
      </c>
      <c r="G38" s="33">
        <f t="shared" si="26"/>
        <v>0</v>
      </c>
      <c r="H38" s="39">
        <f t="shared" si="24"/>
        <v>64185.19</v>
      </c>
      <c r="I38" s="33">
        <f t="shared" si="26"/>
        <v>1944.69</v>
      </c>
      <c r="J38" s="39">
        <f t="shared" si="25"/>
        <v>66129.88</v>
      </c>
      <c r="K38" s="23"/>
      <c r="L38" s="23"/>
      <c r="M38" s="23"/>
      <c r="N38" s="23"/>
      <c r="O38" s="23"/>
    </row>
    <row r="39" spans="1:15" s="18" customFormat="1" ht="15.95" customHeight="1" x14ac:dyDescent="0.2">
      <c r="A39" s="25"/>
      <c r="B39" s="24"/>
      <c r="C39" s="29"/>
      <c r="D39" s="27" t="s">
        <v>6</v>
      </c>
      <c r="E39" s="28" t="s">
        <v>12</v>
      </c>
      <c r="F39" s="35">
        <v>64185.19</v>
      </c>
      <c r="G39" s="66"/>
      <c r="H39" s="86">
        <f t="shared" si="24"/>
        <v>64185.19</v>
      </c>
      <c r="I39" s="66">
        <v>1944.69</v>
      </c>
      <c r="J39" s="40">
        <f t="shared" si="25"/>
        <v>66129.88</v>
      </c>
      <c r="K39" s="23"/>
      <c r="L39" s="23"/>
      <c r="M39" s="23"/>
      <c r="N39" s="23"/>
      <c r="O39" s="23"/>
    </row>
    <row r="40" spans="1:15" s="18" customFormat="1" ht="15.95" customHeight="1" x14ac:dyDescent="0.2">
      <c r="A40" s="25"/>
      <c r="B40" s="25"/>
      <c r="C40" s="5">
        <v>4580</v>
      </c>
      <c r="D40" s="7" t="s">
        <v>35</v>
      </c>
      <c r="E40" s="30"/>
      <c r="F40" s="33">
        <f>F41</f>
        <v>7044.48</v>
      </c>
      <c r="G40" s="33">
        <f t="shared" si="26"/>
        <v>0</v>
      </c>
      <c r="H40" s="39">
        <f t="shared" si="24"/>
        <v>7044.48</v>
      </c>
      <c r="I40" s="33">
        <f t="shared" si="26"/>
        <v>536.99</v>
      </c>
      <c r="J40" s="39">
        <f t="shared" si="25"/>
        <v>7581.4699999999993</v>
      </c>
      <c r="K40" s="23"/>
      <c r="L40" s="23"/>
      <c r="M40" s="23"/>
      <c r="N40" s="23"/>
      <c r="O40" s="23"/>
    </row>
    <row r="41" spans="1:15" s="18" customFormat="1" ht="15.95" customHeight="1" x14ac:dyDescent="0.2">
      <c r="A41" s="82"/>
      <c r="B41" s="82"/>
      <c r="C41" s="83"/>
      <c r="D41" s="70" t="s">
        <v>6</v>
      </c>
      <c r="E41" s="77" t="s">
        <v>12</v>
      </c>
      <c r="F41" s="84">
        <v>7044.48</v>
      </c>
      <c r="G41" s="91"/>
      <c r="H41" s="92">
        <f t="shared" si="24"/>
        <v>7044.48</v>
      </c>
      <c r="I41" s="91">
        <v>536.99</v>
      </c>
      <c r="J41" s="85">
        <f t="shared" si="25"/>
        <v>7581.4699999999993</v>
      </c>
      <c r="K41" s="23"/>
      <c r="L41" s="23"/>
      <c r="M41" s="23"/>
      <c r="N41" s="23"/>
      <c r="O41" s="23"/>
    </row>
    <row r="42" spans="1:15" s="63" customFormat="1" ht="18" customHeight="1" x14ac:dyDescent="0.2">
      <c r="A42" s="14">
        <v>900</v>
      </c>
      <c r="B42" s="12"/>
      <c r="C42" s="20"/>
      <c r="D42" s="68" t="s">
        <v>18</v>
      </c>
      <c r="E42" s="51"/>
      <c r="F42" s="31">
        <v>18347779</v>
      </c>
      <c r="G42" s="31">
        <f>G43</f>
        <v>120000</v>
      </c>
      <c r="H42" s="41">
        <f t="shared" ref="H42" si="27">SUM(F42:G42)</f>
        <v>18467779</v>
      </c>
      <c r="I42" s="31">
        <f>I43</f>
        <v>0</v>
      </c>
      <c r="J42" s="41">
        <f t="shared" ref="J42" si="28">SUM(H42:I42)</f>
        <v>18467779</v>
      </c>
      <c r="K42" s="52"/>
      <c r="L42" s="52"/>
      <c r="M42" s="52"/>
      <c r="N42" s="52"/>
      <c r="O42" s="52"/>
    </row>
    <row r="43" spans="1:15" s="63" customFormat="1" ht="15.95" customHeight="1" x14ac:dyDescent="0.2">
      <c r="A43" s="24"/>
      <c r="B43" s="26">
        <v>90015</v>
      </c>
      <c r="C43" s="19"/>
      <c r="D43" s="6" t="s">
        <v>44</v>
      </c>
      <c r="E43" s="57"/>
      <c r="F43" s="32">
        <v>1784000</v>
      </c>
      <c r="G43" s="32">
        <f t="shared" ref="G43:I43" si="29">G44</f>
        <v>120000</v>
      </c>
      <c r="H43" s="38">
        <f t="shared" ref="H43:H45" si="30">SUM(F43:G43)</f>
        <v>1904000</v>
      </c>
      <c r="I43" s="32">
        <f t="shared" si="29"/>
        <v>0</v>
      </c>
      <c r="J43" s="38">
        <f t="shared" ref="J43:J45" si="31">SUM(H43:I43)</f>
        <v>1904000</v>
      </c>
      <c r="K43" s="52"/>
      <c r="L43" s="52"/>
      <c r="M43" s="52"/>
      <c r="N43" s="52"/>
      <c r="O43" s="52"/>
    </row>
    <row r="44" spans="1:15" s="63" customFormat="1" ht="15.95" customHeight="1" x14ac:dyDescent="0.2">
      <c r="A44" s="24"/>
      <c r="B44" s="24"/>
      <c r="C44" s="5">
        <v>4260</v>
      </c>
      <c r="D44" s="7" t="s">
        <v>42</v>
      </c>
      <c r="E44" s="28"/>
      <c r="F44" s="33">
        <f>F45</f>
        <v>900000</v>
      </c>
      <c r="G44" s="33">
        <f>G45</f>
        <v>120000</v>
      </c>
      <c r="H44" s="39">
        <f t="shared" si="30"/>
        <v>1020000</v>
      </c>
      <c r="I44" s="33">
        <f>I45</f>
        <v>0</v>
      </c>
      <c r="J44" s="39">
        <f t="shared" si="31"/>
        <v>1020000</v>
      </c>
      <c r="K44" s="52"/>
      <c r="L44" s="52"/>
      <c r="M44" s="52"/>
      <c r="N44" s="52"/>
      <c r="O44" s="52"/>
    </row>
    <row r="45" spans="1:15" s="63" customFormat="1" ht="15.95" customHeight="1" x14ac:dyDescent="0.2">
      <c r="A45" s="64"/>
      <c r="B45" s="65"/>
      <c r="C45" s="29"/>
      <c r="D45" s="27" t="s">
        <v>6</v>
      </c>
      <c r="E45" s="28" t="s">
        <v>20</v>
      </c>
      <c r="F45" s="35">
        <v>900000</v>
      </c>
      <c r="G45" s="66">
        <v>120000</v>
      </c>
      <c r="H45" s="86">
        <f t="shared" si="30"/>
        <v>1020000</v>
      </c>
      <c r="I45" s="66"/>
      <c r="J45" s="40">
        <f t="shared" si="31"/>
        <v>1020000</v>
      </c>
      <c r="K45" s="52"/>
      <c r="L45" s="52"/>
      <c r="M45" s="52"/>
      <c r="N45" s="52"/>
      <c r="O45" s="52"/>
    </row>
    <row r="46" spans="1:15" s="34" customFormat="1" ht="18" customHeight="1" x14ac:dyDescent="0.2">
      <c r="A46" s="45"/>
      <c r="B46" s="45"/>
      <c r="C46" s="46"/>
      <c r="D46" s="53" t="s">
        <v>10</v>
      </c>
      <c r="E46" s="49"/>
      <c r="F46" s="47">
        <v>58836956.759999998</v>
      </c>
      <c r="G46" s="47">
        <f>G7+G11+G20+G27+G31+G42</f>
        <v>0</v>
      </c>
      <c r="H46" s="47">
        <f t="shared" ref="H46" si="32">SUM(F46:G46)</f>
        <v>58836956.759999998</v>
      </c>
      <c r="I46" s="47">
        <f>I7+I11+I20+I27+I31+I42</f>
        <v>3373.9300000000003</v>
      </c>
      <c r="J46" s="47">
        <f t="shared" ref="J46" si="33">SUM(H46:I46)</f>
        <v>58840330.689999998</v>
      </c>
      <c r="K46" s="23"/>
      <c r="L46" s="23"/>
      <c r="M46" s="23"/>
      <c r="N46" s="23"/>
      <c r="O46" s="23"/>
    </row>
    <row r="47" spans="1:15" s="93" customFormat="1" ht="20.25" customHeight="1" x14ac:dyDescent="0.2">
      <c r="A47" s="58"/>
      <c r="B47" s="58"/>
      <c r="C47" s="59"/>
      <c r="D47" s="60"/>
      <c r="E47" s="61"/>
      <c r="F47" s="62"/>
      <c r="G47" s="87"/>
      <c r="H47" s="62"/>
      <c r="I47" s="87"/>
      <c r="J47" s="62"/>
      <c r="K47" s="52"/>
      <c r="L47" s="52"/>
      <c r="M47" s="52"/>
      <c r="N47" s="52"/>
      <c r="O47" s="52"/>
    </row>
    <row r="48" spans="1:15" ht="18.75" customHeight="1" x14ac:dyDescent="0.2">
      <c r="A48" s="109" t="s">
        <v>11</v>
      </c>
      <c r="B48" s="110"/>
      <c r="C48" s="110"/>
      <c r="D48" s="110"/>
      <c r="E48" s="111"/>
      <c r="F48" s="106">
        <v>89557809.079999998</v>
      </c>
      <c r="G48" s="106">
        <f>G46</f>
        <v>0</v>
      </c>
      <c r="H48" s="106">
        <f>SUM(F48:G48)</f>
        <v>89557809.079999998</v>
      </c>
      <c r="I48" s="106">
        <f>I46</f>
        <v>3373.9300000000003</v>
      </c>
      <c r="J48" s="106">
        <f>SUM(H48:I48)</f>
        <v>89561183.010000005</v>
      </c>
    </row>
  </sheetData>
  <mergeCells count="3">
    <mergeCell ref="A4:E4"/>
    <mergeCell ref="A48:E48"/>
    <mergeCell ref="A6:E6"/>
  </mergeCells>
  <phoneticPr fontId="2" type="noConversion"/>
  <printOptions horizontalCentered="1" gridLines="1"/>
  <pageMargins left="0.27559055118110237" right="0.23622047244094491" top="0.93" bottom="0.78740157480314965" header="0.51181102362204722" footer="0.51181102362204722"/>
  <pageSetup paperSize="9" scale="80" orientation="landscape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2021-01-04T08:56:50Z</cp:lastPrinted>
  <dcterms:created xsi:type="dcterms:W3CDTF">2000-01-03T19:49:14Z</dcterms:created>
  <dcterms:modified xsi:type="dcterms:W3CDTF">2021-01-04T08:56:55Z</dcterms:modified>
</cp:coreProperties>
</file>