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39_1III2021_ZM_PL_FIN\"/>
    </mc:Choice>
  </mc:AlternateContent>
  <xr:revisionPtr revIDLastSave="0" documentId="13_ncr:1_{ED66939F-B533-4963-9501-DF7773B7C744}" xr6:coauthVersionLast="46" xr6:coauthVersionMax="46" xr10:uidLastSave="{00000000-0000-0000-0000-000000000000}"/>
  <bookViews>
    <workbookView xWindow="180" yWindow="15" windowWidth="20055" windowHeight="15330" tabRatio="601" xr2:uid="{00000000-000D-0000-FFFF-FFFF00000000}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UW!$A$1:$H$46</definedName>
    <definedName name="_xlnm.Print_Titles" localSheetId="0">UW!$A:$D,UW!$5:$5</definedName>
  </definedNames>
  <calcPr calcId="191029"/>
</workbook>
</file>

<file path=xl/calcChain.xml><?xml version="1.0" encoding="utf-8"?>
<calcChain xmlns="http://schemas.openxmlformats.org/spreadsheetml/2006/main">
  <c r="G44" i="624" l="1"/>
  <c r="F37" i="624"/>
  <c r="G37" i="624"/>
  <c r="H41" i="624"/>
  <c r="G40" i="624"/>
  <c r="F40" i="624"/>
  <c r="H32" i="624"/>
  <c r="G31" i="624"/>
  <c r="F31" i="624"/>
  <c r="F28" i="624" s="1"/>
  <c r="H30" i="624"/>
  <c r="G29" i="624"/>
  <c r="H21" i="624"/>
  <c r="G20" i="624"/>
  <c r="F20" i="624"/>
  <c r="F19" i="624" s="1"/>
  <c r="H27" i="624"/>
  <c r="G26" i="624"/>
  <c r="F26" i="624"/>
  <c r="H25" i="624"/>
  <c r="G24" i="624"/>
  <c r="F24" i="624"/>
  <c r="H40" i="624" l="1"/>
  <c r="F23" i="624"/>
  <c r="H31" i="624"/>
  <c r="G28" i="624"/>
  <c r="H28" i="624" s="1"/>
  <c r="H20" i="624"/>
  <c r="G19" i="624"/>
  <c r="H19" i="624" s="1"/>
  <c r="H29" i="624"/>
  <c r="G23" i="624"/>
  <c r="H26" i="624"/>
  <c r="H24" i="624"/>
  <c r="H23" i="624" l="1"/>
  <c r="G22" i="624"/>
  <c r="G18" i="624"/>
  <c r="H18" i="624" s="1"/>
  <c r="H43" i="624" l="1"/>
  <c r="G42" i="624"/>
  <c r="F42" i="624"/>
  <c r="H42" i="624" s="1"/>
  <c r="H39" i="624"/>
  <c r="G38" i="624"/>
  <c r="F38" i="624"/>
  <c r="H10" i="624"/>
  <c r="G9" i="624"/>
  <c r="G8" i="624" s="1"/>
  <c r="H8" i="624" l="1"/>
  <c r="G7" i="624"/>
  <c r="H38" i="624"/>
  <c r="H9" i="624"/>
  <c r="H17" i="624" l="1"/>
  <c r="H16" i="624"/>
  <c r="H15" i="624"/>
  <c r="G13" i="624"/>
  <c r="G12" i="624" s="1"/>
  <c r="G11" i="624" s="1"/>
  <c r="F13" i="624"/>
  <c r="F12" i="624" s="1"/>
  <c r="H13" i="624" l="1"/>
  <c r="H11" i="624"/>
  <c r="H12" i="624"/>
  <c r="H22" i="624" l="1"/>
  <c r="G33" i="624"/>
  <c r="G46" i="624" s="1"/>
  <c r="H37" i="624" l="1"/>
  <c r="G36" i="624"/>
  <c r="H36" i="624" l="1"/>
  <c r="H44" i="624"/>
  <c r="H7" i="624" l="1"/>
  <c r="H33" i="624" l="1"/>
  <c r="H46" i="624" l="1"/>
</calcChain>
</file>

<file path=xl/sharedStrings.xml><?xml version="1.0" encoding="utf-8"?>
<sst xmlns="http://schemas.openxmlformats.org/spreadsheetml/2006/main" count="63" uniqueCount="43">
  <si>
    <t>Nazwa</t>
  </si>
  <si>
    <t>§</t>
  </si>
  <si>
    <t>Dz.</t>
  </si>
  <si>
    <t>Komórka organizacyjna odpowiedzialna za realizację wydatków</t>
  </si>
  <si>
    <t>Rozdz.</t>
  </si>
  <si>
    <t>WYDATKI  BUDŻETOWE URZĘDU MIEJSKIEGO</t>
  </si>
  <si>
    <t>z tego:</t>
  </si>
  <si>
    <t>Burmistrza Miasta Nowy Dwór Mazowiecki</t>
  </si>
  <si>
    <t>Plan dotychczasowy</t>
  </si>
  <si>
    <t xml:space="preserve">Plan po zmianach </t>
  </si>
  <si>
    <t>RAZEM</t>
  </si>
  <si>
    <t>OGÓŁEM WYDATKI  BUDŻETOWE URZĘDU MIEJSKIEGO</t>
  </si>
  <si>
    <t>Wydz. Finansowy</t>
  </si>
  <si>
    <t>I. WYDATKI NA ZADANIA WŁASNE :</t>
  </si>
  <si>
    <t>ADMINISTRACJA PUBLICZNA</t>
  </si>
  <si>
    <t>w tym:</t>
  </si>
  <si>
    <t>Wydz. Gospodarki Komunalnej</t>
  </si>
  <si>
    <t>Urzędy gmin (miast i miast na prawach powiatu)</t>
  </si>
  <si>
    <t>Zwrot dotacji oraz płatności, w tym wykorzystanych niezgodnie z przeznaczeniem lub wykorzystanych z naruszeniem procedur, o których mowa w art. 184 ustawy, pobranych nienależnie lub w nadmiernej wysokości</t>
  </si>
  <si>
    <t>RODZINA</t>
  </si>
  <si>
    <t>Pozostałe odsetki</t>
  </si>
  <si>
    <t>RÓŻNE ROZLICZENIA</t>
  </si>
  <si>
    <t>Rezerwy ogólne i celowe</t>
  </si>
  <si>
    <t xml:space="preserve">Rezerwy </t>
  </si>
  <si>
    <t>~ REZERWA OGÓLNA</t>
  </si>
  <si>
    <t>Burmistrz Miasta / Wydział Finansowy</t>
  </si>
  <si>
    <t>~ REZERWA CELOWA (na pokrycie kosztów funkcjonowania szkół i przedszkoli)</t>
  </si>
  <si>
    <t>Burmistrz Miasta / Wieloosobowe stanowisko ds. Edukacji ET</t>
  </si>
  <si>
    <t>~ REZERWA CELOWA (na wydatki z zakresu zarządzania kryzysowego)</t>
  </si>
  <si>
    <t>Burmistrz Miasta /Stan.ds.Zarządzania Kryzysowego, OC i Obronności</t>
  </si>
  <si>
    <t>Urzędy wojewódzkie</t>
  </si>
  <si>
    <t>II. WYDATKI ZWIĄZANE Z REALIZACJĄ ZADAŃ ZLECONYCH :</t>
  </si>
  <si>
    <t>Załącznik Nr 2 do zarządzenia nr 39/2021</t>
  </si>
  <si>
    <t>z dnia 1 marca 2021 r.</t>
  </si>
  <si>
    <t>Zmiany wynikające z zarządzenia Burmistrza Miasta nr 38/2021 z dnia 1.03.2021 r.</t>
  </si>
  <si>
    <t>Zakup usług pozostałych</t>
  </si>
  <si>
    <t>POMOC SPOŁECZNA</t>
  </si>
  <si>
    <t>Zasiłki stałe</t>
  </si>
  <si>
    <t>Świadczenie wychowawcze</t>
  </si>
  <si>
    <t>Świadczenia rodzinne, świadczenie z funduszu alimentacyjnego oraz składki na ubezpieczenia emerytalne i rentowe z ubezpieczenia społecznego</t>
  </si>
  <si>
    <t>Wynagrodzenia osobowe pracowników</t>
  </si>
  <si>
    <t>Składki na ubezpieczenia społeczne</t>
  </si>
  <si>
    <t>Składki na Fundusz Pracy oraz Fundusz Solidarnościowy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</si>
</sst>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10"/>
      <color rgb="FFFF0000"/>
      <name val="Arial CE"/>
      <charset val="238"/>
    </font>
    <font>
      <i/>
      <sz val="9"/>
      <color rgb="FF0000CC"/>
      <name val="Verdana"/>
      <family val="2"/>
      <charset val="238"/>
    </font>
    <font>
      <sz val="9"/>
      <color indexed="10"/>
      <name val="Verdana"/>
      <family val="2"/>
      <charset val="238"/>
    </font>
    <font>
      <b/>
      <sz val="9"/>
      <color rgb="FFFF0000"/>
      <name val="Verdana"/>
      <family val="2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6" fillId="0" borderId="0" xfId="0" applyFont="1"/>
    <xf numFmtId="0" fontId="10" fillId="0" borderId="6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right" vertical="center"/>
    </xf>
    <xf numFmtId="0" fontId="0" fillId="0" borderId="0" xfId="0" applyFont="1"/>
    <xf numFmtId="3" fontId="18" fillId="4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5" fillId="0" borderId="6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4" fontId="19" fillId="0" borderId="2" xfId="0" applyNumberFormat="1" applyFont="1" applyFill="1" applyBorder="1" applyAlignment="1">
      <alignment horizontal="right" vertical="center" shrinkToFi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vertical="center" shrinkToFit="1"/>
    </xf>
    <xf numFmtId="4" fontId="10" fillId="0" borderId="2" xfId="0" applyNumberFormat="1" applyFont="1" applyFill="1" applyBorder="1" applyAlignment="1">
      <alignment vertical="center" shrinkToFit="1"/>
    </xf>
    <xf numFmtId="4" fontId="5" fillId="0" borderId="1" xfId="0" applyNumberFormat="1" applyFont="1" applyFill="1" applyBorder="1" applyAlignment="1">
      <alignment vertical="center" shrinkToFit="1"/>
    </xf>
    <xf numFmtId="3" fontId="6" fillId="4" borderId="0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 vertical="center"/>
    </xf>
    <xf numFmtId="4" fontId="17" fillId="4" borderId="0" xfId="0" applyNumberFormat="1" applyFont="1" applyFill="1" applyAlignment="1">
      <alignment horizontal="right"/>
    </xf>
    <xf numFmtId="0" fontId="5" fillId="5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4" fontId="5" fillId="5" borderId="1" xfId="0" applyNumberFormat="1" applyFont="1" applyFill="1" applyBorder="1" applyAlignment="1">
      <alignment horizontal="right" vertical="center" shrinkToFit="1"/>
    </xf>
    <xf numFmtId="4" fontId="20" fillId="4" borderId="0" xfId="0" applyNumberFormat="1" applyFont="1" applyFill="1"/>
    <xf numFmtId="0" fontId="12" fillId="5" borderId="1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5" fillId="5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16" fillId="0" borderId="0" xfId="0" applyFont="1" applyBorder="1"/>
    <xf numFmtId="4" fontId="21" fillId="0" borderId="2" xfId="0" applyNumberFormat="1" applyFont="1" applyFill="1" applyBorder="1" applyAlignment="1">
      <alignment horizontal="right" vertical="center" shrinkToFit="1"/>
    </xf>
    <xf numFmtId="0" fontId="14" fillId="0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center" shrinkToFit="1"/>
    </xf>
    <xf numFmtId="4" fontId="21" fillId="0" borderId="2" xfId="0" applyNumberFormat="1" applyFont="1" applyFill="1" applyBorder="1" applyAlignment="1">
      <alignment vertical="center" shrinkToFit="1"/>
    </xf>
    <xf numFmtId="4" fontId="23" fillId="4" borderId="0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Fill="1"/>
    <xf numFmtId="0" fontId="0" fillId="0" borderId="0" xfId="0" applyFont="1" applyBorder="1"/>
    <xf numFmtId="0" fontId="0" fillId="0" borderId="0" xfId="0" applyFill="1"/>
    <xf numFmtId="0" fontId="0" fillId="0" borderId="0" xfId="0" applyFont="1" applyFill="1"/>
    <xf numFmtId="0" fontId="1" fillId="0" borderId="0" xfId="0" applyFont="1" applyFill="1"/>
    <xf numFmtId="0" fontId="11" fillId="4" borderId="0" xfId="0" applyFont="1" applyFill="1" applyAlignment="1">
      <alignment horizontal="left" vertical="center" shrinkToFit="1"/>
    </xf>
    <xf numFmtId="0" fontId="4" fillId="4" borderId="0" xfId="0" applyFont="1" applyFill="1" applyAlignment="1">
      <alignment horizontal="justify" vertical="center" shrinkToFit="1"/>
    </xf>
    <xf numFmtId="0" fontId="6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4" fontId="5" fillId="6" borderId="1" xfId="0" applyNumberFormat="1" applyFont="1" applyFill="1" applyBorder="1" applyAlignment="1">
      <alignment horizontal="right" vertical="center" shrinkToFit="1"/>
    </xf>
    <xf numFmtId="0" fontId="24" fillId="0" borderId="0" xfId="0" applyFont="1"/>
    <xf numFmtId="0" fontId="14" fillId="2" borderId="2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shrinkToFit="1"/>
    </xf>
    <xf numFmtId="0" fontId="14" fillId="0" borderId="10" xfId="0" applyFont="1" applyFill="1" applyBorder="1" applyAlignment="1">
      <alignment horizontal="left" vertical="center" shrinkToFit="1"/>
    </xf>
    <xf numFmtId="0" fontId="14" fillId="0" borderId="11" xfId="0" applyFont="1" applyFill="1" applyBorder="1" applyAlignment="1">
      <alignment horizontal="left" vertical="center" wrapText="1"/>
    </xf>
    <xf numFmtId="4" fontId="14" fillId="0" borderId="10" xfId="0" applyNumberFormat="1" applyFont="1" applyFill="1" applyBorder="1" applyAlignment="1">
      <alignment horizontal="right" vertical="center" shrinkToFit="1"/>
    </xf>
    <xf numFmtId="0" fontId="20" fillId="4" borderId="0" xfId="0" applyFont="1" applyFill="1"/>
    <xf numFmtId="4" fontId="18" fillId="0" borderId="2" xfId="0" applyNumberFormat="1" applyFont="1" applyFill="1" applyBorder="1" applyAlignment="1">
      <alignment horizontal="right" vertical="center" shrinkToFit="1"/>
    </xf>
    <xf numFmtId="0" fontId="20" fillId="0" borderId="0" xfId="0" applyFont="1"/>
    <xf numFmtId="3" fontId="10" fillId="2" borderId="0" xfId="0" applyNumberFormat="1" applyFont="1" applyFill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right" vertical="center" wrapText="1"/>
    </xf>
    <xf numFmtId="4" fontId="21" fillId="0" borderId="10" xfId="0" applyNumberFormat="1" applyFont="1" applyFill="1" applyBorder="1" applyAlignment="1">
      <alignment horizontal="right" vertical="center" shrinkToFit="1"/>
    </xf>
    <xf numFmtId="0" fontId="9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3" fontId="8" fillId="4" borderId="0" xfId="0" applyNumberFormat="1" applyFont="1" applyFill="1" applyAlignment="1">
      <alignment horizontal="left" vertical="center" wrapText="1"/>
    </xf>
    <xf numFmtId="3" fontId="8" fillId="4" borderId="0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B-45B2-B49A-EDB93CED241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B-45B2-B49A-EDB93CED2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228872"/>
        <c:axId val="813139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0B-45B2-B49A-EDB93CED241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F0B-45B2-B49A-EDB93CED2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71560"/>
        <c:axId val="130373128"/>
      </c:lineChart>
      <c:catAx>
        <c:axId val="131228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81313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1313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1228872"/>
        <c:crosses val="autoZero"/>
        <c:crossBetween val="between"/>
      </c:valAx>
      <c:catAx>
        <c:axId val="130371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30373128"/>
        <c:crosses val="autoZero"/>
        <c:auto val="0"/>
        <c:lblAlgn val="ctr"/>
        <c:lblOffset val="100"/>
        <c:noMultiLvlLbl val="0"/>
      </c:catAx>
      <c:valAx>
        <c:axId val="130373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371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B2-43FE-A35D-C78DA6400F5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B2-43FE-A35D-C78DA640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1664"/>
        <c:axId val="1714032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B2-43FE-A35D-C78DA6400F5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4B2-43FE-A35D-C78DA640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05584"/>
        <c:axId val="171405976"/>
      </c:lineChart>
      <c:catAx>
        <c:axId val="171401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32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403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1664"/>
        <c:crosses val="autoZero"/>
        <c:crossBetween val="between"/>
      </c:valAx>
      <c:catAx>
        <c:axId val="171405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405976"/>
        <c:crosses val="autoZero"/>
        <c:auto val="0"/>
        <c:lblAlgn val="ctr"/>
        <c:lblOffset val="100"/>
        <c:noMultiLvlLbl val="0"/>
      </c:catAx>
      <c:valAx>
        <c:axId val="171405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405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91C-4815-9C83-59C51A192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6760"/>
        <c:axId val="171402448"/>
      </c:barChart>
      <c:catAx>
        <c:axId val="171406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24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402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6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8D-44A9-9B6A-2AAF081FF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4408"/>
        <c:axId val="171404800"/>
      </c:barChart>
      <c:catAx>
        <c:axId val="171404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4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404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4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5-4C9A-BFC3-3BF2C4ECD7A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5-4C9A-BFC3-3BF2C4ECD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0488"/>
        <c:axId val="171400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D5-4C9A-BFC3-3BF2C4ECD7A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D5-4C9A-BFC3-3BF2C4ECD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75616"/>
        <c:axId val="172276008"/>
      </c:lineChart>
      <c:catAx>
        <c:axId val="171400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0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400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0488"/>
        <c:crosses val="autoZero"/>
        <c:crossBetween val="between"/>
      </c:valAx>
      <c:catAx>
        <c:axId val="172275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276008"/>
        <c:crosses val="autoZero"/>
        <c:auto val="0"/>
        <c:lblAlgn val="ctr"/>
        <c:lblOffset val="100"/>
        <c:noMultiLvlLbl val="0"/>
      </c:catAx>
      <c:valAx>
        <c:axId val="172276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275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600-462A-BEA3-5FDFB5233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7968"/>
        <c:axId val="172276400"/>
      </c:barChart>
      <c:catAx>
        <c:axId val="172277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6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276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7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9C-4FC4-B7E2-ADD3272BC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7184"/>
        <c:axId val="172277576"/>
      </c:barChart>
      <c:catAx>
        <c:axId val="172277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7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277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7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1-4F92-8FC1-D1C26F5131E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1-4F92-8FC1-D1C26F513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8752"/>
        <c:axId val="172274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A1-4F92-8FC1-D1C26F5131E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7A1-4F92-8FC1-D1C26F513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75224"/>
        <c:axId val="172274048"/>
      </c:lineChart>
      <c:catAx>
        <c:axId val="172278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48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274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8752"/>
        <c:crosses val="autoZero"/>
        <c:crossBetween val="between"/>
      </c:valAx>
      <c:catAx>
        <c:axId val="172275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274048"/>
        <c:crosses val="autoZero"/>
        <c:auto val="0"/>
        <c:lblAlgn val="ctr"/>
        <c:lblOffset val="100"/>
        <c:noMultiLvlLbl val="0"/>
      </c:catAx>
      <c:valAx>
        <c:axId val="172274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275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AA0-4422-B3B0-BB12D4E3A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9536"/>
        <c:axId val="172279928"/>
      </c:barChart>
      <c:catAx>
        <c:axId val="172279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9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279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9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8E-4695-8537-BBA107F70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81104"/>
        <c:axId val="172280712"/>
      </c:barChart>
      <c:catAx>
        <c:axId val="172281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80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280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81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0-4168-B361-2ED6E9710C5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40-4168-B361-2ED6E9710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99320"/>
        <c:axId val="1724024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40-4168-B361-2ED6E9710C5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40-4168-B361-2ED6E9710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9712"/>
        <c:axId val="172398144"/>
      </c:lineChart>
      <c:catAx>
        <c:axId val="172399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24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402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9320"/>
        <c:crosses val="autoZero"/>
        <c:crossBetween val="between"/>
      </c:valAx>
      <c:catAx>
        <c:axId val="17239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398144"/>
        <c:crosses val="autoZero"/>
        <c:auto val="0"/>
        <c:lblAlgn val="ctr"/>
        <c:lblOffset val="100"/>
        <c:noMultiLvlLbl val="0"/>
      </c:catAx>
      <c:valAx>
        <c:axId val="172398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399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605-4D5E-BD6F-DC5575D54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0372736"/>
        <c:axId val="171711368"/>
      </c:barChart>
      <c:catAx>
        <c:axId val="130372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1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11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0372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C9-4FBD-B38C-51500C62C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02064"/>
        <c:axId val="172398928"/>
      </c:barChart>
      <c:catAx>
        <c:axId val="172402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8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39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2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28-4806-A8B9-03B33F34F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02848"/>
        <c:axId val="172400104"/>
      </c:barChart>
      <c:catAx>
        <c:axId val="17240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0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400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2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E-4634-A361-B5952E205D6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BE-4634-A361-B5952E205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03240"/>
        <c:axId val="1724036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E-4634-A361-B5952E205D6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ABE-4634-A361-B5952E205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4024"/>
        <c:axId val="172396576"/>
      </c:lineChart>
      <c:catAx>
        <c:axId val="172403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3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403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3240"/>
        <c:crosses val="autoZero"/>
        <c:crossBetween val="between"/>
      </c:valAx>
      <c:catAx>
        <c:axId val="172404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396576"/>
        <c:crosses val="autoZero"/>
        <c:auto val="0"/>
        <c:lblAlgn val="ctr"/>
        <c:lblOffset val="100"/>
        <c:noMultiLvlLbl val="0"/>
      </c:catAx>
      <c:valAx>
        <c:axId val="172396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404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B67-4D25-8BB0-095CD2245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97752"/>
        <c:axId val="172401672"/>
      </c:barChart>
      <c:catAx>
        <c:axId val="172397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1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401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7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BE8-43A7-8D63-2F2232ADF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97360"/>
        <c:axId val="172565032"/>
      </c:barChart>
      <c:catAx>
        <c:axId val="172397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5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565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7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F-4174-9570-746E8F1333A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F-4174-9570-746E8F133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0720"/>
        <c:axId val="1725646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F-4174-9570-746E8F1333A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DF-4174-9570-746E8F133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58760"/>
        <c:axId val="172563856"/>
      </c:lineChart>
      <c:catAx>
        <c:axId val="172560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46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564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0720"/>
        <c:crosses val="autoZero"/>
        <c:crossBetween val="between"/>
      </c:valAx>
      <c:catAx>
        <c:axId val="1725587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2563856"/>
        <c:crosses val="autoZero"/>
        <c:auto val="0"/>
        <c:lblAlgn val="ctr"/>
        <c:lblOffset val="100"/>
        <c:noMultiLvlLbl val="0"/>
      </c:catAx>
      <c:valAx>
        <c:axId val="172563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558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6A0-435B-BF6E-4B890FD97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1504"/>
        <c:axId val="172564248"/>
      </c:barChart>
      <c:catAx>
        <c:axId val="172561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42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564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1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5F-4BF9-A840-9D3338170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3072"/>
        <c:axId val="172562288"/>
      </c:barChart>
      <c:catAx>
        <c:axId val="172563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2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562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3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C-4934-B8BE-7E92693C084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C-4934-B8BE-7E92693C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0328"/>
        <c:axId val="172565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C-4934-B8BE-7E92693C084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38C-4934-B8BE-7E92693C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59152"/>
        <c:axId val="172559544"/>
      </c:lineChart>
      <c:catAx>
        <c:axId val="172560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58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565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0328"/>
        <c:crosses val="autoZero"/>
        <c:crossBetween val="between"/>
      </c:valAx>
      <c:catAx>
        <c:axId val="172559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559544"/>
        <c:crosses val="autoZero"/>
        <c:auto val="0"/>
        <c:lblAlgn val="ctr"/>
        <c:lblOffset val="100"/>
        <c:noMultiLvlLbl val="0"/>
      </c:catAx>
      <c:valAx>
        <c:axId val="172559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559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68E-4564-99A2-CCBA09F3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3464"/>
        <c:axId val="172559936"/>
      </c:barChart>
      <c:catAx>
        <c:axId val="172563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599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559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3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B3-4CFB-8758-C245CCE65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13328"/>
        <c:axId val="171710584"/>
      </c:barChart>
      <c:catAx>
        <c:axId val="171713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0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10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3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C7-486F-989E-6084904AF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90352"/>
        <c:axId val="172893488"/>
      </c:barChart>
      <c:catAx>
        <c:axId val="17289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3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893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5-4E92-A821-F9D235B8DE1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D5-4E92-A821-F9D235B8D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89960"/>
        <c:axId val="1728942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5-4E92-A821-F9D235B8DE1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D5-4E92-A821-F9D235B8D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90744"/>
        <c:axId val="172891136"/>
      </c:lineChart>
      <c:catAx>
        <c:axId val="172889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42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894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89960"/>
        <c:crosses val="autoZero"/>
        <c:crossBetween val="between"/>
      </c:valAx>
      <c:catAx>
        <c:axId val="172890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891136"/>
        <c:crosses val="autoZero"/>
        <c:auto val="0"/>
        <c:lblAlgn val="ctr"/>
        <c:lblOffset val="100"/>
        <c:noMultiLvlLbl val="0"/>
      </c:catAx>
      <c:valAx>
        <c:axId val="172891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90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22-40EE-98D7-F19728159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88000"/>
        <c:axId val="172894664"/>
      </c:barChart>
      <c:catAx>
        <c:axId val="172888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46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894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88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05-4022-A7EA-B554038E3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88392"/>
        <c:axId val="172891528"/>
      </c:barChart>
      <c:catAx>
        <c:axId val="172888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1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891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88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7-41F3-BD74-214B2651BEC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7-41F3-BD74-214B2651B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88784"/>
        <c:axId val="172892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C7-41F3-BD74-214B2651BEC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C7-41F3-BD74-214B2651B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89176"/>
        <c:axId val="172887608"/>
      </c:lineChart>
      <c:catAx>
        <c:axId val="172888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23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892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88784"/>
        <c:crosses val="autoZero"/>
        <c:crossBetween val="between"/>
      </c:valAx>
      <c:catAx>
        <c:axId val="172889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887608"/>
        <c:crosses val="autoZero"/>
        <c:auto val="0"/>
        <c:lblAlgn val="ctr"/>
        <c:lblOffset val="100"/>
        <c:noMultiLvlLbl val="0"/>
      </c:catAx>
      <c:valAx>
        <c:axId val="172887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89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2C-4FAB-A6EC-3114B6445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9472"/>
        <c:axId val="173349864"/>
      </c:barChart>
      <c:catAx>
        <c:axId val="173349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98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349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9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67-4C62-9D11-ED5BDE9B0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2808"/>
        <c:axId val="173346728"/>
      </c:barChart>
      <c:catAx>
        <c:axId val="173342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6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346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2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2-4729-B7AF-5986013C4B4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2-4729-B7AF-5986013C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4768"/>
        <c:axId val="1733451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2-4729-B7AF-5986013C4B4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B2-4729-B7AF-5986013C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47120"/>
        <c:axId val="173346336"/>
      </c:lineChart>
      <c:catAx>
        <c:axId val="173344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5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345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4768"/>
        <c:crosses val="autoZero"/>
        <c:crossBetween val="between"/>
      </c:valAx>
      <c:catAx>
        <c:axId val="173347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3346336"/>
        <c:crosses val="autoZero"/>
        <c:auto val="0"/>
        <c:lblAlgn val="ctr"/>
        <c:lblOffset val="100"/>
        <c:noMultiLvlLbl val="0"/>
      </c:catAx>
      <c:valAx>
        <c:axId val="173346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347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AC-414E-B634-E875A4C6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5944"/>
        <c:axId val="173347512"/>
      </c:barChart>
      <c:catAx>
        <c:axId val="173345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7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347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5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75-4BA7-9353-4B8EF768C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8688"/>
        <c:axId val="173349080"/>
      </c:barChart>
      <c:catAx>
        <c:axId val="17334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9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349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8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A-4203-BB78-734C38FF782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9A-4203-BB78-734C38FF7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10976"/>
        <c:axId val="171711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9A-4203-BB78-734C38FF782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89A-4203-BB78-734C38FF7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12152"/>
        <c:axId val="171713720"/>
      </c:lineChart>
      <c:catAx>
        <c:axId val="17171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1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11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0976"/>
        <c:crosses val="autoZero"/>
        <c:crossBetween val="between"/>
      </c:valAx>
      <c:catAx>
        <c:axId val="171712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1713720"/>
        <c:crosses val="autoZero"/>
        <c:auto val="0"/>
        <c:lblAlgn val="ctr"/>
        <c:lblOffset val="100"/>
        <c:noMultiLvlLbl val="0"/>
      </c:catAx>
      <c:valAx>
        <c:axId val="171713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712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6-4AEB-8320-2766ACA0362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6-4AEB-8320-2766ACA03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3592"/>
        <c:axId val="173343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06-4AEB-8320-2766ACA0362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06-4AEB-8320-2766ACA03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44376"/>
        <c:axId val="173641856"/>
      </c:lineChart>
      <c:catAx>
        <c:axId val="173343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3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343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3592"/>
        <c:crosses val="autoZero"/>
        <c:crossBetween val="between"/>
      </c:valAx>
      <c:catAx>
        <c:axId val="1733443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641856"/>
        <c:crosses val="autoZero"/>
        <c:auto val="0"/>
        <c:lblAlgn val="ctr"/>
        <c:lblOffset val="100"/>
        <c:noMultiLvlLbl val="0"/>
      </c:catAx>
      <c:valAx>
        <c:axId val="173641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344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75E-460B-8021-FF283B39B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38720"/>
        <c:axId val="173644600"/>
      </c:barChart>
      <c:catAx>
        <c:axId val="17363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46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644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38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EE-47E1-BF26-023756353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44992"/>
        <c:axId val="173640288"/>
      </c:barChart>
      <c:catAx>
        <c:axId val="173644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0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640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4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9-4C4E-A671-E69BFDFB493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9-4C4E-A671-E69BFDFB4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39112"/>
        <c:axId val="1736430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D9-4C4E-A671-E69BFDFB493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D9-4C4E-A671-E69BFDFB4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43424"/>
        <c:axId val="173646168"/>
      </c:lineChart>
      <c:catAx>
        <c:axId val="173639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3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643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39112"/>
        <c:crosses val="autoZero"/>
        <c:crossBetween val="between"/>
      </c:valAx>
      <c:catAx>
        <c:axId val="173643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3646168"/>
        <c:crosses val="autoZero"/>
        <c:auto val="0"/>
        <c:lblAlgn val="ctr"/>
        <c:lblOffset val="100"/>
        <c:noMultiLvlLbl val="0"/>
      </c:catAx>
      <c:valAx>
        <c:axId val="173646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643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F-441C-9E48-A749D1A95DF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9F-441C-9E48-A749D1A9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44208"/>
        <c:axId val="173645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F-441C-9E48-A749D1A95DF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09F-441C-9E48-A749D1A9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39504"/>
        <c:axId val="173641072"/>
      </c:lineChart>
      <c:catAx>
        <c:axId val="173644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5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645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4208"/>
        <c:crosses val="autoZero"/>
        <c:crossBetween val="between"/>
      </c:valAx>
      <c:catAx>
        <c:axId val="173639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3641072"/>
        <c:crosses val="autoZero"/>
        <c:auto val="0"/>
        <c:lblAlgn val="ctr"/>
        <c:lblOffset val="100"/>
        <c:noMultiLvlLbl val="0"/>
      </c:catAx>
      <c:valAx>
        <c:axId val="173641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639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0-4939-906A-9A53A615077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0-4939-906A-9A53A6150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43816"/>
        <c:axId val="1736398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0-4939-906A-9A53A615077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230-4939-906A-9A53A6150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97112"/>
        <c:axId val="174193976"/>
      </c:lineChart>
      <c:catAx>
        <c:axId val="173643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39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639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3816"/>
        <c:crosses val="autoZero"/>
        <c:crossBetween val="between"/>
      </c:valAx>
      <c:catAx>
        <c:axId val="174197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93976"/>
        <c:crosses val="autoZero"/>
        <c:auto val="0"/>
        <c:lblAlgn val="ctr"/>
        <c:lblOffset val="100"/>
        <c:noMultiLvlLbl val="0"/>
      </c:catAx>
      <c:valAx>
        <c:axId val="174193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97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C-4ACD-819E-38B4A8C2E25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7C-4ACD-819E-38B4A8C2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95152"/>
        <c:axId val="174199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7C-4ACD-819E-38B4A8C2E25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57C-4ACD-819E-38B4A8C2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93584"/>
        <c:axId val="174194760"/>
      </c:lineChart>
      <c:catAx>
        <c:axId val="174195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9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99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5152"/>
        <c:crosses val="autoZero"/>
        <c:crossBetween val="between"/>
      </c:valAx>
      <c:catAx>
        <c:axId val="174193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94760"/>
        <c:crosses val="autoZero"/>
        <c:auto val="0"/>
        <c:lblAlgn val="ctr"/>
        <c:lblOffset val="100"/>
        <c:noMultiLvlLbl val="0"/>
      </c:catAx>
      <c:valAx>
        <c:axId val="174194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93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8-464F-B443-4B8729DB2E4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8-464F-B443-4B8729DB2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99856"/>
        <c:axId val="174197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8-464F-B443-4B8729DB2E4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B8-464F-B443-4B8729DB2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95544"/>
        <c:axId val="174203776"/>
      </c:lineChart>
      <c:catAx>
        <c:axId val="174199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7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97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9856"/>
        <c:crosses val="autoZero"/>
        <c:crossBetween val="between"/>
      </c:valAx>
      <c:catAx>
        <c:axId val="174195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203776"/>
        <c:crosses val="autoZero"/>
        <c:auto val="0"/>
        <c:lblAlgn val="ctr"/>
        <c:lblOffset val="100"/>
        <c:noMultiLvlLbl val="0"/>
      </c:catAx>
      <c:valAx>
        <c:axId val="174203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95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425-49E8-AE52-F106F8906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3384"/>
        <c:axId val="174200248"/>
      </c:barChart>
      <c:catAx>
        <c:axId val="174203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0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0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3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98-4886-BEED-C7A5ED3A7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0640"/>
        <c:axId val="174205344"/>
      </c:barChart>
      <c:catAx>
        <c:axId val="174200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5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5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0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0E4-4066-BBE4-7BEBEB108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07056"/>
        <c:axId val="171707448"/>
      </c:barChart>
      <c:catAx>
        <c:axId val="171707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07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07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07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A-41B2-B377-0E78B641BA9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0A-41B2-B377-0E78B641B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96720"/>
        <c:axId val="174201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0A-41B2-B377-0E78B641BA9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C0A-41B2-B377-0E78B641B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04560"/>
        <c:axId val="174194368"/>
      </c:lineChart>
      <c:catAx>
        <c:axId val="174196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14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201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6720"/>
        <c:crosses val="autoZero"/>
        <c:crossBetween val="between"/>
      </c:valAx>
      <c:catAx>
        <c:axId val="174204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94368"/>
        <c:crosses val="autoZero"/>
        <c:auto val="0"/>
        <c:lblAlgn val="ctr"/>
        <c:lblOffset val="100"/>
        <c:noMultiLvlLbl val="0"/>
      </c:catAx>
      <c:valAx>
        <c:axId val="174194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204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742-4A45-85FE-DC153952C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97896"/>
        <c:axId val="174198288"/>
      </c:barChart>
      <c:catAx>
        <c:axId val="174197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82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198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7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29-4F95-9EB9-41F053CAA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1816"/>
        <c:axId val="174202600"/>
      </c:barChart>
      <c:catAx>
        <c:axId val="174201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2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202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1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1-4863-A028-89D8D88B3B1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51-4863-A028-89D8D88B3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2992"/>
        <c:axId val="174204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51-4863-A028-89D8D88B3B1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51-4863-A028-89D8D88B3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09264"/>
        <c:axId val="174208480"/>
      </c:lineChart>
      <c:catAx>
        <c:axId val="174202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4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4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2992"/>
        <c:crosses val="autoZero"/>
        <c:crossBetween val="between"/>
      </c:valAx>
      <c:catAx>
        <c:axId val="174209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208480"/>
        <c:crosses val="autoZero"/>
        <c:auto val="0"/>
        <c:lblAlgn val="ctr"/>
        <c:lblOffset val="100"/>
        <c:noMultiLvlLbl val="0"/>
      </c:catAx>
      <c:valAx>
        <c:axId val="174208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209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5D-4547-9C8E-7F8464A1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7304"/>
        <c:axId val="174206520"/>
      </c:barChart>
      <c:catAx>
        <c:axId val="174207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6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6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7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A4-4CB5-A289-49FDE8E68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6128"/>
        <c:axId val="174208088"/>
      </c:barChart>
      <c:catAx>
        <c:axId val="17420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8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8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6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E7-4082-AF71-DE6E0877120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E7-4082-AF71-DE6E0877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9120"/>
        <c:axId val="1743938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E7-4082-AF71-DE6E0877120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E7-4082-AF71-DE6E0877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89512"/>
        <c:axId val="174389904"/>
      </c:lineChart>
      <c:catAx>
        <c:axId val="174389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38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393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9120"/>
        <c:crosses val="autoZero"/>
        <c:crossBetween val="between"/>
      </c:valAx>
      <c:catAx>
        <c:axId val="174389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89904"/>
        <c:crosses val="autoZero"/>
        <c:auto val="0"/>
        <c:lblAlgn val="ctr"/>
        <c:lblOffset val="100"/>
        <c:noMultiLvlLbl val="0"/>
      </c:catAx>
      <c:valAx>
        <c:axId val="174389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89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A1-4E47-94AB-A17C35C17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2648"/>
        <c:axId val="174385200"/>
      </c:barChart>
      <c:catAx>
        <c:axId val="174392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52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385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2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22-4DDB-9B8A-CD691E335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1864"/>
        <c:axId val="174394216"/>
      </c:barChart>
      <c:catAx>
        <c:axId val="174391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4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394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1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E-47BA-AC02-4C7985F3288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1E-47BA-AC02-4C7985F32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2256"/>
        <c:axId val="174388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1E-47BA-AC02-4C7985F3288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E1E-47BA-AC02-4C7985F32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3040"/>
        <c:axId val="174393432"/>
      </c:lineChart>
      <c:catAx>
        <c:axId val="174392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83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388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2256"/>
        <c:crosses val="autoZero"/>
        <c:crossBetween val="between"/>
      </c:valAx>
      <c:catAx>
        <c:axId val="174393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93432"/>
        <c:crosses val="autoZero"/>
        <c:auto val="0"/>
        <c:lblAlgn val="ctr"/>
        <c:lblOffset val="100"/>
        <c:noMultiLvlLbl val="0"/>
      </c:catAx>
      <c:valAx>
        <c:axId val="174393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93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43-42ED-A344-F445D75A9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07840"/>
        <c:axId val="171709408"/>
      </c:barChart>
      <c:catAx>
        <c:axId val="171707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0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0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07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542-472B-AAEF-B8DD38740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2456"/>
        <c:axId val="174382848"/>
      </c:barChart>
      <c:catAx>
        <c:axId val="17438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28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382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2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DB-471E-A169-E40A4AA26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0688"/>
        <c:axId val="174383240"/>
      </c:barChart>
      <c:catAx>
        <c:axId val="174390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3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383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0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8-4457-A822-F272596FE8B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08-4457-A822-F272596F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8728"/>
        <c:axId val="174384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08-4457-A822-F272596FE8B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08-4457-A822-F272596F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84416"/>
        <c:axId val="174391080"/>
      </c:lineChart>
      <c:catAx>
        <c:axId val="174388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4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84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8728"/>
        <c:crosses val="autoZero"/>
        <c:crossBetween val="between"/>
      </c:valAx>
      <c:catAx>
        <c:axId val="174384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91080"/>
        <c:crosses val="autoZero"/>
        <c:auto val="0"/>
        <c:lblAlgn val="ctr"/>
        <c:lblOffset val="100"/>
        <c:noMultiLvlLbl val="0"/>
      </c:catAx>
      <c:valAx>
        <c:axId val="174391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84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DD1-46BA-B33F-B0FC8DEDD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6376"/>
        <c:axId val="174386768"/>
      </c:barChart>
      <c:catAx>
        <c:axId val="174386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6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86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6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B2-497D-A328-FC1B6C5FB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7552"/>
        <c:axId val="174387944"/>
      </c:barChart>
      <c:catAx>
        <c:axId val="174387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7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87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7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E-48DD-BCD2-BBAF92ADBF8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E-48DD-BCD2-BBAF92ADB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7352"/>
        <c:axId val="174395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FE-48DD-BCD2-BBAF92ADBF8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FE-48DD-BCD2-BBAF92ADB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6176"/>
        <c:axId val="174396960"/>
      </c:lineChart>
      <c:catAx>
        <c:axId val="174397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57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395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7352"/>
        <c:crosses val="autoZero"/>
        <c:crossBetween val="between"/>
      </c:valAx>
      <c:catAx>
        <c:axId val="174396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96960"/>
        <c:crosses val="autoZero"/>
        <c:auto val="0"/>
        <c:lblAlgn val="ctr"/>
        <c:lblOffset val="100"/>
        <c:noMultiLvlLbl val="0"/>
      </c:catAx>
      <c:valAx>
        <c:axId val="174396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96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72-4C0A-8AED-47B744703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5000"/>
        <c:axId val="174394608"/>
      </c:barChart>
      <c:catAx>
        <c:axId val="174395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46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394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5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16-40AA-A353-CDAC9551B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5064"/>
        <c:axId val="175359576"/>
      </c:barChart>
      <c:catAx>
        <c:axId val="175365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95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59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5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1-4FCD-9595-037B1B04E30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31-4FCD-9595-037B1B04E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3888"/>
        <c:axId val="175358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31-4FCD-9595-037B1B04E30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131-4FCD-9595-037B1B04E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56440"/>
        <c:axId val="175363104"/>
      </c:lineChart>
      <c:catAx>
        <c:axId val="175363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84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358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3888"/>
        <c:crosses val="autoZero"/>
        <c:crossBetween val="between"/>
      </c:valAx>
      <c:catAx>
        <c:axId val="175356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63104"/>
        <c:crosses val="autoZero"/>
        <c:auto val="0"/>
        <c:lblAlgn val="ctr"/>
        <c:lblOffset val="100"/>
        <c:noMultiLvlLbl val="0"/>
      </c:catAx>
      <c:valAx>
        <c:axId val="175363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56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07-41C6-AB25-1490EE2F0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59184"/>
        <c:axId val="175357616"/>
      </c:barChart>
      <c:catAx>
        <c:axId val="175359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76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357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9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8-4527-8410-D83C671E28A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38-4527-8410-D83C671E2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12936"/>
        <c:axId val="171714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38-4527-8410-D83C671E28A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38-4527-8410-D83C671E2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06664"/>
        <c:axId val="171709016"/>
      </c:lineChart>
      <c:catAx>
        <c:axId val="171712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4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14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2936"/>
        <c:crosses val="autoZero"/>
        <c:crossBetween val="between"/>
      </c:valAx>
      <c:catAx>
        <c:axId val="171706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709016"/>
        <c:crosses val="autoZero"/>
        <c:auto val="0"/>
        <c:lblAlgn val="ctr"/>
        <c:lblOffset val="100"/>
        <c:noMultiLvlLbl val="0"/>
      </c:catAx>
      <c:valAx>
        <c:axId val="171709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706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31-4BEA-AC30-7739B45B2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3496"/>
        <c:axId val="175353304"/>
      </c:barChart>
      <c:catAx>
        <c:axId val="175363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33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53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3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A-4772-9252-087573F6247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7A-4772-9252-087573F6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56832"/>
        <c:axId val="1753536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7A-4772-9252-087573F6247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E7A-4772-9252-087573F6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59968"/>
        <c:axId val="175358792"/>
      </c:lineChart>
      <c:catAx>
        <c:axId val="175356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36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353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6832"/>
        <c:crosses val="autoZero"/>
        <c:crossBetween val="between"/>
      </c:valAx>
      <c:catAx>
        <c:axId val="175359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58792"/>
        <c:crosses val="autoZero"/>
        <c:auto val="0"/>
        <c:lblAlgn val="ctr"/>
        <c:lblOffset val="100"/>
        <c:noMultiLvlLbl val="0"/>
      </c:catAx>
      <c:valAx>
        <c:axId val="175358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59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74D-416D-BA2F-E71D8A66E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54088"/>
        <c:axId val="175354480"/>
      </c:barChart>
      <c:catAx>
        <c:axId val="175354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44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354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4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D0-4313-8C47-930CD6759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54872"/>
        <c:axId val="175360752"/>
      </c:barChart>
      <c:catAx>
        <c:axId val="175354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07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60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4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5-4D6E-BF5A-79DFCC19539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5-4D6E-BF5A-79DFCC195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1144"/>
        <c:axId val="175361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A5-4D6E-BF5A-79DFCC19539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A5-4D6E-BF5A-79DFCC195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55264"/>
        <c:axId val="175364672"/>
      </c:lineChart>
      <c:catAx>
        <c:axId val="175361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15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361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1144"/>
        <c:crosses val="autoZero"/>
        <c:crossBetween val="between"/>
      </c:valAx>
      <c:catAx>
        <c:axId val="175355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64672"/>
        <c:crosses val="autoZero"/>
        <c:auto val="0"/>
        <c:lblAlgn val="ctr"/>
        <c:lblOffset val="100"/>
        <c:noMultiLvlLbl val="0"/>
      </c:catAx>
      <c:valAx>
        <c:axId val="175364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55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6F4-4AF2-9FEF-9D81186B8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1928"/>
        <c:axId val="175362320"/>
      </c:barChart>
      <c:catAx>
        <c:axId val="175361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23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362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1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4A-4D81-9FB0-C1DFCA37F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7416"/>
        <c:axId val="175366240"/>
      </c:barChart>
      <c:catAx>
        <c:axId val="175367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6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66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7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3-4E73-B0AB-B8B4EFC5AC8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3-4E73-B0AB-B8B4EFC5A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5848"/>
        <c:axId val="175367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43-4E73-B0AB-B8B4EFC5AC8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D43-4E73-B0AB-B8B4EFC5A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68592"/>
        <c:axId val="175367024"/>
      </c:lineChart>
      <c:catAx>
        <c:axId val="175365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367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5848"/>
        <c:crosses val="autoZero"/>
        <c:crossBetween val="between"/>
      </c:valAx>
      <c:catAx>
        <c:axId val="175368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67024"/>
        <c:crosses val="autoZero"/>
        <c:auto val="0"/>
        <c:lblAlgn val="ctr"/>
        <c:lblOffset val="100"/>
        <c:noMultiLvlLbl val="0"/>
      </c:catAx>
      <c:valAx>
        <c:axId val="175367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68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99D-472C-9943-8AD0A8820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2848"/>
        <c:axId val="176014808"/>
      </c:barChart>
      <c:catAx>
        <c:axId val="17601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4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4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2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27-4F60-B7A4-DE5E06F3C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0496"/>
        <c:axId val="176013240"/>
      </c:barChart>
      <c:catAx>
        <c:axId val="176010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3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3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0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7E1-43AA-BF46-9CF747E55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4016"/>
        <c:axId val="171407936"/>
      </c:barChart>
      <c:catAx>
        <c:axId val="171404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7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407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4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D-45B1-AFC0-205FAF77FCA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D-45B1-AFC0-205FAF77F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0104"/>
        <c:axId val="176014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6D-45B1-AFC0-205FAF77FCA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76D-45B1-AFC0-205FAF77F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08144"/>
        <c:axId val="176007360"/>
      </c:lineChart>
      <c:catAx>
        <c:axId val="176010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44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6014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0104"/>
        <c:crosses val="autoZero"/>
        <c:crossBetween val="between"/>
      </c:valAx>
      <c:catAx>
        <c:axId val="176008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07360"/>
        <c:crosses val="autoZero"/>
        <c:auto val="0"/>
        <c:lblAlgn val="ctr"/>
        <c:lblOffset val="100"/>
        <c:noMultiLvlLbl val="0"/>
      </c:catAx>
      <c:valAx>
        <c:axId val="176007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08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9B7-413B-B0CF-164503EC4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06184"/>
        <c:axId val="176008928"/>
      </c:barChart>
      <c:catAx>
        <c:axId val="17600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8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600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6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88-479E-A12C-469B35D3A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05400"/>
        <c:axId val="176015984"/>
      </c:barChart>
      <c:catAx>
        <c:axId val="176005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59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6015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5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9-43BF-BB3E-ED9A53EC581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9-43BF-BB3E-ED9A53EC5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06968"/>
        <c:axId val="176016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9-43BF-BB3E-ED9A53EC581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529-43BF-BB3E-ED9A53EC5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07752"/>
        <c:axId val="176013632"/>
      </c:lineChart>
      <c:catAx>
        <c:axId val="176006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6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6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6968"/>
        <c:crosses val="autoZero"/>
        <c:crossBetween val="between"/>
      </c:valAx>
      <c:catAx>
        <c:axId val="176007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3632"/>
        <c:crosses val="autoZero"/>
        <c:auto val="0"/>
        <c:lblAlgn val="ctr"/>
        <c:lblOffset val="100"/>
        <c:noMultiLvlLbl val="0"/>
      </c:catAx>
      <c:valAx>
        <c:axId val="176013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07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6-492D-8CC3-144F6B75B5F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6-492D-8CC3-144F6B75B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04224"/>
        <c:axId val="176010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76-492D-8CC3-144F6B75B5F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576-492D-8CC3-144F6B75B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09712"/>
        <c:axId val="176015200"/>
      </c:lineChart>
      <c:catAx>
        <c:axId val="176004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0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0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4224"/>
        <c:crosses val="autoZero"/>
        <c:crossBetween val="between"/>
      </c:valAx>
      <c:catAx>
        <c:axId val="17600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5200"/>
        <c:crosses val="autoZero"/>
        <c:auto val="0"/>
        <c:lblAlgn val="ctr"/>
        <c:lblOffset val="100"/>
        <c:noMultiLvlLbl val="0"/>
      </c:catAx>
      <c:valAx>
        <c:axId val="176015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09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6-44E3-B595-004FC760C27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6-44E3-B595-004FC760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1672"/>
        <c:axId val="176012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6-44E3-B595-004FC760C27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186-44E3-B595-004FC760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15592"/>
        <c:axId val="176014024"/>
      </c:lineChart>
      <c:catAx>
        <c:axId val="176011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2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2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1672"/>
        <c:crosses val="autoZero"/>
        <c:crossBetween val="between"/>
      </c:valAx>
      <c:catAx>
        <c:axId val="176015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4024"/>
        <c:crosses val="autoZero"/>
        <c:auto val="0"/>
        <c:lblAlgn val="ctr"/>
        <c:lblOffset val="100"/>
        <c:noMultiLvlLbl val="0"/>
      </c:catAx>
      <c:valAx>
        <c:axId val="176014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15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8-452D-A745-510275858F9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98-452D-A745-51027585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8336"/>
        <c:axId val="176017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8-452D-A745-510275858F9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98-452D-A745-51027585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19120"/>
        <c:axId val="176019904"/>
      </c:lineChart>
      <c:catAx>
        <c:axId val="176018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7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8336"/>
        <c:crosses val="autoZero"/>
        <c:crossBetween val="between"/>
      </c:valAx>
      <c:catAx>
        <c:axId val="176019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9904"/>
        <c:crosses val="autoZero"/>
        <c:auto val="0"/>
        <c:lblAlgn val="ctr"/>
        <c:lblOffset val="100"/>
        <c:noMultiLvlLbl val="0"/>
      </c:catAx>
      <c:valAx>
        <c:axId val="176019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19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4-460E-A29F-65D7EE1D5C5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34-460E-A29F-65D7EE1D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6768"/>
        <c:axId val="176018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4-460E-A29F-65D7EE1D5C5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34-460E-A29F-65D7EE1D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17160"/>
        <c:axId val="176019512"/>
      </c:lineChart>
      <c:catAx>
        <c:axId val="17601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8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8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6768"/>
        <c:crosses val="autoZero"/>
        <c:crossBetween val="between"/>
      </c:valAx>
      <c:catAx>
        <c:axId val="176017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9512"/>
        <c:crosses val="autoZero"/>
        <c:auto val="0"/>
        <c:lblAlgn val="ctr"/>
        <c:lblOffset val="100"/>
        <c:noMultiLvlLbl val="0"/>
      </c:catAx>
      <c:valAx>
        <c:axId val="176019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17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418-4501-AAEF-50FD03086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4936"/>
        <c:axId val="176241800"/>
      </c:barChart>
      <c:catAx>
        <c:axId val="176244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1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1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4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3C-4FA8-A4D4-A9FEE4648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5328"/>
        <c:axId val="176247288"/>
      </c:barChart>
      <c:catAx>
        <c:axId val="176245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7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7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5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EA-44B8-B868-D361317B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1272"/>
        <c:axId val="171407544"/>
      </c:barChart>
      <c:catAx>
        <c:axId val="171401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7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407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1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7-48AE-A78C-BEAB7E5341E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7-48AE-A78C-BEAB7E534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39056"/>
        <c:axId val="176250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67-48AE-A78C-BEAB7E5341E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167-48AE-A78C-BEAB7E534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45720"/>
        <c:axId val="176239840"/>
      </c:lineChart>
      <c:catAx>
        <c:axId val="17623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50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50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39056"/>
        <c:crosses val="autoZero"/>
        <c:crossBetween val="between"/>
      </c:valAx>
      <c:catAx>
        <c:axId val="176245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239840"/>
        <c:crosses val="autoZero"/>
        <c:auto val="0"/>
        <c:lblAlgn val="ctr"/>
        <c:lblOffset val="100"/>
        <c:noMultiLvlLbl val="0"/>
      </c:catAx>
      <c:valAx>
        <c:axId val="176239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245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A49-4291-AB4C-72658228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6504"/>
        <c:axId val="176240232"/>
      </c:barChart>
      <c:catAx>
        <c:axId val="176246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0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0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6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23-428A-906C-953962389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3368"/>
        <c:axId val="176248072"/>
      </c:barChart>
      <c:catAx>
        <c:axId val="176243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8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8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3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81" name="Oval 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44386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593" name="Rectangle 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054" name="Rectangle 1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051" name="Rectangle 12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982" name="Rectangle 1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822" name="Rectangle 14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102" name="Rectangle 2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058" name="Rectangle 2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993" name="Rectangle 2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065" name="Rectangle 2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787" name="Rectangle 25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247" name="Rectangle 2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082" name="Rectangle 27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017" name="Rectangle 28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089" name="Rectangle 29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811" name="Rectangle 3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261" name="Rectangle 5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775" name="Rectangle 56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285" name="Rectangle 57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795" name="Rectangle 58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724" name="Rectangle 59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769" name="Rectangle 6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799" name="Rectangle 6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309" name="Rectangle 62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819" name="Rectangle 63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748" name="Rectangle 6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774" name="Rectangle 679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152" name="Rectangle 686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627" name="Rectangle 687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290" name="Rectangle 68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847" name="Rectangle 689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176" name="Rectangle 690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337" name="Rectangle 69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651" name="Rectangle 692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314" name="Rectangle 69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871" name="Rectangle 694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200" name="Rectangle 695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361" name="Rectangle 696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675" name="Rectangle 697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338" name="Rectangle 69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381727" name="Rectangle 699">
          <a:extLst>
            <a:ext uri="{FF2B5EF4-FFF2-40B4-BE49-F238E27FC236}">
              <a16:creationId xmlns:a16="http://schemas.microsoft.com/office/drawing/2014/main" id="{00000000-0008-0000-0000-00001FD305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380" name="Rectangle 72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053" name="Rectangle 72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896" name="Rectangle 726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055" name="Rectangle 72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573" name="Rectangle 728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987" name="Rectangle 729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077" name="Rectangle 730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920" name="Rectangle 73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079" name="Rectangle 732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597" name="Rectangle 73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43</xdr:row>
      <xdr:rowOff>0</xdr:rowOff>
    </xdr:from>
    <xdr:to>
      <xdr:col>4</xdr:col>
      <xdr:colOff>0</xdr:colOff>
      <xdr:row>43</xdr:row>
      <xdr:rowOff>0</xdr:rowOff>
    </xdr:to>
    <xdr:graphicFrame macro="">
      <xdr:nvGraphicFramePr>
        <xdr:cNvPr id="305" name="Wykres 1355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43</xdr:row>
      <xdr:rowOff>0</xdr:rowOff>
    </xdr:from>
    <xdr:to>
      <xdr:col>4</xdr:col>
      <xdr:colOff>0</xdr:colOff>
      <xdr:row>43</xdr:row>
      <xdr:rowOff>0</xdr:rowOff>
    </xdr:to>
    <xdr:graphicFrame macro="">
      <xdr:nvGraphicFramePr>
        <xdr:cNvPr id="306" name="Wykres 1356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43</xdr:row>
      <xdr:rowOff>0</xdr:rowOff>
    </xdr:from>
    <xdr:to>
      <xdr:col>4</xdr:col>
      <xdr:colOff>0</xdr:colOff>
      <xdr:row>43</xdr:row>
      <xdr:rowOff>0</xdr:rowOff>
    </xdr:to>
    <xdr:graphicFrame macro="">
      <xdr:nvGraphicFramePr>
        <xdr:cNvPr id="307" name="Wykres 1357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43</xdr:row>
      <xdr:rowOff>0</xdr:rowOff>
    </xdr:from>
    <xdr:to>
      <xdr:col>4</xdr:col>
      <xdr:colOff>0</xdr:colOff>
      <xdr:row>43</xdr:row>
      <xdr:rowOff>0</xdr:rowOff>
    </xdr:to>
    <xdr:graphicFrame macro="">
      <xdr:nvGraphicFramePr>
        <xdr:cNvPr id="308" name="Wykres 1358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43</xdr:row>
      <xdr:rowOff>0</xdr:rowOff>
    </xdr:from>
    <xdr:to>
      <xdr:col>4</xdr:col>
      <xdr:colOff>0</xdr:colOff>
      <xdr:row>43</xdr:row>
      <xdr:rowOff>0</xdr:rowOff>
    </xdr:to>
    <xdr:graphicFrame macro="">
      <xdr:nvGraphicFramePr>
        <xdr:cNvPr id="309" name="Wykres 1359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43</xdr:row>
      <xdr:rowOff>0</xdr:rowOff>
    </xdr:from>
    <xdr:to>
      <xdr:col>4</xdr:col>
      <xdr:colOff>0</xdr:colOff>
      <xdr:row>43</xdr:row>
      <xdr:rowOff>0</xdr:rowOff>
    </xdr:to>
    <xdr:graphicFrame macro="">
      <xdr:nvGraphicFramePr>
        <xdr:cNvPr id="310" name="Wykres 1360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1" name="Wykres 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2" name="Wykres 6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3" name="Wykres 7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4" name="Wykres 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5" name="Wykres 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6" name="Wykres 10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7" name="Wykres 3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8" name="Wykres 3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9" name="Wykres 3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0" name="Wykres 3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1" name="Wykres 3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2" name="Wykres 3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3" name="Wykres 3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4" name="Wykres 38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5" name="Wykres 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6" name="Wykres 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7" name="Wykres 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8" name="Wykres 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9" name="Wykres 4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0" name="Wykres 4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1" name="Wykres 4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2" name="Wykres 46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3" name="Wykres 4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4" name="Wykres 4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5" name="Wykres 4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6" name="Wykres 50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7" name="Wykres 5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8" name="Wykres 5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9" name="Wykres 5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0" name="Wykres 5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1" name="Wykres 6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2" name="Wykres 6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3" name="Wykres 67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4" name="Wykres 68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5" name="Wykres 69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6" name="Wykres 70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7" name="Wykres 7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8" name="Wykres 7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9" name="Wykres 7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0" name="Wykres 7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1" name="Wykres 68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2" name="Wykres 68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3" name="Wykres 68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4" name="Wykres 68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5" name="Wykres 68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6" name="Wykres 68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7" name="Wykres 700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8" name="Wykres 70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9" name="Wykres 70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0" name="Wykres 70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1" name="Wykres 704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2" name="Wykres 70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3" name="Wykres 706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4" name="Wykres 707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5" name="Wykres 70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6" name="Wykres 709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7" name="Wykres 710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8" name="Wykres 71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9" name="Wykres 71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0" name="Wykres 71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1" name="Wykres 714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2" name="Wykres 715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3" name="Wykres 716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4" name="Wykres 717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5" name="Wykres 71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6" name="Wykres 719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7" name="Wykres 720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8" name="Wykres 72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9" name="Wykres 72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0" name="Wykres 724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" name="Wykres 734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2" name="Wykres 735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3" name="Wykres 73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4" name="Wykres 737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5" name="Wykres 738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6" name="Wykres 739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7" name="Wykres 740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8" name="Wykres 74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9" name="Wykres 74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90" name="Wykres 74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3</xdr:col>
      <xdr:colOff>57150</xdr:colOff>
      <xdr:row>32</xdr:row>
      <xdr:rowOff>0</xdr:rowOff>
    </xdr:from>
    <xdr:to>
      <xdr:col>4</xdr:col>
      <xdr:colOff>0</xdr:colOff>
      <xdr:row>32</xdr:row>
      <xdr:rowOff>0</xdr:rowOff>
    </xdr:to>
    <xdr:graphicFrame macro="">
      <xdr:nvGraphicFramePr>
        <xdr:cNvPr id="391" name="Wykres 135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</xdr:col>
      <xdr:colOff>171450</xdr:colOff>
      <xdr:row>32</xdr:row>
      <xdr:rowOff>0</xdr:rowOff>
    </xdr:from>
    <xdr:to>
      <xdr:col>4</xdr:col>
      <xdr:colOff>0</xdr:colOff>
      <xdr:row>32</xdr:row>
      <xdr:rowOff>0</xdr:rowOff>
    </xdr:to>
    <xdr:graphicFrame macro="">
      <xdr:nvGraphicFramePr>
        <xdr:cNvPr id="392" name="Wykres 135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152400</xdr:colOff>
      <xdr:row>32</xdr:row>
      <xdr:rowOff>0</xdr:rowOff>
    </xdr:from>
    <xdr:to>
      <xdr:col>4</xdr:col>
      <xdr:colOff>0</xdr:colOff>
      <xdr:row>32</xdr:row>
      <xdr:rowOff>0</xdr:rowOff>
    </xdr:to>
    <xdr:graphicFrame macro="">
      <xdr:nvGraphicFramePr>
        <xdr:cNvPr id="393" name="Wykres 1357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3</xdr:col>
      <xdr:colOff>57150</xdr:colOff>
      <xdr:row>32</xdr:row>
      <xdr:rowOff>0</xdr:rowOff>
    </xdr:from>
    <xdr:to>
      <xdr:col>4</xdr:col>
      <xdr:colOff>0</xdr:colOff>
      <xdr:row>32</xdr:row>
      <xdr:rowOff>0</xdr:rowOff>
    </xdr:to>
    <xdr:graphicFrame macro="">
      <xdr:nvGraphicFramePr>
        <xdr:cNvPr id="394" name="Wykres 135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171450</xdr:colOff>
      <xdr:row>32</xdr:row>
      <xdr:rowOff>0</xdr:rowOff>
    </xdr:from>
    <xdr:to>
      <xdr:col>4</xdr:col>
      <xdr:colOff>0</xdr:colOff>
      <xdr:row>32</xdr:row>
      <xdr:rowOff>0</xdr:rowOff>
    </xdr:to>
    <xdr:graphicFrame macro="">
      <xdr:nvGraphicFramePr>
        <xdr:cNvPr id="395" name="Wykres 135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152400</xdr:colOff>
      <xdr:row>32</xdr:row>
      <xdr:rowOff>0</xdr:rowOff>
    </xdr:from>
    <xdr:to>
      <xdr:col>4</xdr:col>
      <xdr:colOff>0</xdr:colOff>
      <xdr:row>32</xdr:row>
      <xdr:rowOff>0</xdr:rowOff>
    </xdr:to>
    <xdr:graphicFrame macro="">
      <xdr:nvGraphicFramePr>
        <xdr:cNvPr id="396" name="Wykres 1360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zoomScale="90" zoomScaleNormal="90" zoomScaleSheetLayoutView="100" workbookViewId="0">
      <pane xSplit="5" ySplit="5" topLeftCell="F20" activePane="bottomRight" state="frozen"/>
      <selection pane="topRight" activeCell="F1" sqref="F1"/>
      <selection pane="bottomLeft" activeCell="A6" sqref="A6"/>
      <selection pane="bottomRight" activeCell="J24" sqref="J24"/>
    </sheetView>
  </sheetViews>
  <sheetFormatPr defaultRowHeight="12.75" x14ac:dyDescent="0.2"/>
  <cols>
    <col min="1" max="1" width="4.7109375" style="11" customWidth="1"/>
    <col min="2" max="2" width="7.28515625" style="11" customWidth="1"/>
    <col min="3" max="3" width="6.140625" style="13" customWidth="1"/>
    <col min="4" max="4" width="39.42578125" style="4" customWidth="1"/>
    <col min="5" max="5" width="20.85546875" style="16" customWidth="1"/>
    <col min="6" max="6" width="15.85546875" style="21" customWidth="1"/>
    <col min="7" max="7" width="17.85546875" style="67" customWidth="1"/>
    <col min="8" max="8" width="15.85546875" style="89" customWidth="1"/>
    <col min="9" max="9" width="5.28515625" customWidth="1"/>
    <col min="10" max="10" width="9.140625" customWidth="1"/>
    <col min="11" max="11" width="10.7109375" customWidth="1"/>
    <col min="12" max="13" width="9.140625" customWidth="1"/>
  </cols>
  <sheetData>
    <row r="1" spans="1:13" s="70" customFormat="1" ht="15.95" customHeight="1" x14ac:dyDescent="0.2">
      <c r="A1" s="72"/>
      <c r="B1" s="73"/>
      <c r="C1" s="74"/>
      <c r="D1" s="75"/>
      <c r="E1" s="76"/>
      <c r="F1" s="39"/>
      <c r="G1" s="45"/>
      <c r="H1" s="90" t="s">
        <v>32</v>
      </c>
      <c r="I1" s="69"/>
      <c r="J1" s="69"/>
      <c r="K1" s="69"/>
      <c r="L1" s="69"/>
      <c r="M1" s="69"/>
    </row>
    <row r="2" spans="1:13" s="70" customFormat="1" ht="15.95" customHeight="1" x14ac:dyDescent="0.2">
      <c r="A2" s="73"/>
      <c r="B2" s="73"/>
      <c r="C2" s="74"/>
      <c r="D2" s="77"/>
      <c r="E2" s="76"/>
      <c r="F2" s="40"/>
      <c r="G2" s="45"/>
      <c r="H2" s="90" t="s">
        <v>7</v>
      </c>
      <c r="I2" s="69"/>
      <c r="J2" s="69"/>
      <c r="K2" s="69"/>
      <c r="L2" s="69"/>
      <c r="M2" s="69"/>
    </row>
    <row r="3" spans="1:13" s="70" customFormat="1" ht="15.95" customHeight="1" x14ac:dyDescent="0.2">
      <c r="A3" s="73"/>
      <c r="B3" s="73"/>
      <c r="C3" s="74"/>
      <c r="D3" s="77"/>
      <c r="E3" s="76"/>
      <c r="F3" s="40"/>
      <c r="G3" s="45"/>
      <c r="H3" s="90" t="s">
        <v>33</v>
      </c>
      <c r="I3" s="69"/>
      <c r="J3" s="69"/>
      <c r="K3" s="69"/>
      <c r="L3" s="69"/>
      <c r="M3" s="69"/>
    </row>
    <row r="4" spans="1:13" s="71" customFormat="1" ht="18" customHeight="1" x14ac:dyDescent="0.2">
      <c r="A4" s="103" t="s">
        <v>5</v>
      </c>
      <c r="B4" s="103"/>
      <c r="C4" s="103"/>
      <c r="D4" s="103"/>
      <c r="E4" s="103"/>
      <c r="F4" s="41"/>
      <c r="G4" s="45"/>
      <c r="H4" s="45"/>
      <c r="I4" s="69"/>
      <c r="J4" s="69"/>
      <c r="K4" s="69"/>
      <c r="L4" s="69"/>
      <c r="M4" s="69"/>
    </row>
    <row r="5" spans="1:13" s="1" customFormat="1" ht="79.5" customHeight="1" x14ac:dyDescent="0.2">
      <c r="A5" s="9" t="s">
        <v>2</v>
      </c>
      <c r="B5" s="9" t="s">
        <v>4</v>
      </c>
      <c r="C5" s="10" t="s">
        <v>1</v>
      </c>
      <c r="D5" s="8" t="s">
        <v>0</v>
      </c>
      <c r="E5" s="3" t="s">
        <v>3</v>
      </c>
      <c r="F5" s="34" t="s">
        <v>8</v>
      </c>
      <c r="G5" s="34" t="s">
        <v>34</v>
      </c>
      <c r="H5" s="35" t="s">
        <v>9</v>
      </c>
      <c r="I5"/>
      <c r="J5"/>
      <c r="K5"/>
      <c r="L5"/>
      <c r="M5"/>
    </row>
    <row r="6" spans="1:13" s="2" customFormat="1" ht="19.5" customHeight="1" x14ac:dyDescent="0.2">
      <c r="A6" s="108" t="s">
        <v>13</v>
      </c>
      <c r="B6" s="108"/>
      <c r="C6" s="108"/>
      <c r="D6" s="108"/>
      <c r="E6" s="108"/>
      <c r="F6" s="23"/>
      <c r="G6" s="45"/>
      <c r="H6" s="87"/>
      <c r="I6" s="24"/>
      <c r="J6" s="24"/>
      <c r="K6" s="24"/>
      <c r="L6" s="24"/>
      <c r="M6" s="24"/>
    </row>
    <row r="7" spans="1:13" s="59" customFormat="1" ht="18" customHeight="1" x14ac:dyDescent="0.2">
      <c r="A7" s="14">
        <v>750</v>
      </c>
      <c r="B7" s="12"/>
      <c r="C7" s="20"/>
      <c r="D7" s="15" t="s">
        <v>14</v>
      </c>
      <c r="E7" s="48"/>
      <c r="F7" s="29">
        <v>11215023.460000001</v>
      </c>
      <c r="G7" s="29">
        <f>G8</f>
        <v>2300</v>
      </c>
      <c r="H7" s="38">
        <f t="shared" ref="H7" si="0">SUM(F7:G7)</f>
        <v>11217323.460000001</v>
      </c>
      <c r="I7" s="49"/>
      <c r="J7" s="49"/>
      <c r="K7" s="49"/>
      <c r="L7" s="49"/>
      <c r="M7" s="49"/>
    </row>
    <row r="8" spans="1:13" s="32" customFormat="1" ht="27.75" customHeight="1" x14ac:dyDescent="0.2">
      <c r="A8" s="25"/>
      <c r="B8" s="27">
        <v>75023</v>
      </c>
      <c r="C8" s="62"/>
      <c r="D8" s="63" t="s">
        <v>17</v>
      </c>
      <c r="E8" s="92"/>
      <c r="F8" s="30">
        <v>10285658.460000001</v>
      </c>
      <c r="G8" s="30">
        <f>G9</f>
        <v>2300</v>
      </c>
      <c r="H8" s="36">
        <f t="shared" ref="H8" si="1">SUM(F8:G8)</f>
        <v>10287958.460000001</v>
      </c>
      <c r="I8" s="24"/>
      <c r="J8" s="24"/>
      <c r="K8" s="24"/>
      <c r="L8" s="24"/>
      <c r="M8" s="24"/>
    </row>
    <row r="9" spans="1:13" s="32" customFormat="1" ht="16.5" customHeight="1" x14ac:dyDescent="0.2">
      <c r="A9" s="17"/>
      <c r="B9" s="93"/>
      <c r="C9" s="51">
        <v>4300</v>
      </c>
      <c r="D9" s="52" t="s">
        <v>35</v>
      </c>
      <c r="E9" s="94"/>
      <c r="F9" s="31">
        <v>783500</v>
      </c>
      <c r="G9" s="31">
        <f>G10</f>
        <v>2300</v>
      </c>
      <c r="H9" s="37">
        <f t="shared" ref="H9:H10" si="2">SUM(F9:G9)</f>
        <v>785800</v>
      </c>
      <c r="I9" s="24"/>
      <c r="J9" s="24"/>
      <c r="K9" s="24"/>
      <c r="L9" s="24"/>
      <c r="M9" s="24"/>
    </row>
    <row r="10" spans="1:13" s="32" customFormat="1" ht="27" customHeight="1" x14ac:dyDescent="0.2">
      <c r="A10" s="17"/>
      <c r="B10" s="17"/>
      <c r="C10" s="95"/>
      <c r="D10" s="96" t="s">
        <v>6</v>
      </c>
      <c r="E10" s="94" t="s">
        <v>16</v>
      </c>
      <c r="F10" s="33">
        <v>0</v>
      </c>
      <c r="G10" s="60">
        <v>2300</v>
      </c>
      <c r="H10" s="65">
        <f t="shared" si="2"/>
        <v>2300</v>
      </c>
      <c r="I10" s="24"/>
      <c r="J10" s="24"/>
      <c r="K10" s="24"/>
      <c r="L10" s="24"/>
      <c r="M10" s="24"/>
    </row>
    <row r="11" spans="1:13" s="18" customFormat="1" ht="16.5" customHeight="1" x14ac:dyDescent="0.2">
      <c r="A11" s="14">
        <v>758</v>
      </c>
      <c r="B11" s="12"/>
      <c r="C11" s="20"/>
      <c r="D11" s="15" t="s">
        <v>21</v>
      </c>
      <c r="E11" s="48"/>
      <c r="F11" s="29">
        <v>2567221</v>
      </c>
      <c r="G11" s="29">
        <f>G12</f>
        <v>-2300</v>
      </c>
      <c r="H11" s="29">
        <f t="shared" ref="H11:H13" si="3">SUM(F11:G11)</f>
        <v>2564921</v>
      </c>
      <c r="I11" s="24"/>
      <c r="J11" s="24"/>
      <c r="K11" s="24"/>
      <c r="L11" s="24"/>
      <c r="M11" s="24"/>
    </row>
    <row r="12" spans="1:13" s="18" customFormat="1" ht="16.5" customHeight="1" x14ac:dyDescent="0.2">
      <c r="A12" s="25"/>
      <c r="B12" s="27">
        <v>75818</v>
      </c>
      <c r="C12" s="19"/>
      <c r="D12" s="6" t="s">
        <v>22</v>
      </c>
      <c r="E12" s="53"/>
      <c r="F12" s="30">
        <f>F13</f>
        <v>2557221</v>
      </c>
      <c r="G12" s="30">
        <f>G13</f>
        <v>-2300</v>
      </c>
      <c r="H12" s="30">
        <f t="shared" si="3"/>
        <v>2554921</v>
      </c>
      <c r="I12" s="24"/>
      <c r="J12" s="24"/>
      <c r="K12" s="24"/>
      <c r="L12" s="24"/>
      <c r="M12" s="24"/>
    </row>
    <row r="13" spans="1:13" s="18" customFormat="1" ht="16.5" customHeight="1" x14ac:dyDescent="0.2">
      <c r="A13" s="26"/>
      <c r="B13" s="26"/>
      <c r="C13" s="5">
        <v>4810</v>
      </c>
      <c r="D13" s="7" t="s">
        <v>23</v>
      </c>
      <c r="E13" s="28"/>
      <c r="F13" s="31">
        <f>SUM(F15:F17)</f>
        <v>2557221</v>
      </c>
      <c r="G13" s="31">
        <f>SUM(G15:G17)</f>
        <v>-2300</v>
      </c>
      <c r="H13" s="31">
        <f t="shared" si="3"/>
        <v>2554921</v>
      </c>
      <c r="I13" s="24"/>
      <c r="J13" s="24"/>
      <c r="K13" s="24"/>
      <c r="L13" s="24"/>
      <c r="M13" s="24"/>
    </row>
    <row r="14" spans="1:13" s="18" customFormat="1" ht="15.75" customHeight="1" x14ac:dyDescent="0.2">
      <c r="A14" s="26"/>
      <c r="B14" s="26"/>
      <c r="C14" s="5"/>
      <c r="D14" s="7" t="s">
        <v>15</v>
      </c>
      <c r="E14" s="28"/>
      <c r="F14" s="31"/>
      <c r="G14" s="88"/>
      <c r="H14" s="88"/>
      <c r="I14" s="24"/>
      <c r="J14" s="24"/>
      <c r="K14" s="24"/>
      <c r="L14" s="24"/>
      <c r="M14" s="24"/>
    </row>
    <row r="15" spans="1:13" s="18" customFormat="1" ht="29.25" customHeight="1" x14ac:dyDescent="0.2">
      <c r="A15" s="80"/>
      <c r="B15" s="80"/>
      <c r="C15" s="81"/>
      <c r="D15" s="82" t="s">
        <v>24</v>
      </c>
      <c r="E15" s="28" t="s">
        <v>25</v>
      </c>
      <c r="F15" s="47">
        <v>452205</v>
      </c>
      <c r="G15" s="60">
        <v>-2300</v>
      </c>
      <c r="H15" s="60">
        <f t="shared" ref="H15:H21" si="4">SUM(F15:G15)</f>
        <v>449905</v>
      </c>
      <c r="I15" s="24"/>
      <c r="J15" s="24"/>
      <c r="K15" s="24"/>
      <c r="L15" s="24"/>
      <c r="M15" s="24"/>
    </row>
    <row r="16" spans="1:13" s="18" customFormat="1" ht="42" hidden="1" customHeight="1" x14ac:dyDescent="0.2">
      <c r="A16" s="80"/>
      <c r="B16" s="80"/>
      <c r="C16" s="81"/>
      <c r="D16" s="82" t="s">
        <v>26</v>
      </c>
      <c r="E16" s="28" t="s">
        <v>27</v>
      </c>
      <c r="F16" s="47">
        <v>1595016</v>
      </c>
      <c r="G16" s="60"/>
      <c r="H16" s="60">
        <f t="shared" si="4"/>
        <v>1595016</v>
      </c>
      <c r="I16" s="24"/>
      <c r="J16" s="24"/>
      <c r="K16" s="24"/>
      <c r="L16" s="24"/>
      <c r="M16" s="24"/>
    </row>
    <row r="17" spans="1:13" s="18" customFormat="1" ht="51.75" hidden="1" customHeight="1" x14ac:dyDescent="0.2">
      <c r="A17" s="80"/>
      <c r="B17" s="83"/>
      <c r="C17" s="84"/>
      <c r="D17" s="85" t="s">
        <v>28</v>
      </c>
      <c r="E17" s="61" t="s">
        <v>29</v>
      </c>
      <c r="F17" s="86">
        <v>510000</v>
      </c>
      <c r="G17" s="97"/>
      <c r="H17" s="97">
        <f t="shared" si="4"/>
        <v>510000</v>
      </c>
      <c r="I17" s="24"/>
      <c r="J17" s="24"/>
      <c r="K17" s="24"/>
      <c r="L17" s="24"/>
      <c r="M17" s="24"/>
    </row>
    <row r="18" spans="1:13" s="18" customFormat="1" ht="18" customHeight="1" x14ac:dyDescent="0.2">
      <c r="A18" s="14">
        <v>852</v>
      </c>
      <c r="B18" s="12"/>
      <c r="C18" s="20"/>
      <c r="D18" s="15" t="s">
        <v>36</v>
      </c>
      <c r="E18" s="48"/>
      <c r="F18" s="29">
        <v>113251.78</v>
      </c>
      <c r="G18" s="29">
        <f>G19</f>
        <v>2019.24</v>
      </c>
      <c r="H18" s="38">
        <f t="shared" si="4"/>
        <v>115271.02</v>
      </c>
      <c r="I18" s="24"/>
      <c r="J18" s="24"/>
      <c r="K18" s="24"/>
      <c r="L18" s="24"/>
      <c r="M18" s="24"/>
    </row>
    <row r="19" spans="1:13" s="18" customFormat="1" ht="16.5" customHeight="1" x14ac:dyDescent="0.2">
      <c r="A19" s="25"/>
      <c r="B19" s="27">
        <v>85216</v>
      </c>
      <c r="C19" s="62"/>
      <c r="D19" s="63" t="s">
        <v>37</v>
      </c>
      <c r="E19" s="100"/>
      <c r="F19" s="30">
        <f>F20</f>
        <v>429.33</v>
      </c>
      <c r="G19" s="30">
        <f>G20</f>
        <v>2019.24</v>
      </c>
      <c r="H19" s="36">
        <f t="shared" si="4"/>
        <v>2448.5700000000002</v>
      </c>
      <c r="I19" s="24"/>
      <c r="J19" s="24"/>
      <c r="K19" s="24"/>
      <c r="L19" s="24"/>
      <c r="M19" s="24"/>
    </row>
    <row r="20" spans="1:13" s="18" customFormat="1" ht="78" customHeight="1" x14ac:dyDescent="0.2">
      <c r="A20" s="26"/>
      <c r="B20" s="25"/>
      <c r="C20" s="51">
        <v>2910</v>
      </c>
      <c r="D20" s="52" t="s">
        <v>18</v>
      </c>
      <c r="E20" s="94"/>
      <c r="F20" s="31">
        <f>F21</f>
        <v>429.33</v>
      </c>
      <c r="G20" s="31">
        <f t="shared" ref="G20" si="5">G21</f>
        <v>2019.24</v>
      </c>
      <c r="H20" s="37">
        <f t="shared" si="4"/>
        <v>2448.5700000000002</v>
      </c>
      <c r="I20" s="24"/>
      <c r="J20" s="24"/>
      <c r="K20" s="24"/>
      <c r="L20" s="24"/>
      <c r="M20" s="24"/>
    </row>
    <row r="21" spans="1:13" s="18" customFormat="1" ht="17.25" customHeight="1" x14ac:dyDescent="0.2">
      <c r="A21" s="26"/>
      <c r="B21" s="25"/>
      <c r="C21" s="95"/>
      <c r="D21" s="96" t="s">
        <v>6</v>
      </c>
      <c r="E21" s="94" t="s">
        <v>12</v>
      </c>
      <c r="F21" s="33">
        <v>429.33</v>
      </c>
      <c r="G21" s="60">
        <v>2019.24</v>
      </c>
      <c r="H21" s="65">
        <f t="shared" si="4"/>
        <v>2448.5700000000002</v>
      </c>
      <c r="I21" s="24"/>
      <c r="J21" s="24"/>
      <c r="K21" s="24"/>
      <c r="L21" s="24"/>
      <c r="M21" s="24"/>
    </row>
    <row r="22" spans="1:13" s="18" customFormat="1" ht="18" customHeight="1" x14ac:dyDescent="0.2">
      <c r="A22" s="14">
        <v>855</v>
      </c>
      <c r="B22" s="12"/>
      <c r="C22" s="20"/>
      <c r="D22" s="15" t="s">
        <v>19</v>
      </c>
      <c r="E22" s="101"/>
      <c r="F22" s="29">
        <v>4422.1899999999996</v>
      </c>
      <c r="G22" s="29">
        <f>G23+G28</f>
        <v>5800.61</v>
      </c>
      <c r="H22" s="38">
        <f t="shared" ref="H22:H27" si="6">SUM(F22:G22)</f>
        <v>10222.799999999999</v>
      </c>
      <c r="I22" s="24"/>
      <c r="J22" s="24"/>
      <c r="K22" s="24"/>
      <c r="L22" s="24"/>
      <c r="M22" s="24"/>
    </row>
    <row r="23" spans="1:13" s="18" customFormat="1" ht="16.5" customHeight="1" x14ac:dyDescent="0.2">
      <c r="A23" s="25"/>
      <c r="B23" s="27">
        <v>85501</v>
      </c>
      <c r="C23" s="62"/>
      <c r="D23" s="63" t="s">
        <v>38</v>
      </c>
      <c r="E23" s="100"/>
      <c r="F23" s="30">
        <f>F24+F26</f>
        <v>905.66</v>
      </c>
      <c r="G23" s="30">
        <f>G24+G26</f>
        <v>1004.0799999999999</v>
      </c>
      <c r="H23" s="36">
        <f t="shared" si="6"/>
        <v>1909.7399999999998</v>
      </c>
      <c r="I23" s="24"/>
      <c r="J23" s="24"/>
      <c r="K23" s="24"/>
      <c r="L23" s="24"/>
      <c r="M23" s="24"/>
    </row>
    <row r="24" spans="1:13" s="18" customFormat="1" ht="78" customHeight="1" x14ac:dyDescent="0.2">
      <c r="A24" s="26"/>
      <c r="B24" s="25"/>
      <c r="C24" s="51">
        <v>2910</v>
      </c>
      <c r="D24" s="52" t="s">
        <v>18</v>
      </c>
      <c r="E24" s="94"/>
      <c r="F24" s="31">
        <f>F25</f>
        <v>827.92</v>
      </c>
      <c r="G24" s="31">
        <f t="shared" ref="G24:G26" si="7">G25</f>
        <v>826.68</v>
      </c>
      <c r="H24" s="37">
        <f t="shared" si="6"/>
        <v>1654.6</v>
      </c>
      <c r="I24" s="24"/>
      <c r="J24" s="24"/>
      <c r="K24" s="24"/>
      <c r="L24" s="24"/>
      <c r="M24" s="24"/>
    </row>
    <row r="25" spans="1:13" s="18" customFormat="1" ht="16.5" customHeight="1" x14ac:dyDescent="0.2">
      <c r="A25" s="26"/>
      <c r="B25" s="25"/>
      <c r="C25" s="95"/>
      <c r="D25" s="96" t="s">
        <v>6</v>
      </c>
      <c r="E25" s="94" t="s">
        <v>12</v>
      </c>
      <c r="F25" s="33">
        <v>827.92</v>
      </c>
      <c r="G25" s="60">
        <v>826.68</v>
      </c>
      <c r="H25" s="65">
        <f t="shared" si="6"/>
        <v>1654.6</v>
      </c>
      <c r="I25" s="24"/>
      <c r="J25" s="24"/>
      <c r="K25" s="24"/>
      <c r="L25" s="24"/>
      <c r="M25" s="24"/>
    </row>
    <row r="26" spans="1:13" s="18" customFormat="1" ht="16.5" customHeight="1" x14ac:dyDescent="0.2">
      <c r="A26" s="26"/>
      <c r="B26" s="26"/>
      <c r="C26" s="51">
        <v>4580</v>
      </c>
      <c r="D26" s="52" t="s">
        <v>20</v>
      </c>
      <c r="E26" s="98"/>
      <c r="F26" s="31">
        <f>F27</f>
        <v>77.739999999999995</v>
      </c>
      <c r="G26" s="31">
        <f t="shared" si="7"/>
        <v>177.4</v>
      </c>
      <c r="H26" s="37">
        <f t="shared" si="6"/>
        <v>255.14</v>
      </c>
      <c r="I26" s="24"/>
      <c r="J26" s="24"/>
      <c r="K26" s="24"/>
      <c r="L26" s="24"/>
      <c r="M26" s="24"/>
    </row>
    <row r="27" spans="1:13" s="18" customFormat="1" ht="16.5" customHeight="1" x14ac:dyDescent="0.2">
      <c r="A27" s="64"/>
      <c r="B27" s="64"/>
      <c r="C27" s="99"/>
      <c r="D27" s="96" t="s">
        <v>6</v>
      </c>
      <c r="E27" s="94" t="s">
        <v>12</v>
      </c>
      <c r="F27" s="33">
        <v>77.739999999999995</v>
      </c>
      <c r="G27" s="60">
        <v>177.4</v>
      </c>
      <c r="H27" s="65">
        <f t="shared" si="6"/>
        <v>255.14</v>
      </c>
      <c r="I27" s="24"/>
      <c r="J27" s="24"/>
      <c r="K27" s="24"/>
      <c r="L27" s="24"/>
      <c r="M27" s="24"/>
    </row>
    <row r="28" spans="1:13" s="18" customFormat="1" ht="54" customHeight="1" x14ac:dyDescent="0.2">
      <c r="A28" s="25"/>
      <c r="B28" s="27">
        <v>85502</v>
      </c>
      <c r="C28" s="62"/>
      <c r="D28" s="63" t="s">
        <v>39</v>
      </c>
      <c r="E28" s="100"/>
      <c r="F28" s="30">
        <f>F29+F31</f>
        <v>3516.53</v>
      </c>
      <c r="G28" s="30">
        <f>G29+G31</f>
        <v>4796.53</v>
      </c>
      <c r="H28" s="36">
        <f t="shared" ref="H28:H32" si="8">SUM(F28:G28)</f>
        <v>8313.06</v>
      </c>
      <c r="I28" s="24"/>
      <c r="J28" s="24"/>
      <c r="K28" s="24"/>
      <c r="L28" s="24"/>
      <c r="M28" s="24"/>
    </row>
    <row r="29" spans="1:13" s="18" customFormat="1" ht="79.5" customHeight="1" x14ac:dyDescent="0.2">
      <c r="A29" s="26"/>
      <c r="B29" s="25"/>
      <c r="C29" s="51">
        <v>2910</v>
      </c>
      <c r="D29" s="52" t="s">
        <v>18</v>
      </c>
      <c r="E29" s="94"/>
      <c r="F29" s="31">
        <v>3038.96</v>
      </c>
      <c r="G29" s="31">
        <f t="shared" ref="G29:G31" si="9">G30</f>
        <v>4107.1899999999996</v>
      </c>
      <c r="H29" s="37">
        <f t="shared" si="8"/>
        <v>7146.15</v>
      </c>
      <c r="I29" s="24"/>
      <c r="J29" s="24"/>
      <c r="K29" s="24"/>
      <c r="L29" s="24"/>
      <c r="M29" s="24"/>
    </row>
    <row r="30" spans="1:13" s="18" customFormat="1" ht="16.5" customHeight="1" x14ac:dyDescent="0.2">
      <c r="A30" s="26"/>
      <c r="B30" s="25"/>
      <c r="C30" s="95"/>
      <c r="D30" s="96" t="s">
        <v>6</v>
      </c>
      <c r="E30" s="94" t="s">
        <v>12</v>
      </c>
      <c r="F30" s="33">
        <v>827.92</v>
      </c>
      <c r="G30" s="60">
        <v>4107.1899999999996</v>
      </c>
      <c r="H30" s="65">
        <f t="shared" si="8"/>
        <v>4935.1099999999997</v>
      </c>
      <c r="I30" s="24"/>
      <c r="J30" s="24"/>
      <c r="K30" s="24"/>
      <c r="L30" s="24"/>
      <c r="M30" s="24"/>
    </row>
    <row r="31" spans="1:13" s="18" customFormat="1" ht="16.5" customHeight="1" x14ac:dyDescent="0.2">
      <c r="A31" s="26"/>
      <c r="B31" s="26"/>
      <c r="C31" s="51">
        <v>4580</v>
      </c>
      <c r="D31" s="52" t="s">
        <v>20</v>
      </c>
      <c r="E31" s="98"/>
      <c r="F31" s="31">
        <f>F32</f>
        <v>477.57</v>
      </c>
      <c r="G31" s="31">
        <f t="shared" si="9"/>
        <v>689.34</v>
      </c>
      <c r="H31" s="37">
        <f t="shared" si="8"/>
        <v>1166.9100000000001</v>
      </c>
      <c r="I31" s="24"/>
      <c r="J31" s="24"/>
      <c r="K31" s="24"/>
      <c r="L31" s="24"/>
      <c r="M31" s="24"/>
    </row>
    <row r="32" spans="1:13" s="18" customFormat="1" ht="16.5" customHeight="1" x14ac:dyDescent="0.2">
      <c r="A32" s="64"/>
      <c r="B32" s="64"/>
      <c r="C32" s="99"/>
      <c r="D32" s="96" t="s">
        <v>6</v>
      </c>
      <c r="E32" s="94" t="s">
        <v>12</v>
      </c>
      <c r="F32" s="33">
        <v>477.57</v>
      </c>
      <c r="G32" s="60">
        <v>689.34</v>
      </c>
      <c r="H32" s="65">
        <f t="shared" si="8"/>
        <v>1166.9100000000001</v>
      </c>
      <c r="I32" s="24"/>
      <c r="J32" s="24"/>
      <c r="K32" s="24"/>
      <c r="L32" s="24"/>
      <c r="M32" s="24"/>
    </row>
    <row r="33" spans="1:13" s="32" customFormat="1" ht="18" customHeight="1" x14ac:dyDescent="0.2">
      <c r="A33" s="42"/>
      <c r="B33" s="42"/>
      <c r="C33" s="43"/>
      <c r="D33" s="50" t="s">
        <v>10</v>
      </c>
      <c r="E33" s="46"/>
      <c r="F33" s="44">
        <v>61048627.649999999</v>
      </c>
      <c r="G33" s="44">
        <f>G7+G11+G18+G22</f>
        <v>7819.8499999999995</v>
      </c>
      <c r="H33" s="44">
        <f t="shared" ref="H33" si="10">SUM(F33:G33)</f>
        <v>61056447.5</v>
      </c>
      <c r="I33" s="24"/>
      <c r="J33" s="24"/>
      <c r="K33" s="24"/>
      <c r="L33" s="24"/>
      <c r="M33" s="24"/>
    </row>
    <row r="34" spans="1:13" s="32" customFormat="1" ht="9.75" customHeight="1" x14ac:dyDescent="0.2">
      <c r="A34" s="54"/>
      <c r="B34" s="54"/>
      <c r="C34" s="55"/>
      <c r="D34" s="56"/>
      <c r="E34" s="57"/>
      <c r="F34" s="58"/>
      <c r="G34" s="66"/>
      <c r="H34" s="66"/>
      <c r="I34" s="24"/>
      <c r="J34" s="24"/>
      <c r="K34" s="24"/>
      <c r="L34" s="24"/>
      <c r="M34" s="24"/>
    </row>
    <row r="35" spans="1:13" s="32" customFormat="1" ht="17.25" customHeight="1" x14ac:dyDescent="0.2">
      <c r="A35" s="107" t="s">
        <v>31</v>
      </c>
      <c r="B35" s="107"/>
      <c r="C35" s="107"/>
      <c r="D35" s="107"/>
      <c r="E35" s="107"/>
      <c r="F35" s="23"/>
      <c r="G35" s="45"/>
      <c r="H35" s="87"/>
      <c r="I35"/>
      <c r="J35"/>
      <c r="K35"/>
      <c r="L35" s="24"/>
      <c r="M35" s="24"/>
    </row>
    <row r="36" spans="1:13" s="18" customFormat="1" ht="18" customHeight="1" x14ac:dyDescent="0.2">
      <c r="A36" s="14">
        <v>750</v>
      </c>
      <c r="B36" s="12"/>
      <c r="C36" s="20"/>
      <c r="D36" s="15" t="s">
        <v>14</v>
      </c>
      <c r="E36" s="102"/>
      <c r="F36" s="29">
        <v>407965</v>
      </c>
      <c r="G36" s="29">
        <f>G37</f>
        <v>23962</v>
      </c>
      <c r="H36" s="38">
        <f t="shared" ref="H36" si="11">SUM(F36:G36)</f>
        <v>431927</v>
      </c>
      <c r="I36" s="24"/>
      <c r="J36" s="24"/>
      <c r="K36" s="24"/>
      <c r="L36" s="24"/>
      <c r="M36" s="24"/>
    </row>
    <row r="37" spans="1:13" s="32" customFormat="1" ht="18" customHeight="1" x14ac:dyDescent="0.2">
      <c r="A37" s="25"/>
      <c r="B37" s="25">
        <v>75011</v>
      </c>
      <c r="C37" s="51"/>
      <c r="D37" s="91" t="s">
        <v>30</v>
      </c>
      <c r="E37" s="92"/>
      <c r="F37" s="30">
        <f>F38+F40+F42</f>
        <v>373743</v>
      </c>
      <c r="G37" s="30">
        <f>G38+G40+G42</f>
        <v>23962</v>
      </c>
      <c r="H37" s="30">
        <f t="shared" ref="H37:H43" si="12">SUM(F37:G37)</f>
        <v>397705</v>
      </c>
      <c r="I37" s="24"/>
      <c r="J37" s="24"/>
      <c r="K37" s="24"/>
      <c r="L37" s="24"/>
      <c r="M37" s="24"/>
    </row>
    <row r="38" spans="1:13" s="18" customFormat="1" ht="16.5" customHeight="1" x14ac:dyDescent="0.2">
      <c r="A38" s="26"/>
      <c r="B38" s="26"/>
      <c r="C38" s="51">
        <v>4010</v>
      </c>
      <c r="D38" s="52" t="s">
        <v>40</v>
      </c>
      <c r="E38" s="94"/>
      <c r="F38" s="31">
        <f>F39</f>
        <v>317187</v>
      </c>
      <c r="G38" s="31">
        <f t="shared" ref="G38:G42" si="13">G39</f>
        <v>20318</v>
      </c>
      <c r="H38" s="37">
        <f t="shared" si="12"/>
        <v>337505</v>
      </c>
      <c r="I38" s="24"/>
      <c r="J38" s="24"/>
      <c r="K38" s="24"/>
      <c r="L38" s="24"/>
      <c r="M38" s="24"/>
    </row>
    <row r="39" spans="1:13" s="32" customFormat="1" ht="16.5" customHeight="1" x14ac:dyDescent="0.2">
      <c r="A39" s="17"/>
      <c r="B39" s="17"/>
      <c r="C39" s="95"/>
      <c r="D39" s="96" t="s">
        <v>6</v>
      </c>
      <c r="E39" s="94" t="s">
        <v>12</v>
      </c>
      <c r="F39" s="33">
        <v>317187</v>
      </c>
      <c r="G39" s="60">
        <v>20318</v>
      </c>
      <c r="H39" s="65">
        <f t="shared" si="12"/>
        <v>337505</v>
      </c>
      <c r="I39" s="24"/>
      <c r="J39" s="24"/>
      <c r="K39" s="24"/>
      <c r="L39" s="24"/>
      <c r="M39" s="24"/>
    </row>
    <row r="40" spans="1:13" s="79" customFormat="1" ht="16.5" customHeight="1" x14ac:dyDescent="0.2">
      <c r="A40" s="26"/>
      <c r="B40" s="26"/>
      <c r="C40" s="51">
        <v>4110</v>
      </c>
      <c r="D40" s="52" t="s">
        <v>41</v>
      </c>
      <c r="E40" s="94"/>
      <c r="F40" s="31">
        <f>F41</f>
        <v>54524</v>
      </c>
      <c r="G40" s="31">
        <f t="shared" si="13"/>
        <v>3492</v>
      </c>
      <c r="H40" s="37">
        <f t="shared" ref="H40:H41" si="14">SUM(F40:G40)</f>
        <v>58016</v>
      </c>
      <c r="I40" s="24"/>
      <c r="J40" s="24"/>
      <c r="K40" s="24"/>
    </row>
    <row r="41" spans="1:13" s="79" customFormat="1" ht="16.5" customHeight="1" x14ac:dyDescent="0.2">
      <c r="A41" s="17"/>
      <c r="B41" s="17"/>
      <c r="C41" s="95"/>
      <c r="D41" s="96" t="s">
        <v>6</v>
      </c>
      <c r="E41" s="94" t="s">
        <v>12</v>
      </c>
      <c r="F41" s="33">
        <v>54524</v>
      </c>
      <c r="G41" s="60">
        <v>3492</v>
      </c>
      <c r="H41" s="65">
        <f t="shared" si="14"/>
        <v>58016</v>
      </c>
      <c r="I41" s="24"/>
      <c r="J41" s="24"/>
      <c r="K41" s="24"/>
    </row>
    <row r="42" spans="1:13" s="79" customFormat="1" ht="29.25" customHeight="1" x14ac:dyDescent="0.2">
      <c r="A42" s="26"/>
      <c r="B42" s="26"/>
      <c r="C42" s="51">
        <v>4120</v>
      </c>
      <c r="D42" s="52" t="s">
        <v>42</v>
      </c>
      <c r="E42" s="94"/>
      <c r="F42" s="31">
        <f>F43</f>
        <v>2032</v>
      </c>
      <c r="G42" s="31">
        <f t="shared" si="13"/>
        <v>152</v>
      </c>
      <c r="H42" s="37">
        <f t="shared" si="12"/>
        <v>2184</v>
      </c>
      <c r="I42" s="24"/>
      <c r="J42" s="24"/>
      <c r="K42" s="24"/>
    </row>
    <row r="43" spans="1:13" s="79" customFormat="1" ht="16.5" customHeight="1" x14ac:dyDescent="0.2">
      <c r="A43" s="17"/>
      <c r="B43" s="17"/>
      <c r="C43" s="95"/>
      <c r="D43" s="96" t="s">
        <v>6</v>
      </c>
      <c r="E43" s="94" t="s">
        <v>12</v>
      </c>
      <c r="F43" s="33">
        <v>2032</v>
      </c>
      <c r="G43" s="60">
        <v>152</v>
      </c>
      <c r="H43" s="65">
        <f t="shared" si="12"/>
        <v>2184</v>
      </c>
      <c r="I43" s="24"/>
      <c r="J43" s="24"/>
      <c r="K43" s="24"/>
    </row>
    <row r="44" spans="1:13" s="22" customFormat="1" ht="18" customHeight="1" x14ac:dyDescent="0.2">
      <c r="A44" s="42"/>
      <c r="B44" s="42"/>
      <c r="C44" s="43"/>
      <c r="D44" s="50" t="s">
        <v>10</v>
      </c>
      <c r="E44" s="46"/>
      <c r="F44" s="44">
        <v>413682</v>
      </c>
      <c r="G44" s="44">
        <f>G36</f>
        <v>23962</v>
      </c>
      <c r="H44" s="44">
        <f>SUM(F44:G44)</f>
        <v>437644</v>
      </c>
      <c r="I44"/>
      <c r="J44"/>
      <c r="K44"/>
      <c r="L44"/>
      <c r="M44"/>
    </row>
    <row r="45" spans="1:13" s="68" customFormat="1" ht="20.25" customHeight="1" x14ac:dyDescent="0.2">
      <c r="A45" s="54"/>
      <c r="B45" s="54"/>
      <c r="C45" s="55"/>
      <c r="D45" s="56"/>
      <c r="E45" s="57"/>
      <c r="F45" s="58"/>
      <c r="G45" s="66"/>
      <c r="H45" s="66"/>
      <c r="I45" s="49"/>
      <c r="J45" s="49"/>
      <c r="K45" s="49"/>
      <c r="L45" s="49"/>
      <c r="M45" s="49"/>
    </row>
    <row r="46" spans="1:13" ht="23.25" customHeight="1" x14ac:dyDescent="0.2">
      <c r="A46" s="104" t="s">
        <v>11</v>
      </c>
      <c r="B46" s="105"/>
      <c r="C46" s="105"/>
      <c r="D46" s="105"/>
      <c r="E46" s="106"/>
      <c r="F46" s="78">
        <v>88277142.099999994</v>
      </c>
      <c r="G46" s="78">
        <f>G33+G44</f>
        <v>31781.85</v>
      </c>
      <c r="H46" s="78">
        <f>SUM(F46:G46)</f>
        <v>88308923.949999988</v>
      </c>
    </row>
  </sheetData>
  <mergeCells count="4">
    <mergeCell ref="A4:E4"/>
    <mergeCell ref="A46:E46"/>
    <mergeCell ref="A35:E35"/>
    <mergeCell ref="A6:E6"/>
  </mergeCells>
  <phoneticPr fontId="2" type="noConversion"/>
  <printOptions horizontalCentered="1" gridLines="1"/>
  <pageMargins left="0.43307086614173229" right="0.23622047244094491" top="0.86614173228346458" bottom="0.78740157480314965" header="0.51181102362204722" footer="0.51181102362204722"/>
  <pageSetup paperSize="9" scale="75" orientation="portrait" r:id="rId1"/>
  <headerFooter alignWithMargins="0">
    <oddHeader xml:space="preserve">&amp;C&amp;"Bookman Old Style,Pogrubiona kursywa"&amp;12ZMIANY W PLANIE FINANSOWYM 
WYDATKÓW BUDŻETOWYCH URZĘDU MIEJSKIEGO NA ROK 2021&amp;R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2021-03-04T10:36:45Z</cp:lastPrinted>
  <dcterms:created xsi:type="dcterms:W3CDTF">2000-01-03T19:49:14Z</dcterms:created>
  <dcterms:modified xsi:type="dcterms:W3CDTF">2021-03-04T10:43:17Z</dcterms:modified>
</cp:coreProperties>
</file>