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54_29III2021_ZM_PL_FIN\"/>
    </mc:Choice>
  </mc:AlternateContent>
  <xr:revisionPtr revIDLastSave="0" documentId="13_ncr:1_{D69C31C4-8B6A-4ECF-A4EA-74A27BD04E7B}" xr6:coauthVersionLast="46" xr6:coauthVersionMax="46" xr10:uidLastSave="{00000000-0000-0000-0000-000000000000}"/>
  <bookViews>
    <workbookView xWindow="13320" yWindow="0" windowWidth="15330" windowHeight="1533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DOCH!$A$1:$H$87</definedName>
    <definedName name="_xlnm.Print_Titles" localSheetId="0">DOCH!$5:$5</definedName>
  </definedNames>
  <calcPr calcId="191029"/>
</workbook>
</file>

<file path=xl/calcChain.xml><?xml version="1.0" encoding="utf-8"?>
<calcChain xmlns="http://schemas.openxmlformats.org/spreadsheetml/2006/main">
  <c r="F76" i="1" l="1"/>
  <c r="F75" i="1" s="1"/>
  <c r="F74" i="1" s="1"/>
  <c r="H77" i="1"/>
  <c r="G76" i="1"/>
  <c r="G75" i="1" s="1"/>
  <c r="G74" i="1" s="1"/>
  <c r="G62" i="1"/>
  <c r="G61" i="1" s="1"/>
  <c r="H63" i="1"/>
  <c r="F62" i="1"/>
  <c r="F61" i="1" s="1"/>
  <c r="H60" i="1"/>
  <c r="G59" i="1"/>
  <c r="G58" i="1" s="1"/>
  <c r="G57" i="1" s="1"/>
  <c r="F59" i="1"/>
  <c r="H56" i="1"/>
  <c r="G55" i="1"/>
  <c r="G54" i="1" s="1"/>
  <c r="F55" i="1"/>
  <c r="H52" i="1"/>
  <c r="G51" i="1"/>
  <c r="F51" i="1"/>
  <c r="H50" i="1"/>
  <c r="G49" i="1"/>
  <c r="F49" i="1"/>
  <c r="H47" i="1"/>
  <c r="G46" i="1"/>
  <c r="F46" i="1"/>
  <c r="H45" i="1"/>
  <c r="G44" i="1"/>
  <c r="F44" i="1"/>
  <c r="H41" i="1"/>
  <c r="G40" i="1"/>
  <c r="F40" i="1"/>
  <c r="H40" i="1" s="1"/>
  <c r="H39" i="1"/>
  <c r="G38" i="1"/>
  <c r="F38" i="1"/>
  <c r="H34" i="1"/>
  <c r="G33" i="1"/>
  <c r="F33" i="1"/>
  <c r="F32" i="1" s="1"/>
  <c r="H30" i="1"/>
  <c r="G29" i="1"/>
  <c r="G28" i="1" s="1"/>
  <c r="F29" i="1"/>
  <c r="H26" i="1"/>
  <c r="G25" i="1"/>
  <c r="G24" i="1" s="1"/>
  <c r="F25" i="1"/>
  <c r="H22" i="1"/>
  <c r="G21" i="1"/>
  <c r="F21" i="1"/>
  <c r="G17" i="1"/>
  <c r="G16" i="1" s="1"/>
  <c r="G15" i="1" s="1"/>
  <c r="H15" i="1" s="1"/>
  <c r="H18" i="1"/>
  <c r="F17" i="1"/>
  <c r="G37" i="1" l="1"/>
  <c r="H51" i="1"/>
  <c r="H76" i="1"/>
  <c r="G48" i="1"/>
  <c r="H48" i="1" s="1"/>
  <c r="H74" i="1"/>
  <c r="G78" i="1"/>
  <c r="H78" i="1" s="1"/>
  <c r="H75" i="1"/>
  <c r="H62" i="1"/>
  <c r="H61" i="1"/>
  <c r="H57" i="1"/>
  <c r="H59" i="1"/>
  <c r="H58" i="1"/>
  <c r="H25" i="1"/>
  <c r="F37" i="1"/>
  <c r="H54" i="1"/>
  <c r="G53" i="1"/>
  <c r="H53" i="1" s="1"/>
  <c r="H55" i="1"/>
  <c r="H46" i="1"/>
  <c r="H49" i="1"/>
  <c r="H44" i="1"/>
  <c r="H38" i="1"/>
  <c r="H33" i="1"/>
  <c r="H21" i="1"/>
  <c r="H29" i="1"/>
  <c r="H28" i="1"/>
  <c r="G27" i="1"/>
  <c r="H24" i="1"/>
  <c r="G23" i="1"/>
  <c r="H23" i="1" s="1"/>
  <c r="G20" i="1"/>
  <c r="H17" i="1"/>
  <c r="H16" i="1"/>
  <c r="H27" i="1" l="1"/>
  <c r="H20" i="1"/>
  <c r="G19" i="1"/>
  <c r="H19" i="1" s="1"/>
  <c r="H36" i="1" l="1"/>
  <c r="G35" i="1"/>
  <c r="G32" i="1" s="1"/>
  <c r="F35" i="1"/>
  <c r="H70" i="1"/>
  <c r="G69" i="1"/>
  <c r="G68" i="1" s="1"/>
  <c r="F69" i="1"/>
  <c r="H69" i="1" l="1"/>
  <c r="H35" i="1"/>
  <c r="H32" i="1"/>
  <c r="F68" i="1"/>
  <c r="H10" i="1"/>
  <c r="G9" i="1"/>
  <c r="G8" i="1" s="1"/>
  <c r="F9" i="1"/>
  <c r="H68" i="1" l="1"/>
  <c r="F67" i="1"/>
  <c r="F71" i="1" s="1"/>
  <c r="H8" i="1"/>
  <c r="G7" i="1"/>
  <c r="H9" i="1"/>
  <c r="H7" i="1" l="1"/>
  <c r="H84" i="1" l="1"/>
  <c r="G83" i="1"/>
  <c r="G82" i="1" s="1"/>
  <c r="F83" i="1"/>
  <c r="F82" i="1" s="1"/>
  <c r="H14" i="1"/>
  <c r="G13" i="1"/>
  <c r="G12" i="1" s="1"/>
  <c r="G11" i="1" s="1"/>
  <c r="F13" i="1"/>
  <c r="G81" i="1" l="1"/>
  <c r="H81" i="1" s="1"/>
  <c r="G67" i="1"/>
  <c r="H67" i="1" s="1"/>
  <c r="H83" i="1"/>
  <c r="H13" i="1"/>
  <c r="G85" i="1" l="1"/>
  <c r="G71" i="1"/>
  <c r="H71" i="1" s="1"/>
  <c r="H82" i="1"/>
  <c r="H12" i="1"/>
  <c r="H11" i="1"/>
  <c r="H37" i="1" l="1"/>
  <c r="G43" i="1"/>
  <c r="G31" i="1"/>
  <c r="G42" i="1" l="1"/>
  <c r="G64" i="1" s="1"/>
  <c r="G87" i="1" s="1"/>
  <c r="H31" i="1"/>
  <c r="H43" i="1"/>
  <c r="H42" i="1" l="1"/>
  <c r="H64" i="1" l="1"/>
  <c r="H85" i="1"/>
  <c r="H87" i="1" l="1"/>
</calcChain>
</file>

<file path=xl/sharedStrings.xml><?xml version="1.0" encoding="utf-8"?>
<sst xmlns="http://schemas.openxmlformats.org/spreadsheetml/2006/main" count="123" uniqueCount="70">
  <si>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</si>
  <si>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</si>
  <si>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</si>
  <si>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</si>
  <si>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</si>
  <si>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</si>
  <si>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</si>
  <si>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</si>
  <si>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</si>
  <si>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</si>
  <si>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</si>
  <si>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</si>
  <si>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RAZEM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</si>
  <si>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</si>
  <si>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</si>
  <si>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I. DOCHODY  WŁASNE :</t>
  </si>
  <si>
    <t>OPIEKA SPOŁECZNA</t>
  </si>
  <si>
    <t>Zasiłki stałe</t>
  </si>
  <si>
    <t>RODZINA</t>
  </si>
  <si>
    <t>Świadczenie wychowawcze</t>
  </si>
  <si>
    <t>Świadczenia rodzinne, świadczenie z funduszu alimentacyjnego oraz składki na ubezpieczenia emerytalne i rentowe z ubezpieczenia społecznego</t>
  </si>
  <si>
    <t>TRANSPORT I ŁĄCZNOŚĆ</t>
  </si>
  <si>
    <t>Wydz. Gospodarki Komunalnej</t>
  </si>
  <si>
    <t xml:space="preserve">RAZEM </t>
  </si>
  <si>
    <t>Drogi publiczne gminne</t>
  </si>
  <si>
    <t>Wpływy z otrzymanych spadków, zapisów i darowizn w postaci pieniężnej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</si>
  <si>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0960</t>
    </r>
  </si>
  <si>
    <t>GOSPODARKA  KOMUNALNA I OCHRONA ŚRODOWISKA</t>
  </si>
  <si>
    <t>OGÓŁEM  DOCHODY BUDŻETOWE URZĘDU MIEJSKIEGO</t>
  </si>
  <si>
    <t>POMOC SPOŁECZNA</t>
  </si>
  <si>
    <t>Składki na ubezpieczenie zdrowotne opłacane za osoby pobierające niektóre świadczenia z pomocy społecznej oraz za osoby uczestniczące w zajęciach w centrum integracji społecznej</t>
  </si>
  <si>
    <t>Dodatki mieszkaniowe</t>
  </si>
  <si>
    <t>Zmiany wynikające z uchwały Rady Miejskiej Nr XX/285/2021  z 23.03.2021 r.</t>
  </si>
  <si>
    <t>GOSPODARKA MIESZKANIOWA</t>
  </si>
  <si>
    <t>Gospodarka gruntami i nieruchomościami</t>
  </si>
  <si>
    <t>.0770</t>
  </si>
  <si>
    <t xml:space="preserve">Wpłaty z tytułu odpłatnego nabycia prawa własności oraz prawa użytkowania wieczystego nieruchomości </t>
  </si>
  <si>
    <t>Wydz. Gospodarki Nieruchomościami i Planowania Przestrzennego</t>
  </si>
  <si>
    <t>DOCHODY OD OSÓB PRAWNYCH, OD OSÓB FIZYCZNYCH I INNYCH JEDNOSTEK NIEPOSIADAJĄCYCH OSOBOWOŚCI PRAWNEJ ORAZ WYDATKI ZWIĄZANE Z ICH POBOREM</t>
  </si>
  <si>
    <t>Udziały gmin w podatkach stanowiących dochód budżetu państwa</t>
  </si>
  <si>
    <r>
      <t>.</t>
    </r>
    <r>
      <rPr>
        <sz val="9"/>
        <rFont val="Verdana"/>
        <family val="2"/>
        <charset val="238"/>
      </rPr>
      <t>0020</t>
    </r>
  </si>
  <si>
    <t>Wpływy z podatku dochodowego od osób prawnych</t>
  </si>
  <si>
    <t>OBSŁUGA DŁUGU PUBLICZNEGO</t>
  </si>
  <si>
    <t>Obsługa papierów wartościowych, kredytów i pożyczek oraz innych zobowiązań jednostek samorządu terytorialnego zaliczanych do tytułu dłużnego- kredyty i pożyczki</t>
  </si>
  <si>
    <t>RÓŻNE ROZLICZENIA</t>
  </si>
  <si>
    <t>Różne rozliczenia finansowe</t>
  </si>
  <si>
    <t>Stan. ds. Wojskowych</t>
  </si>
  <si>
    <t>OCHRONA ZDROWIA</t>
  </si>
  <si>
    <t>Przeciwdziałanie alkoholizmowi</t>
  </si>
  <si>
    <t>Wieloosobowe Stanowisko ds. Społecznych</t>
  </si>
  <si>
    <t>Wpływy ze zwrotów dotacji oraz płatności wykorzystanych niezgodnie z przeznaczeniem lub wykorzystanych z naruszeniem procedur, o których mowa w art. 184 ustawy, pobranych nienależnie lub w nadmiernej wysokości</t>
  </si>
  <si>
    <t>Działalność Państwowego Gospodarstwa Wodnego Wody Polskie</t>
  </si>
  <si>
    <t>Stan. ds. Zarządzania Kryzysowego, OC i Obronności</t>
  </si>
  <si>
    <t>Wpływy ze zwrotów niewykorzystanych dotacji oraz płatności, dotyczące dochodów majątkowych</t>
  </si>
  <si>
    <t>KULTURA I OCHRONA DZIEDZICTWA NARODOWEGO</t>
  </si>
  <si>
    <t>Domy i ośrodki kultury, świetlice i kluby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</si>
  <si>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0950</t>
    </r>
  </si>
  <si>
    <t>Wpływy z tytułu kar i odszkodowań wynikających z umów</t>
  </si>
  <si>
    <t>Biblioteki</t>
  </si>
  <si>
    <t>Część oświatowa subwencji ogólnej dla jednostek samorządu terytorialnego</t>
  </si>
  <si>
    <t>Subwencje ogólne z budżetu państwa</t>
  </si>
  <si>
    <t>Wieloosobowe stanowisko ds. Edukacji ET</t>
  </si>
  <si>
    <t>II. SUBWENCJE  :</t>
  </si>
  <si>
    <t>III.  DOCHODY ZWIĄZANE Z REALIZACJĄ ZADAŃ POWIERZONYCH :</t>
  </si>
  <si>
    <t>IV.  DOCHODY Z TYTUŁU DOTACJI I ŚRODKI NA ZADANIA WŁASNE :</t>
  </si>
  <si>
    <t>Drogi publiczne powiatowe</t>
  </si>
  <si>
    <t>Dotacje celowe otrzymane z powiatu na zadania bieżące realizowane na podstawie porozumień (umów) między jednostkami samorządu  terytorialnego</t>
  </si>
  <si>
    <t>Środki na dofinansowanie własnych zadań bieżących gmin, powiatów (związków gmin, związków powiatowo-gminnych, związków powiatów), samorządów województw, pozyskane z innych źródeł</t>
  </si>
  <si>
    <t>Załącznik Nr 1 do zarządzenia nr 54/2021</t>
  </si>
  <si>
    <t>z dnia 29 marca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</si>
</sst>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shrinkToFit="1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" fontId="4" fillId="4" borderId="0" xfId="0" applyNumberFormat="1" applyFont="1" applyFill="1" applyBorder="1" applyAlignment="1">
      <alignment shrinkToFit="1"/>
    </xf>
    <xf numFmtId="4" fontId="13" fillId="4" borderId="0" xfId="0" applyNumberFormat="1" applyFont="1" applyFill="1" applyBorder="1" applyAlignment="1">
      <alignment shrinkToFit="1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shrinkToFit="1"/>
    </xf>
    <xf numFmtId="4" fontId="10" fillId="0" borderId="4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" fontId="4" fillId="0" borderId="3" xfId="0" applyNumberFormat="1" applyFont="1" applyBorder="1" applyAlignment="1" applyProtection="1">
      <alignment vertical="center" shrinkToFit="1"/>
      <protection locked="0"/>
    </xf>
    <xf numFmtId="0" fontId="17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" fontId="16" fillId="4" borderId="8" xfId="0" applyNumberFormat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wrapText="1"/>
    </xf>
    <xf numFmtId="3" fontId="16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0-4B76-94EE-6C438E1562BA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0-4B76-94EE-6C438E15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0-4B76-94EE-6C438E1562BA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0-4B76-94EE-6C438E15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F-4E84-BEE2-A0E4C91149D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F-4E84-BEE2-A0E4C911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F-4E84-BEE2-A0E4C91149D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FF-4E84-BEE2-A0E4C911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E2-4514-A05E-BB0EF2D6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F5-461A-8385-B437B7BAF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1-4414-ABAD-7721107A6A12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1-4414-ABAD-7721107A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1-4414-ABAD-7721107A6A12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1-4414-ABAD-7721107A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FF2-4E14-B246-5428BF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88-4B13-B5FF-809D5A10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7-421E-9882-5E72BCA64F2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7-421E-9882-5E72BCA6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7-421E-9882-5E72BCA64F2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37-421E-9882-5E72BCA6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B8-4DFE-8D76-21555351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63-4A47-88CE-7E787112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4FC-85ED-DBF8BC10C04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4FC-85ED-DBF8BC10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1-44FC-85ED-DBF8BC10C04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11-44FC-85ED-DBF8BC10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9E5-4B9D-ACA2-7445FD10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C-4391-BB6E-8BE3E603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92-4522-9AD0-62D80892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3-4A5B-A768-29A1FF50B0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3-4A5B-A768-29A1FF50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3-4A5B-A768-29A1FF50B0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43-4A5B-A768-29A1FF50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8B-4E9D-9F88-DDD5EAFB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98-4425-9372-32D2E934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B-41F2-94C7-F15D19DAD7BE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B-41F2-94C7-F15D19DA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B-41F2-94C7-F15D19DAD7BE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B-41F2-94C7-F15D19DA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AA-475D-B51E-C7965452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F0-40A6-A9DC-4093138E9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D-45E7-87A9-1A50FD49BDC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D-45E7-87A9-1A50FD49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D-45E7-87A9-1A50FD49BDC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5D-45E7-87A9-1A50FD49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E4-40AD-8469-F54BB5AA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594-4F1C-AFB3-CE91B2DB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4-4235-90E9-D8093B262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5-438F-A7FE-03DF38F910B2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5-438F-A7FE-03DF38F9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5-438F-A7FE-03DF38F910B2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55-438F-A7FE-03DF38F9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9A-45CA-82FB-D0BD2C239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29-47ED-9094-28DB4269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2-45E5-9533-D689524E19D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2-45E5-9533-D689524E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2-45E5-9533-D689524E19D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D2-45E5-9533-D689524E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E1-42E4-8AF3-A04A43F0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DE-4B08-8353-358D29A2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F-42D8-B206-C3A9A15B80F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F-42D8-B206-C3A9A15B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F-42D8-B206-C3A9A15B80F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2F-42D8-B206-C3A9A15B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6B-4437-90C7-97587574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70-44F7-B93B-CFE0B150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5-4B97-925D-0EF3F3A48B7A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5-4B97-925D-0EF3F3A4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5-4B97-925D-0EF3F3A48B7A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C5-4B97-925D-0EF3F3A4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49-40A0-810D-ADD03D8F6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02-49AB-B4E4-A16A27B9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86</xdr:row>
      <xdr:rowOff>0</xdr:rowOff>
    </xdr:from>
    <xdr:to>
      <xdr:col>4</xdr:col>
      <xdr:colOff>0</xdr:colOff>
      <xdr:row>86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Normal="100" workbookViewId="0">
      <pane xSplit="4" ySplit="5" topLeftCell="E64" activePane="bottomRight" state="frozen"/>
      <selection pane="topRight" activeCell="E1" sqref="E1"/>
      <selection pane="bottomLeft" activeCell="A7" sqref="A7"/>
      <selection pane="bottomRight" activeCell="E71" sqref="E71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49" customWidth="1"/>
    <col min="4" max="4" width="39" style="15" customWidth="1"/>
    <col min="5" max="5" width="23.85546875" style="9" customWidth="1"/>
    <col min="6" max="6" width="16.28515625" style="35" customWidth="1"/>
    <col min="7" max="7" width="14.85546875" style="76" customWidth="1"/>
    <col min="8" max="8" width="16.28515625" style="35" customWidth="1"/>
    <col min="9" max="9" width="17.140625" customWidth="1"/>
  </cols>
  <sheetData>
    <row r="1" spans="1:9" s="1" customFormat="1" ht="15" customHeight="1" x14ac:dyDescent="0.2">
      <c r="A1" s="19"/>
      <c r="B1" s="16"/>
      <c r="C1" s="16"/>
      <c r="D1" s="11"/>
      <c r="E1" s="39"/>
      <c r="F1" s="33"/>
      <c r="G1" s="33"/>
      <c r="H1" s="33" t="s">
        <v>68</v>
      </c>
      <c r="I1"/>
    </row>
    <row r="2" spans="1:9" s="1" customFormat="1" ht="14.25" customHeight="1" x14ac:dyDescent="0.2">
      <c r="A2" s="19"/>
      <c r="B2" s="16"/>
      <c r="C2" s="16"/>
      <c r="D2" s="11"/>
      <c r="E2" s="39"/>
      <c r="F2" s="34"/>
      <c r="G2" s="34"/>
      <c r="H2" s="34" t="s">
        <v>4</v>
      </c>
      <c r="I2"/>
    </row>
    <row r="3" spans="1:9" s="1" customFormat="1" ht="15" customHeight="1" x14ac:dyDescent="0.2">
      <c r="A3" s="19"/>
      <c r="B3" s="16"/>
      <c r="C3" s="16"/>
      <c r="D3" s="11"/>
      <c r="E3" s="39"/>
      <c r="F3" s="34"/>
      <c r="G3" s="34"/>
      <c r="H3" s="34" t="s">
        <v>69</v>
      </c>
      <c r="I3"/>
    </row>
    <row r="4" spans="1:9" s="81" customFormat="1" ht="20.25" customHeight="1" x14ac:dyDescent="0.2">
      <c r="A4" s="112" t="s">
        <v>9</v>
      </c>
      <c r="B4" s="112"/>
      <c r="C4" s="112"/>
      <c r="D4" s="112"/>
      <c r="E4" s="112"/>
      <c r="F4" s="79"/>
      <c r="G4" s="79"/>
      <c r="H4" s="79"/>
      <c r="I4" s="80"/>
    </row>
    <row r="5" spans="1:9" s="2" customFormat="1" ht="76.5" customHeight="1" x14ac:dyDescent="0.25">
      <c r="A5" s="20" t="s">
        <v>0</v>
      </c>
      <c r="B5" s="20" t="s">
        <v>3</v>
      </c>
      <c r="C5" s="45" t="s">
        <v>1</v>
      </c>
      <c r="D5" s="3" t="s">
        <v>2</v>
      </c>
      <c r="E5" s="3" t="s">
        <v>6</v>
      </c>
      <c r="F5" s="38" t="s">
        <v>10</v>
      </c>
      <c r="G5" s="37" t="s">
        <v>32</v>
      </c>
      <c r="H5" s="37" t="s">
        <v>11</v>
      </c>
      <c r="I5"/>
    </row>
    <row r="6" spans="1:9" s="2" customFormat="1" ht="18" customHeight="1" x14ac:dyDescent="0.25">
      <c r="A6" s="116" t="s">
        <v>15</v>
      </c>
      <c r="B6" s="116"/>
      <c r="C6" s="116"/>
      <c r="D6" s="116"/>
      <c r="E6" s="116"/>
      <c r="F6" s="38"/>
      <c r="G6" s="74"/>
      <c r="H6" s="37"/>
      <c r="I6"/>
    </row>
    <row r="7" spans="1:9" s="56" customFormat="1" ht="18" customHeight="1" x14ac:dyDescent="0.25">
      <c r="A7" s="18">
        <v>600</v>
      </c>
      <c r="B7" s="17"/>
      <c r="C7" s="17"/>
      <c r="D7" s="6" t="s">
        <v>21</v>
      </c>
      <c r="E7" s="3"/>
      <c r="F7" s="57">
        <v>33910</v>
      </c>
      <c r="G7" s="57">
        <f>G8</f>
        <v>810</v>
      </c>
      <c r="H7" s="57">
        <f t="shared" ref="H7:H10" si="0">SUM(F7:G7)</f>
        <v>34720</v>
      </c>
      <c r="I7" s="55"/>
    </row>
    <row r="8" spans="1:9" s="56" customFormat="1" ht="16.5" customHeight="1" x14ac:dyDescent="0.25">
      <c r="A8" s="21"/>
      <c r="B8" s="22">
        <v>60016</v>
      </c>
      <c r="C8" s="50"/>
      <c r="D8" s="4" t="s">
        <v>24</v>
      </c>
      <c r="E8" s="54"/>
      <c r="F8" s="60">
        <v>23910</v>
      </c>
      <c r="G8" s="60">
        <f>G9</f>
        <v>810</v>
      </c>
      <c r="H8" s="60">
        <f t="shared" si="0"/>
        <v>24720</v>
      </c>
      <c r="I8" s="55"/>
    </row>
    <row r="9" spans="1:9" s="56" customFormat="1" ht="28.5" customHeight="1" x14ac:dyDescent="0.25">
      <c r="A9" s="21"/>
      <c r="B9" s="21"/>
      <c r="C9" s="29" t="s">
        <v>26</v>
      </c>
      <c r="D9" s="5" t="s">
        <v>25</v>
      </c>
      <c r="E9" s="52"/>
      <c r="F9" s="59">
        <f>F10</f>
        <v>810</v>
      </c>
      <c r="G9" s="59">
        <f t="shared" ref="G9" si="1">G10</f>
        <v>810</v>
      </c>
      <c r="H9" s="59">
        <f t="shared" si="0"/>
        <v>1620</v>
      </c>
      <c r="I9" s="55"/>
    </row>
    <row r="10" spans="1:9" s="56" customFormat="1" ht="27" customHeight="1" x14ac:dyDescent="0.25">
      <c r="A10" s="62"/>
      <c r="B10" s="62"/>
      <c r="C10" s="63"/>
      <c r="D10" s="61" t="s">
        <v>8</v>
      </c>
      <c r="E10" s="52" t="s">
        <v>22</v>
      </c>
      <c r="F10" s="53">
        <v>810</v>
      </c>
      <c r="G10" s="53">
        <v>810</v>
      </c>
      <c r="H10" s="78">
        <f t="shared" si="0"/>
        <v>1620</v>
      </c>
      <c r="I10" s="55"/>
    </row>
    <row r="11" spans="1:9" s="56" customFormat="1" ht="18" customHeight="1" x14ac:dyDescent="0.25">
      <c r="A11" s="18">
        <v>700</v>
      </c>
      <c r="B11" s="18"/>
      <c r="C11" s="18"/>
      <c r="D11" s="87" t="s">
        <v>33</v>
      </c>
      <c r="E11" s="3"/>
      <c r="F11" s="57">
        <v>26724123</v>
      </c>
      <c r="G11" s="57">
        <f>G12</f>
        <v>-6500000</v>
      </c>
      <c r="H11" s="57">
        <f t="shared" ref="H11" si="2">SUM(F11:G11)</f>
        <v>20224123</v>
      </c>
      <c r="I11" s="55"/>
    </row>
    <row r="12" spans="1:9" s="56" customFormat="1" ht="16.5" customHeight="1" x14ac:dyDescent="0.25">
      <c r="A12" s="21"/>
      <c r="B12" s="22">
        <v>70005</v>
      </c>
      <c r="C12" s="50"/>
      <c r="D12" s="84" t="s">
        <v>34</v>
      </c>
      <c r="E12" s="54"/>
      <c r="F12" s="60">
        <v>26724123</v>
      </c>
      <c r="G12" s="60">
        <f>G13</f>
        <v>-6500000</v>
      </c>
      <c r="H12" s="60">
        <f t="shared" ref="H12" si="3">SUM(F12:G12)</f>
        <v>20224123</v>
      </c>
      <c r="I12" s="55"/>
    </row>
    <row r="13" spans="1:9" s="56" customFormat="1" ht="41.25" customHeight="1" x14ac:dyDescent="0.25">
      <c r="A13" s="21"/>
      <c r="B13" s="21"/>
      <c r="C13" s="29" t="s">
        <v>35</v>
      </c>
      <c r="D13" s="5" t="s">
        <v>36</v>
      </c>
      <c r="E13" s="43"/>
      <c r="F13" s="59">
        <f>F14</f>
        <v>20000000</v>
      </c>
      <c r="G13" s="59">
        <f t="shared" ref="G13" si="4">G14</f>
        <v>-6500000</v>
      </c>
      <c r="H13" s="59">
        <f t="shared" ref="H13:H22" si="5">SUM(F13:G13)</f>
        <v>13500000</v>
      </c>
      <c r="I13" s="55"/>
    </row>
    <row r="14" spans="1:9" s="56" customFormat="1" ht="48.75" customHeight="1" x14ac:dyDescent="0.25">
      <c r="A14" s="21"/>
      <c r="B14" s="21"/>
      <c r="C14" s="58"/>
      <c r="D14" s="44" t="s">
        <v>8</v>
      </c>
      <c r="E14" s="88" t="s">
        <v>37</v>
      </c>
      <c r="F14" s="53">
        <v>20000000</v>
      </c>
      <c r="G14" s="53">
        <v>-6500000</v>
      </c>
      <c r="H14" s="78">
        <f t="shared" si="5"/>
        <v>13500000</v>
      </c>
      <c r="I14" s="55"/>
    </row>
    <row r="15" spans="1:9" s="56" customFormat="1" ht="68.25" customHeight="1" x14ac:dyDescent="0.25">
      <c r="A15" s="18">
        <v>756</v>
      </c>
      <c r="B15" s="17"/>
      <c r="C15" s="17"/>
      <c r="D15" s="6" t="s">
        <v>38</v>
      </c>
      <c r="E15" s="7"/>
      <c r="F15" s="57">
        <v>79547185</v>
      </c>
      <c r="G15" s="57">
        <f>G16</f>
        <v>-343650</v>
      </c>
      <c r="H15" s="57">
        <f t="shared" si="5"/>
        <v>79203535</v>
      </c>
      <c r="I15" s="55"/>
    </row>
    <row r="16" spans="1:9" s="56" customFormat="1" ht="28.5" customHeight="1" x14ac:dyDescent="0.25">
      <c r="A16" s="21"/>
      <c r="B16" s="22">
        <v>75621</v>
      </c>
      <c r="C16" s="50"/>
      <c r="D16" s="4" t="s">
        <v>39</v>
      </c>
      <c r="E16" s="64"/>
      <c r="F16" s="60">
        <v>44816730</v>
      </c>
      <c r="G16" s="60">
        <f>G17</f>
        <v>-343650</v>
      </c>
      <c r="H16" s="60">
        <f t="shared" si="5"/>
        <v>44473080</v>
      </c>
      <c r="I16" s="55"/>
    </row>
    <row r="17" spans="1:9" s="56" customFormat="1" ht="28.5" customHeight="1" x14ac:dyDescent="0.25">
      <c r="A17" s="21"/>
      <c r="B17" s="21"/>
      <c r="C17" s="58" t="s">
        <v>40</v>
      </c>
      <c r="D17" s="89" t="s">
        <v>41</v>
      </c>
      <c r="E17" s="52"/>
      <c r="F17" s="59">
        <f>F18</f>
        <v>5500000</v>
      </c>
      <c r="G17" s="59">
        <f t="shared" ref="G17" si="6">G18</f>
        <v>-343650</v>
      </c>
      <c r="H17" s="59">
        <f t="shared" si="5"/>
        <v>5156350</v>
      </c>
      <c r="I17" s="55"/>
    </row>
    <row r="18" spans="1:9" s="56" customFormat="1" ht="16.5" customHeight="1" x14ac:dyDescent="0.25">
      <c r="A18" s="90"/>
      <c r="B18" s="90"/>
      <c r="C18" s="91"/>
      <c r="D18" s="44" t="s">
        <v>8</v>
      </c>
      <c r="E18" s="65" t="s">
        <v>5</v>
      </c>
      <c r="F18" s="73">
        <v>5500000</v>
      </c>
      <c r="G18" s="73">
        <v>-343650</v>
      </c>
      <c r="H18" s="73">
        <f t="shared" si="5"/>
        <v>5156350</v>
      </c>
      <c r="I18" s="55"/>
    </row>
    <row r="19" spans="1:9" s="56" customFormat="1" ht="18" customHeight="1" x14ac:dyDescent="0.25">
      <c r="A19" s="18">
        <v>757</v>
      </c>
      <c r="B19" s="17"/>
      <c r="C19" s="17"/>
      <c r="D19" s="6" t="s">
        <v>42</v>
      </c>
      <c r="E19" s="92"/>
      <c r="F19" s="57">
        <v>0</v>
      </c>
      <c r="G19" s="57">
        <f>G20</f>
        <v>52.06</v>
      </c>
      <c r="H19" s="57">
        <f t="shared" si="5"/>
        <v>52.06</v>
      </c>
      <c r="I19" s="55"/>
    </row>
    <row r="20" spans="1:9" s="56" customFormat="1" ht="69" customHeight="1" x14ac:dyDescent="0.25">
      <c r="A20" s="21"/>
      <c r="B20" s="21">
        <v>75702</v>
      </c>
      <c r="C20" s="51"/>
      <c r="D20" s="93" t="s">
        <v>43</v>
      </c>
      <c r="E20" s="94"/>
      <c r="F20" s="60">
        <v>0</v>
      </c>
      <c r="G20" s="60">
        <f>G21</f>
        <v>52.06</v>
      </c>
      <c r="H20" s="60">
        <f t="shared" si="5"/>
        <v>52.06</v>
      </c>
      <c r="I20" s="55"/>
    </row>
    <row r="21" spans="1:9" s="56" customFormat="1" ht="16.5" customHeight="1" x14ac:dyDescent="0.25">
      <c r="A21" s="21"/>
      <c r="B21" s="21"/>
      <c r="C21" s="29" t="s">
        <v>13</v>
      </c>
      <c r="D21" s="85" t="s">
        <v>14</v>
      </c>
      <c r="E21" s="88"/>
      <c r="F21" s="59">
        <f>F22</f>
        <v>0</v>
      </c>
      <c r="G21" s="59">
        <f t="shared" ref="G21" si="7">G22</f>
        <v>52.06</v>
      </c>
      <c r="H21" s="59">
        <f t="shared" si="5"/>
        <v>52.06</v>
      </c>
      <c r="I21" s="55"/>
    </row>
    <row r="22" spans="1:9" s="56" customFormat="1" ht="16.5" customHeight="1" x14ac:dyDescent="0.25">
      <c r="A22" s="62"/>
      <c r="B22" s="62"/>
      <c r="C22" s="63"/>
      <c r="D22" s="95" t="s">
        <v>8</v>
      </c>
      <c r="E22" s="88" t="s">
        <v>5</v>
      </c>
      <c r="F22" s="73">
        <v>0</v>
      </c>
      <c r="G22" s="73">
        <v>52.06</v>
      </c>
      <c r="H22" s="73">
        <f t="shared" si="5"/>
        <v>52.06</v>
      </c>
      <c r="I22" s="55"/>
    </row>
    <row r="23" spans="1:9" s="56" customFormat="1" ht="18" customHeight="1" x14ac:dyDescent="0.25">
      <c r="A23" s="18">
        <v>758</v>
      </c>
      <c r="B23" s="17"/>
      <c r="C23" s="17"/>
      <c r="D23" s="6" t="s">
        <v>44</v>
      </c>
      <c r="E23" s="92"/>
      <c r="F23" s="57">
        <v>0</v>
      </c>
      <c r="G23" s="57">
        <f>G24</f>
        <v>9379.0400000000009</v>
      </c>
      <c r="H23" s="57">
        <f t="shared" ref="H23:H26" si="8">SUM(F23:G23)</f>
        <v>9379.0400000000009</v>
      </c>
      <c r="I23" s="55"/>
    </row>
    <row r="24" spans="1:9" s="56" customFormat="1" ht="16.5" customHeight="1" x14ac:dyDescent="0.25">
      <c r="A24" s="21"/>
      <c r="B24" s="21">
        <v>75814</v>
      </c>
      <c r="C24" s="51"/>
      <c r="D24" s="93" t="s">
        <v>45</v>
      </c>
      <c r="E24" s="94"/>
      <c r="F24" s="60">
        <v>0</v>
      </c>
      <c r="G24" s="60">
        <f>G25</f>
        <v>9379.0400000000009</v>
      </c>
      <c r="H24" s="60">
        <f t="shared" si="8"/>
        <v>9379.0400000000009</v>
      </c>
      <c r="I24" s="55"/>
    </row>
    <row r="25" spans="1:9" s="56" customFormat="1" ht="16.5" customHeight="1" x14ac:dyDescent="0.25">
      <c r="A25" s="21"/>
      <c r="B25" s="21"/>
      <c r="C25" s="29" t="s">
        <v>13</v>
      </c>
      <c r="D25" s="85" t="s">
        <v>14</v>
      </c>
      <c r="E25" s="88"/>
      <c r="F25" s="59">
        <f>F26</f>
        <v>0</v>
      </c>
      <c r="G25" s="59">
        <f t="shared" ref="G25" si="9">G26</f>
        <v>9379.0400000000009</v>
      </c>
      <c r="H25" s="59">
        <f t="shared" si="8"/>
        <v>9379.0400000000009</v>
      </c>
      <c r="I25" s="55"/>
    </row>
    <row r="26" spans="1:9" s="56" customFormat="1" ht="16.5" customHeight="1" x14ac:dyDescent="0.25">
      <c r="A26" s="90"/>
      <c r="B26" s="90"/>
      <c r="C26" s="91"/>
      <c r="D26" s="96" t="s">
        <v>8</v>
      </c>
      <c r="E26" s="97" t="s">
        <v>46</v>
      </c>
      <c r="F26" s="73">
        <v>0</v>
      </c>
      <c r="G26" s="73">
        <v>9379.0400000000009</v>
      </c>
      <c r="H26" s="73">
        <f t="shared" si="8"/>
        <v>9379.0400000000009</v>
      </c>
      <c r="I26" s="55"/>
    </row>
    <row r="27" spans="1:9" s="56" customFormat="1" ht="18" customHeight="1" x14ac:dyDescent="0.25">
      <c r="A27" s="18">
        <v>851</v>
      </c>
      <c r="B27" s="17"/>
      <c r="C27" s="17"/>
      <c r="D27" s="98" t="s">
        <v>47</v>
      </c>
      <c r="E27" s="92"/>
      <c r="F27" s="57">
        <v>0</v>
      </c>
      <c r="G27" s="57">
        <f>G28</f>
        <v>10345.459999999999</v>
      </c>
      <c r="H27" s="57">
        <f t="shared" ref="H27:H30" si="10">SUM(F27:G27)</f>
        <v>10345.459999999999</v>
      </c>
      <c r="I27" s="55"/>
    </row>
    <row r="28" spans="1:9" s="56" customFormat="1" ht="16.5" customHeight="1" x14ac:dyDescent="0.25">
      <c r="A28" s="21"/>
      <c r="B28" s="22">
        <v>85154</v>
      </c>
      <c r="C28" s="50"/>
      <c r="D28" s="4" t="s">
        <v>48</v>
      </c>
      <c r="E28" s="94"/>
      <c r="F28" s="60">
        <v>0</v>
      </c>
      <c r="G28" s="60">
        <f>G29</f>
        <v>10345.459999999999</v>
      </c>
      <c r="H28" s="60">
        <f t="shared" si="10"/>
        <v>10345.459999999999</v>
      </c>
      <c r="I28" s="55"/>
    </row>
    <row r="29" spans="1:9" s="56" customFormat="1" ht="16.5" customHeight="1" x14ac:dyDescent="0.25">
      <c r="A29" s="21"/>
      <c r="B29" s="21"/>
      <c r="C29" s="29" t="s">
        <v>13</v>
      </c>
      <c r="D29" s="85" t="s">
        <v>14</v>
      </c>
      <c r="E29" s="88"/>
      <c r="F29" s="59">
        <f>F30</f>
        <v>0</v>
      </c>
      <c r="G29" s="59">
        <f t="shared" ref="G29" si="11">G30</f>
        <v>10345.459999999999</v>
      </c>
      <c r="H29" s="59">
        <f t="shared" si="10"/>
        <v>10345.459999999999</v>
      </c>
      <c r="I29" s="55"/>
    </row>
    <row r="30" spans="1:9" s="56" customFormat="1" ht="27" customHeight="1" x14ac:dyDescent="0.25">
      <c r="A30" s="90"/>
      <c r="B30" s="90"/>
      <c r="C30" s="91"/>
      <c r="D30" s="96" t="s">
        <v>8</v>
      </c>
      <c r="E30" s="88" t="s">
        <v>49</v>
      </c>
      <c r="F30" s="73">
        <v>0</v>
      </c>
      <c r="G30" s="73">
        <v>10345.459999999999</v>
      </c>
      <c r="H30" s="73">
        <f t="shared" si="10"/>
        <v>10345.459999999999</v>
      </c>
      <c r="I30" s="55"/>
    </row>
    <row r="31" spans="1:9" s="56" customFormat="1" ht="18" customHeight="1" x14ac:dyDescent="0.25">
      <c r="A31" s="18">
        <v>852</v>
      </c>
      <c r="B31" s="17"/>
      <c r="C31" s="17"/>
      <c r="D31" s="6" t="s">
        <v>16</v>
      </c>
      <c r="E31" s="7"/>
      <c r="F31" s="57">
        <v>3024.02</v>
      </c>
      <c r="G31" s="57">
        <f>G37</f>
        <v>0</v>
      </c>
      <c r="H31" s="57">
        <f t="shared" ref="H31:H41" si="12">SUM(F31:G31)</f>
        <v>3024.02</v>
      </c>
      <c r="I31" s="55"/>
    </row>
    <row r="32" spans="1:9" s="56" customFormat="1" ht="73.5" customHeight="1" x14ac:dyDescent="0.25">
      <c r="A32" s="21"/>
      <c r="B32" s="22">
        <v>85213</v>
      </c>
      <c r="C32" s="50"/>
      <c r="D32" s="4" t="s">
        <v>30</v>
      </c>
      <c r="E32" s="64"/>
      <c r="F32" s="60">
        <f>F33</f>
        <v>522.45000000000005</v>
      </c>
      <c r="G32" s="60">
        <f>G33+G35</f>
        <v>0</v>
      </c>
      <c r="H32" s="60">
        <f t="shared" ref="H32:H36" si="13">SUM(F32:G32)</f>
        <v>522.45000000000005</v>
      </c>
      <c r="I32" s="55"/>
    </row>
    <row r="33" spans="1:9" s="56" customFormat="1" ht="16.5" customHeight="1" x14ac:dyDescent="0.25">
      <c r="A33" s="21"/>
      <c r="B33" s="21"/>
      <c r="C33" s="29" t="s">
        <v>13</v>
      </c>
      <c r="D33" s="85" t="s">
        <v>14</v>
      </c>
      <c r="E33" s="52"/>
      <c r="F33" s="59">
        <f>F34</f>
        <v>522.45000000000005</v>
      </c>
      <c r="G33" s="59">
        <f t="shared" ref="G33:G35" si="14">G34</f>
        <v>-522.45000000000005</v>
      </c>
      <c r="H33" s="59">
        <f t="shared" ref="H33:H34" si="15">SUM(F33:G33)</f>
        <v>0</v>
      </c>
      <c r="I33" s="55"/>
    </row>
    <row r="34" spans="1:9" s="56" customFormat="1" ht="16.5" customHeight="1" x14ac:dyDescent="0.25">
      <c r="A34" s="62"/>
      <c r="B34" s="62"/>
      <c r="C34" s="63"/>
      <c r="D34" s="61" t="s">
        <v>8</v>
      </c>
      <c r="E34" s="52" t="s">
        <v>5</v>
      </c>
      <c r="F34" s="53">
        <v>522.45000000000005</v>
      </c>
      <c r="G34" s="53">
        <v>-522.45000000000005</v>
      </c>
      <c r="H34" s="53">
        <f t="shared" si="15"/>
        <v>0</v>
      </c>
      <c r="I34" s="55"/>
    </row>
    <row r="35" spans="1:9" s="56" customFormat="1" ht="75" customHeight="1" x14ac:dyDescent="0.25">
      <c r="A35" s="21"/>
      <c r="B35" s="21"/>
      <c r="C35" s="29">
        <v>2910</v>
      </c>
      <c r="D35" s="5" t="s">
        <v>50</v>
      </c>
      <c r="E35" s="52"/>
      <c r="F35" s="59">
        <f>F36</f>
        <v>0</v>
      </c>
      <c r="G35" s="59">
        <f t="shared" si="14"/>
        <v>522.45000000000005</v>
      </c>
      <c r="H35" s="59">
        <f t="shared" si="13"/>
        <v>522.45000000000005</v>
      </c>
      <c r="I35" s="55"/>
    </row>
    <row r="36" spans="1:9" s="56" customFormat="1" ht="16.5" customHeight="1" x14ac:dyDescent="0.25">
      <c r="A36" s="62"/>
      <c r="B36" s="62"/>
      <c r="C36" s="63"/>
      <c r="D36" s="61" t="s">
        <v>8</v>
      </c>
      <c r="E36" s="65" t="s">
        <v>5</v>
      </c>
      <c r="F36" s="53">
        <v>0</v>
      </c>
      <c r="G36" s="53">
        <v>522.45000000000005</v>
      </c>
      <c r="H36" s="53">
        <f t="shared" si="13"/>
        <v>522.45000000000005</v>
      </c>
      <c r="I36" s="55"/>
    </row>
    <row r="37" spans="1:9" s="56" customFormat="1" ht="16.5" customHeight="1" x14ac:dyDescent="0.25">
      <c r="A37" s="21"/>
      <c r="B37" s="22">
        <v>85216</v>
      </c>
      <c r="C37" s="50"/>
      <c r="D37" s="4" t="s">
        <v>17</v>
      </c>
      <c r="E37" s="64"/>
      <c r="F37" s="60">
        <f>F38+F40</f>
        <v>2448.5700000000002</v>
      </c>
      <c r="G37" s="60">
        <f>G38+G40</f>
        <v>0</v>
      </c>
      <c r="H37" s="60">
        <f t="shared" si="12"/>
        <v>2448.5700000000002</v>
      </c>
      <c r="I37" s="55"/>
    </row>
    <row r="38" spans="1:9" s="56" customFormat="1" ht="16.5" customHeight="1" x14ac:dyDescent="0.25">
      <c r="A38" s="21"/>
      <c r="B38" s="21"/>
      <c r="C38" s="29" t="s">
        <v>13</v>
      </c>
      <c r="D38" s="85" t="s">
        <v>14</v>
      </c>
      <c r="E38" s="52"/>
      <c r="F38" s="59">
        <f>F39</f>
        <v>429.33</v>
      </c>
      <c r="G38" s="59">
        <f t="shared" ref="G38:G40" si="16">G39</f>
        <v>-429.33</v>
      </c>
      <c r="H38" s="59">
        <f t="shared" si="12"/>
        <v>0</v>
      </c>
      <c r="I38" s="55"/>
    </row>
    <row r="39" spans="1:9" s="56" customFormat="1" ht="16.5" customHeight="1" x14ac:dyDescent="0.25">
      <c r="A39" s="62"/>
      <c r="B39" s="62"/>
      <c r="C39" s="63"/>
      <c r="D39" s="61" t="s">
        <v>8</v>
      </c>
      <c r="E39" s="52" t="s">
        <v>5</v>
      </c>
      <c r="F39" s="99">
        <v>429.33</v>
      </c>
      <c r="G39" s="99">
        <v>-429.33</v>
      </c>
      <c r="H39" s="53">
        <f t="shared" si="12"/>
        <v>0</v>
      </c>
      <c r="I39" s="55"/>
    </row>
    <row r="40" spans="1:9" s="56" customFormat="1" ht="75" customHeight="1" x14ac:dyDescent="0.25">
      <c r="A40" s="21"/>
      <c r="B40" s="21"/>
      <c r="C40" s="29">
        <v>2910</v>
      </c>
      <c r="D40" s="5" t="s">
        <v>50</v>
      </c>
      <c r="E40" s="52"/>
      <c r="F40" s="59">
        <f>F41</f>
        <v>2019.24</v>
      </c>
      <c r="G40" s="59">
        <f t="shared" si="16"/>
        <v>429.33</v>
      </c>
      <c r="H40" s="59">
        <f t="shared" si="12"/>
        <v>2448.5700000000002</v>
      </c>
      <c r="I40" s="55"/>
    </row>
    <row r="41" spans="1:9" s="56" customFormat="1" ht="16.5" customHeight="1" x14ac:dyDescent="0.25">
      <c r="A41" s="62"/>
      <c r="B41" s="62"/>
      <c r="C41" s="63"/>
      <c r="D41" s="61" t="s">
        <v>8</v>
      </c>
      <c r="E41" s="65" t="s">
        <v>5</v>
      </c>
      <c r="F41" s="53">
        <v>2019.24</v>
      </c>
      <c r="G41" s="99">
        <v>429.33</v>
      </c>
      <c r="H41" s="53">
        <f t="shared" si="12"/>
        <v>2448.5700000000002</v>
      </c>
      <c r="I41" s="55"/>
    </row>
    <row r="42" spans="1:9" s="56" customFormat="1" ht="18" customHeight="1" x14ac:dyDescent="0.25">
      <c r="A42" s="18">
        <v>855</v>
      </c>
      <c r="B42" s="17"/>
      <c r="C42" s="17"/>
      <c r="D42" s="6" t="s">
        <v>18</v>
      </c>
      <c r="E42" s="7"/>
      <c r="F42" s="57">
        <v>110222.8</v>
      </c>
      <c r="G42" s="30">
        <f>G43+G48</f>
        <v>0</v>
      </c>
      <c r="H42" s="57">
        <f t="shared" ref="H42:H47" si="17">SUM(F42:G42)</f>
        <v>110222.8</v>
      </c>
      <c r="I42" s="55"/>
    </row>
    <row r="43" spans="1:9" s="56" customFormat="1" ht="16.5" customHeight="1" x14ac:dyDescent="0.25">
      <c r="A43" s="21"/>
      <c r="B43" s="21">
        <v>85501</v>
      </c>
      <c r="C43" s="51"/>
      <c r="D43" s="4" t="s">
        <v>19</v>
      </c>
      <c r="E43" s="54"/>
      <c r="F43" s="40">
        <v>1909.74</v>
      </c>
      <c r="G43" s="40">
        <f>G44+G46</f>
        <v>0</v>
      </c>
      <c r="H43" s="66">
        <f t="shared" si="17"/>
        <v>1909.74</v>
      </c>
      <c r="I43" s="55"/>
    </row>
    <row r="44" spans="1:9" s="56" customFormat="1" ht="16.5" customHeight="1" x14ac:dyDescent="0.25">
      <c r="A44" s="21"/>
      <c r="B44" s="21"/>
      <c r="C44" s="29" t="s">
        <v>13</v>
      </c>
      <c r="D44" s="85" t="s">
        <v>14</v>
      </c>
      <c r="E44" s="52"/>
      <c r="F44" s="59">
        <f>F45</f>
        <v>827.92</v>
      </c>
      <c r="G44" s="59">
        <f t="shared" ref="G44:G46" si="18">G45</f>
        <v>-827.92</v>
      </c>
      <c r="H44" s="59">
        <f t="shared" si="17"/>
        <v>0</v>
      </c>
      <c r="I44" s="55"/>
    </row>
    <row r="45" spans="1:9" s="56" customFormat="1" ht="16.5" customHeight="1" x14ac:dyDescent="0.25">
      <c r="A45" s="62"/>
      <c r="B45" s="62"/>
      <c r="C45" s="63"/>
      <c r="D45" s="61" t="s">
        <v>8</v>
      </c>
      <c r="E45" s="52" t="s">
        <v>5</v>
      </c>
      <c r="F45" s="99">
        <v>827.92</v>
      </c>
      <c r="G45" s="99">
        <v>-827.92</v>
      </c>
      <c r="H45" s="53">
        <f t="shared" si="17"/>
        <v>0</v>
      </c>
      <c r="I45" s="55"/>
    </row>
    <row r="46" spans="1:9" s="56" customFormat="1" ht="75" customHeight="1" x14ac:dyDescent="0.25">
      <c r="A46" s="21"/>
      <c r="B46" s="21"/>
      <c r="C46" s="29">
        <v>2910</v>
      </c>
      <c r="D46" s="5" t="s">
        <v>50</v>
      </c>
      <c r="E46" s="52"/>
      <c r="F46" s="59">
        <f>F47</f>
        <v>826.68</v>
      </c>
      <c r="G46" s="59">
        <f t="shared" si="18"/>
        <v>827.92</v>
      </c>
      <c r="H46" s="59">
        <f t="shared" si="17"/>
        <v>1654.6</v>
      </c>
      <c r="I46" s="55"/>
    </row>
    <row r="47" spans="1:9" s="56" customFormat="1" ht="16.5" customHeight="1" x14ac:dyDescent="0.25">
      <c r="A47" s="62"/>
      <c r="B47" s="62"/>
      <c r="C47" s="63"/>
      <c r="D47" s="61" t="s">
        <v>8</v>
      </c>
      <c r="E47" s="65" t="s">
        <v>5</v>
      </c>
      <c r="F47" s="53">
        <v>826.68</v>
      </c>
      <c r="G47" s="99">
        <v>827.92</v>
      </c>
      <c r="H47" s="53">
        <f t="shared" si="17"/>
        <v>1654.6</v>
      </c>
      <c r="I47" s="55"/>
    </row>
    <row r="48" spans="1:9" s="56" customFormat="1" ht="54.75" customHeight="1" x14ac:dyDescent="0.25">
      <c r="A48" s="21"/>
      <c r="B48" s="22">
        <v>85502</v>
      </c>
      <c r="C48" s="50"/>
      <c r="D48" s="4" t="s">
        <v>20</v>
      </c>
      <c r="E48" s="54"/>
      <c r="F48" s="31">
        <v>108313.06</v>
      </c>
      <c r="G48" s="31">
        <f>G49+G51</f>
        <v>0</v>
      </c>
      <c r="H48" s="60">
        <f t="shared" ref="H48:H60" si="19">SUM(F48:G48)</f>
        <v>108313.06</v>
      </c>
      <c r="I48" s="55"/>
    </row>
    <row r="49" spans="1:9" s="56" customFormat="1" ht="16.5" customHeight="1" x14ac:dyDescent="0.25">
      <c r="A49" s="21"/>
      <c r="B49" s="21"/>
      <c r="C49" s="29" t="s">
        <v>13</v>
      </c>
      <c r="D49" s="85" t="s">
        <v>14</v>
      </c>
      <c r="E49" s="52"/>
      <c r="F49" s="59">
        <f>F50</f>
        <v>3038.96</v>
      </c>
      <c r="G49" s="59">
        <f t="shared" ref="G49:G51" si="20">G50</f>
        <v>-3038.96</v>
      </c>
      <c r="H49" s="59">
        <f t="shared" si="19"/>
        <v>0</v>
      </c>
      <c r="I49" s="55"/>
    </row>
    <row r="50" spans="1:9" s="56" customFormat="1" ht="16.5" customHeight="1" x14ac:dyDescent="0.25">
      <c r="A50" s="62"/>
      <c r="B50" s="62"/>
      <c r="C50" s="63"/>
      <c r="D50" s="61" t="s">
        <v>8</v>
      </c>
      <c r="E50" s="52" t="s">
        <v>5</v>
      </c>
      <c r="F50" s="99">
        <v>3038.96</v>
      </c>
      <c r="G50" s="99">
        <v>-3038.96</v>
      </c>
      <c r="H50" s="53">
        <f t="shared" si="19"/>
        <v>0</v>
      </c>
      <c r="I50" s="55"/>
    </row>
    <row r="51" spans="1:9" s="56" customFormat="1" ht="75" customHeight="1" x14ac:dyDescent="0.25">
      <c r="A51" s="21"/>
      <c r="B51" s="21"/>
      <c r="C51" s="29">
        <v>2910</v>
      </c>
      <c r="D51" s="5" t="s">
        <v>50</v>
      </c>
      <c r="E51" s="52"/>
      <c r="F51" s="59">
        <f>F52</f>
        <v>4107.1899999999996</v>
      </c>
      <c r="G51" s="59">
        <f t="shared" si="20"/>
        <v>3038.96</v>
      </c>
      <c r="H51" s="59">
        <f t="shared" si="19"/>
        <v>7146.15</v>
      </c>
      <c r="I51" s="55"/>
    </row>
    <row r="52" spans="1:9" s="56" customFormat="1" ht="16.5" customHeight="1" x14ac:dyDescent="0.25">
      <c r="A52" s="62"/>
      <c r="B52" s="62"/>
      <c r="C52" s="63"/>
      <c r="D52" s="61" t="s">
        <v>8</v>
      </c>
      <c r="E52" s="65" t="s">
        <v>5</v>
      </c>
      <c r="F52" s="53">
        <v>4107.1899999999996</v>
      </c>
      <c r="G52" s="99">
        <v>3038.96</v>
      </c>
      <c r="H52" s="53">
        <f t="shared" si="19"/>
        <v>7146.15</v>
      </c>
      <c r="I52" s="55"/>
    </row>
    <row r="53" spans="1:9" s="56" customFormat="1" ht="28.5" customHeight="1" x14ac:dyDescent="0.25">
      <c r="A53" s="18">
        <v>900</v>
      </c>
      <c r="B53" s="17"/>
      <c r="C53" s="17"/>
      <c r="D53" s="6" t="s">
        <v>27</v>
      </c>
      <c r="E53" s="92"/>
      <c r="F53" s="57">
        <v>9341902</v>
      </c>
      <c r="G53" s="57">
        <f>G54</f>
        <v>11607.75</v>
      </c>
      <c r="H53" s="57">
        <f t="shared" si="19"/>
        <v>9353509.75</v>
      </c>
      <c r="I53" s="55"/>
    </row>
    <row r="54" spans="1:9" s="56" customFormat="1" ht="28.5" customHeight="1" x14ac:dyDescent="0.25">
      <c r="A54" s="21"/>
      <c r="B54" s="100">
        <v>90025</v>
      </c>
      <c r="C54" s="51"/>
      <c r="D54" s="4" t="s">
        <v>51</v>
      </c>
      <c r="E54" s="101"/>
      <c r="F54" s="60">
        <v>0</v>
      </c>
      <c r="G54" s="60">
        <f>G55</f>
        <v>11607.75</v>
      </c>
      <c r="H54" s="60">
        <f t="shared" si="19"/>
        <v>11607.75</v>
      </c>
      <c r="I54" s="55"/>
    </row>
    <row r="55" spans="1:9" s="56" customFormat="1" ht="41.25" customHeight="1" x14ac:dyDescent="0.25">
      <c r="A55" s="21"/>
      <c r="B55" s="102"/>
      <c r="C55" s="29">
        <v>6690</v>
      </c>
      <c r="D55" s="89" t="s">
        <v>53</v>
      </c>
      <c r="E55" s="88"/>
      <c r="F55" s="59">
        <f>F56</f>
        <v>0</v>
      </c>
      <c r="G55" s="59">
        <f t="shared" ref="G55" si="21">G56</f>
        <v>11607.75</v>
      </c>
      <c r="H55" s="59">
        <f t="shared" si="19"/>
        <v>11607.75</v>
      </c>
      <c r="I55" s="55"/>
    </row>
    <row r="56" spans="1:9" s="56" customFormat="1" ht="40.5" customHeight="1" x14ac:dyDescent="0.25">
      <c r="A56" s="90"/>
      <c r="B56" s="21"/>
      <c r="C56" s="86"/>
      <c r="D56" s="95" t="s">
        <v>8</v>
      </c>
      <c r="E56" s="88" t="s">
        <v>52</v>
      </c>
      <c r="F56" s="73">
        <v>0</v>
      </c>
      <c r="G56" s="73">
        <v>11607.75</v>
      </c>
      <c r="H56" s="73">
        <f t="shared" si="19"/>
        <v>11607.75</v>
      </c>
      <c r="I56" s="55"/>
    </row>
    <row r="57" spans="1:9" s="56" customFormat="1" ht="28.5" customHeight="1" x14ac:dyDescent="0.25">
      <c r="A57" s="18">
        <v>921</v>
      </c>
      <c r="B57" s="17"/>
      <c r="C57" s="17"/>
      <c r="D57" s="87" t="s">
        <v>54</v>
      </c>
      <c r="E57" s="7"/>
      <c r="F57" s="57">
        <v>1320</v>
      </c>
      <c r="G57" s="57">
        <f>G58+G61</f>
        <v>256787.42</v>
      </c>
      <c r="H57" s="57">
        <f t="shared" si="19"/>
        <v>258107.42</v>
      </c>
      <c r="I57" s="55"/>
    </row>
    <row r="58" spans="1:9" s="56" customFormat="1" ht="17.25" customHeight="1" x14ac:dyDescent="0.25">
      <c r="A58" s="21"/>
      <c r="B58" s="22">
        <v>92109</v>
      </c>
      <c r="C58" s="50"/>
      <c r="D58" s="84" t="s">
        <v>55</v>
      </c>
      <c r="E58" s="64"/>
      <c r="F58" s="60">
        <v>1320</v>
      </c>
      <c r="G58" s="60">
        <f>G59</f>
        <v>221787.42</v>
      </c>
      <c r="H58" s="60">
        <f t="shared" si="19"/>
        <v>223107.42</v>
      </c>
      <c r="I58" s="55"/>
    </row>
    <row r="59" spans="1:9" s="56" customFormat="1" ht="28.5" customHeight="1" x14ac:dyDescent="0.25">
      <c r="A59" s="21"/>
      <c r="B59" s="21"/>
      <c r="C59" s="29" t="s">
        <v>56</v>
      </c>
      <c r="D59" s="89" t="s">
        <v>57</v>
      </c>
      <c r="E59" s="52"/>
      <c r="F59" s="59">
        <f>F60</f>
        <v>0</v>
      </c>
      <c r="G59" s="59">
        <f t="shared" ref="G59" si="22">G60</f>
        <v>221787.42</v>
      </c>
      <c r="H59" s="59">
        <f t="shared" si="19"/>
        <v>221787.42</v>
      </c>
      <c r="I59" s="55"/>
    </row>
    <row r="60" spans="1:9" s="56" customFormat="1" ht="16.5" customHeight="1" x14ac:dyDescent="0.25">
      <c r="A60" s="62"/>
      <c r="B60" s="62"/>
      <c r="C60" s="63"/>
      <c r="D60" s="61" t="s">
        <v>8</v>
      </c>
      <c r="E60" s="52" t="s">
        <v>5</v>
      </c>
      <c r="F60" s="53">
        <v>0</v>
      </c>
      <c r="G60" s="103">
        <v>221787.42</v>
      </c>
      <c r="H60" s="53">
        <f t="shared" si="19"/>
        <v>221787.42</v>
      </c>
      <c r="I60" s="55"/>
    </row>
    <row r="61" spans="1:9" s="56" customFormat="1" ht="16.5" customHeight="1" x14ac:dyDescent="0.25">
      <c r="A61" s="21"/>
      <c r="B61" s="22">
        <v>92116</v>
      </c>
      <c r="C61" s="50"/>
      <c r="D61" s="4" t="s">
        <v>58</v>
      </c>
      <c r="E61" s="54"/>
      <c r="F61" s="60">
        <f>F62</f>
        <v>0</v>
      </c>
      <c r="G61" s="104">
        <f t="shared" ref="G61:G62" si="23">G62</f>
        <v>35000</v>
      </c>
      <c r="H61" s="60">
        <f t="shared" ref="H61:H63" si="24">SUM(F61:G61)</f>
        <v>35000</v>
      </c>
      <c r="I61" s="55"/>
    </row>
    <row r="62" spans="1:9" s="56" customFormat="1" ht="28.5" customHeight="1" x14ac:dyDescent="0.25">
      <c r="A62" s="21"/>
      <c r="B62" s="21"/>
      <c r="C62" s="29" t="s">
        <v>56</v>
      </c>
      <c r="D62" s="89" t="s">
        <v>57</v>
      </c>
      <c r="E62" s="52"/>
      <c r="F62" s="59">
        <f>F63</f>
        <v>0</v>
      </c>
      <c r="G62" s="105">
        <f t="shared" si="23"/>
        <v>35000</v>
      </c>
      <c r="H62" s="59">
        <f t="shared" si="24"/>
        <v>35000</v>
      </c>
      <c r="I62" s="55"/>
    </row>
    <row r="63" spans="1:9" s="56" customFormat="1" ht="16.5" customHeight="1" x14ac:dyDescent="0.25">
      <c r="A63" s="62"/>
      <c r="B63" s="62"/>
      <c r="C63" s="63"/>
      <c r="D63" s="61" t="s">
        <v>8</v>
      </c>
      <c r="E63" s="52" t="s">
        <v>5</v>
      </c>
      <c r="F63" s="53">
        <v>0</v>
      </c>
      <c r="G63" s="103">
        <v>35000</v>
      </c>
      <c r="H63" s="53">
        <f t="shared" si="24"/>
        <v>35000</v>
      </c>
      <c r="I63" s="55"/>
    </row>
    <row r="64" spans="1:9" s="56" customFormat="1" ht="16.5" customHeight="1" x14ac:dyDescent="0.25">
      <c r="A64" s="109" t="s">
        <v>12</v>
      </c>
      <c r="B64" s="113"/>
      <c r="C64" s="113"/>
      <c r="D64" s="114"/>
      <c r="E64" s="42"/>
      <c r="F64" s="67">
        <v>116999091.03</v>
      </c>
      <c r="G64" s="41">
        <f>G7+G11+G15+G19+G23+G27+G31+G42+G53+G57</f>
        <v>-6554668.2700000005</v>
      </c>
      <c r="H64" s="67">
        <f t="shared" ref="H64" si="25">SUM(F64:G64)</f>
        <v>110444422.76000001</v>
      </c>
      <c r="I64" s="55"/>
    </row>
    <row r="65" spans="1:9" s="56" customFormat="1" ht="12.75" customHeight="1" x14ac:dyDescent="0.25">
      <c r="A65" s="69"/>
      <c r="B65" s="69"/>
      <c r="C65" s="69"/>
      <c r="D65" s="70"/>
      <c r="E65" s="70"/>
      <c r="F65" s="71"/>
      <c r="G65" s="72"/>
      <c r="H65" s="72"/>
      <c r="I65" s="55"/>
    </row>
    <row r="66" spans="1:9" s="68" customFormat="1" ht="17.25" customHeight="1" x14ac:dyDescent="0.2">
      <c r="A66" s="115" t="s">
        <v>62</v>
      </c>
      <c r="B66" s="115"/>
      <c r="C66" s="115"/>
      <c r="D66" s="115"/>
      <c r="E66" s="115"/>
      <c r="F66" s="108"/>
      <c r="G66" s="83"/>
      <c r="H66" s="82"/>
    </row>
    <row r="67" spans="1:9" s="56" customFormat="1" ht="18" customHeight="1" x14ac:dyDescent="0.25">
      <c r="A67" s="18">
        <v>758</v>
      </c>
      <c r="B67" s="17"/>
      <c r="C67" s="17"/>
      <c r="D67" s="6" t="s">
        <v>44</v>
      </c>
      <c r="E67" s="101"/>
      <c r="F67" s="57">
        <f>F68</f>
        <v>26273723</v>
      </c>
      <c r="G67" s="57">
        <f>G68</f>
        <v>-122969</v>
      </c>
      <c r="H67" s="57">
        <f t="shared" ref="H67" si="26">SUM(F67:G67)</f>
        <v>26150754</v>
      </c>
      <c r="I67" s="55"/>
    </row>
    <row r="68" spans="1:9" s="56" customFormat="1" ht="30" customHeight="1" x14ac:dyDescent="0.25">
      <c r="A68" s="21"/>
      <c r="B68" s="21">
        <v>75801</v>
      </c>
      <c r="C68" s="51"/>
      <c r="D68" s="93" t="s">
        <v>59</v>
      </c>
      <c r="E68" s="101"/>
      <c r="F68" s="60">
        <f t="shared" ref="F68:G69" si="27">F69</f>
        <v>26273723</v>
      </c>
      <c r="G68" s="60">
        <f t="shared" si="27"/>
        <v>-122969</v>
      </c>
      <c r="H68" s="66">
        <f t="shared" ref="H68:H70" si="28">SUM(F68:G68)</f>
        <v>26150754</v>
      </c>
      <c r="I68" s="55"/>
    </row>
    <row r="69" spans="1:9" s="56" customFormat="1" ht="16.5" customHeight="1" x14ac:dyDescent="0.25">
      <c r="A69" s="106"/>
      <c r="B69" s="107"/>
      <c r="C69" s="29">
        <v>2920</v>
      </c>
      <c r="D69" s="5" t="s">
        <v>60</v>
      </c>
      <c r="E69" s="88"/>
      <c r="F69" s="59">
        <f t="shared" si="27"/>
        <v>26273723</v>
      </c>
      <c r="G69" s="59">
        <f t="shared" si="27"/>
        <v>-122969</v>
      </c>
      <c r="H69" s="59">
        <f t="shared" si="28"/>
        <v>26150754</v>
      </c>
      <c r="I69" s="55"/>
    </row>
    <row r="70" spans="1:9" s="56" customFormat="1" ht="28.5" customHeight="1" x14ac:dyDescent="0.25">
      <c r="A70" s="21"/>
      <c r="B70" s="21"/>
      <c r="C70" s="58"/>
      <c r="D70" s="95" t="s">
        <v>8</v>
      </c>
      <c r="E70" s="88" t="s">
        <v>61</v>
      </c>
      <c r="F70" s="53">
        <v>26273723</v>
      </c>
      <c r="G70" s="99">
        <v>-122969</v>
      </c>
      <c r="H70" s="73">
        <f t="shared" si="28"/>
        <v>26150754</v>
      </c>
      <c r="I70" s="55"/>
    </row>
    <row r="71" spans="1:9" s="56" customFormat="1" ht="17.25" customHeight="1" x14ac:dyDescent="0.25">
      <c r="A71" s="109" t="s">
        <v>23</v>
      </c>
      <c r="B71" s="113"/>
      <c r="C71" s="113"/>
      <c r="D71" s="114"/>
      <c r="E71" s="42"/>
      <c r="F71" s="67">
        <f>F67</f>
        <v>26273723</v>
      </c>
      <c r="G71" s="67">
        <f>G67</f>
        <v>-122969</v>
      </c>
      <c r="H71" s="67">
        <f t="shared" ref="H71" si="29">SUM(F71:G71)</f>
        <v>26150754</v>
      </c>
      <c r="I71" s="55"/>
    </row>
    <row r="72" spans="1:9" s="1" customFormat="1" ht="10.5" customHeight="1" x14ac:dyDescent="0.2">
      <c r="A72" s="19"/>
      <c r="B72" s="16"/>
      <c r="C72" s="16"/>
      <c r="D72" s="11"/>
      <c r="E72" s="8"/>
      <c r="F72" s="32"/>
      <c r="G72" s="75"/>
      <c r="H72" s="32"/>
      <c r="I72"/>
    </row>
    <row r="73" spans="1:9" s="68" customFormat="1" ht="17.25" customHeight="1" x14ac:dyDescent="0.2">
      <c r="A73" s="115" t="s">
        <v>63</v>
      </c>
      <c r="B73" s="115"/>
      <c r="C73" s="115"/>
      <c r="D73" s="115"/>
      <c r="E73" s="115"/>
      <c r="F73" s="108"/>
      <c r="G73" s="83"/>
      <c r="H73" s="82"/>
    </row>
    <row r="74" spans="1:9" s="56" customFormat="1" ht="18.75" customHeight="1" x14ac:dyDescent="0.25">
      <c r="A74" s="18">
        <v>600</v>
      </c>
      <c r="B74" s="17"/>
      <c r="C74" s="17"/>
      <c r="D74" s="6" t="s">
        <v>21</v>
      </c>
      <c r="E74" s="92"/>
      <c r="F74" s="57">
        <f>F75</f>
        <v>17000</v>
      </c>
      <c r="G74" s="57">
        <f>G75</f>
        <v>16000</v>
      </c>
      <c r="H74" s="57">
        <f t="shared" ref="H74:H78" si="30">SUM(F74:G74)</f>
        <v>33000</v>
      </c>
      <c r="I74" s="55"/>
    </row>
    <row r="75" spans="1:9" s="56" customFormat="1" ht="16.5" customHeight="1" x14ac:dyDescent="0.25">
      <c r="A75" s="21"/>
      <c r="B75" s="21">
        <v>60014</v>
      </c>
      <c r="C75" s="51"/>
      <c r="D75" s="93" t="s">
        <v>65</v>
      </c>
      <c r="E75" s="94"/>
      <c r="F75" s="60">
        <f t="shared" ref="F75:F76" si="31">F76</f>
        <v>17000</v>
      </c>
      <c r="G75" s="60">
        <f>G76</f>
        <v>16000</v>
      </c>
      <c r="H75" s="66">
        <f t="shared" si="30"/>
        <v>33000</v>
      </c>
      <c r="I75" s="55"/>
    </row>
    <row r="76" spans="1:9" s="56" customFormat="1" ht="53.25" customHeight="1" x14ac:dyDescent="0.25">
      <c r="A76" s="21"/>
      <c r="B76" s="21"/>
      <c r="C76" s="29">
        <v>2320</v>
      </c>
      <c r="D76" s="5" t="s">
        <v>66</v>
      </c>
      <c r="E76" s="88"/>
      <c r="F76" s="59">
        <f t="shared" si="31"/>
        <v>17000</v>
      </c>
      <c r="G76" s="59">
        <f>SUM(G77:G77)</f>
        <v>16000</v>
      </c>
      <c r="H76" s="59">
        <f t="shared" si="30"/>
        <v>33000</v>
      </c>
      <c r="I76" s="55"/>
    </row>
    <row r="77" spans="1:9" s="56" customFormat="1" ht="26.25" customHeight="1" x14ac:dyDescent="0.25">
      <c r="A77" s="21"/>
      <c r="B77" s="21"/>
      <c r="C77" s="58"/>
      <c r="D77" s="95" t="s">
        <v>8</v>
      </c>
      <c r="E77" s="88" t="s">
        <v>22</v>
      </c>
      <c r="F77" s="53">
        <v>17000</v>
      </c>
      <c r="G77" s="73">
        <v>16000</v>
      </c>
      <c r="H77" s="73">
        <f t="shared" si="30"/>
        <v>33000</v>
      </c>
      <c r="I77" s="55"/>
    </row>
    <row r="78" spans="1:9" s="56" customFormat="1" ht="17.25" customHeight="1" x14ac:dyDescent="0.25">
      <c r="A78" s="109" t="s">
        <v>23</v>
      </c>
      <c r="B78" s="110"/>
      <c r="C78" s="110"/>
      <c r="D78" s="111"/>
      <c r="E78" s="42"/>
      <c r="F78" s="67">
        <v>91248.82</v>
      </c>
      <c r="G78" s="67">
        <f>G74</f>
        <v>16000</v>
      </c>
      <c r="H78" s="67">
        <f t="shared" si="30"/>
        <v>107248.82</v>
      </c>
      <c r="I78" s="55"/>
    </row>
    <row r="79" spans="1:9" s="1" customFormat="1" ht="9" customHeight="1" x14ac:dyDescent="0.2">
      <c r="A79" s="19"/>
      <c r="B79" s="16"/>
      <c r="C79" s="16"/>
      <c r="D79" s="11"/>
      <c r="E79" s="8"/>
      <c r="F79" s="32"/>
      <c r="G79" s="75"/>
      <c r="H79" s="32"/>
      <c r="I79"/>
    </row>
    <row r="80" spans="1:9" s="68" customFormat="1" ht="17.25" customHeight="1" x14ac:dyDescent="0.2">
      <c r="A80" s="115" t="s">
        <v>64</v>
      </c>
      <c r="B80" s="115"/>
      <c r="C80" s="115"/>
      <c r="D80" s="115"/>
      <c r="E80" s="115"/>
      <c r="F80" s="115"/>
      <c r="G80" s="83"/>
      <c r="H80" s="82"/>
    </row>
    <row r="81" spans="1:9" s="56" customFormat="1" ht="18" customHeight="1" x14ac:dyDescent="0.25">
      <c r="A81" s="18">
        <v>852</v>
      </c>
      <c r="B81" s="17"/>
      <c r="C81" s="17"/>
      <c r="D81" s="6" t="s">
        <v>29</v>
      </c>
      <c r="E81" s="3"/>
      <c r="F81" s="57">
        <v>1489000</v>
      </c>
      <c r="G81" s="57">
        <f>G82</f>
        <v>6565</v>
      </c>
      <c r="H81" s="57">
        <f t="shared" ref="H81:H84" si="32">SUM(F81:G81)</f>
        <v>1495565</v>
      </c>
      <c r="I81" s="55"/>
    </row>
    <row r="82" spans="1:9" s="56" customFormat="1" ht="16.5" customHeight="1" x14ac:dyDescent="0.25">
      <c r="A82" s="21"/>
      <c r="B82" s="22">
        <v>85215</v>
      </c>
      <c r="C82" s="50"/>
      <c r="D82" s="4" t="s">
        <v>31</v>
      </c>
      <c r="E82" s="101"/>
      <c r="F82" s="66">
        <f>F83</f>
        <v>0</v>
      </c>
      <c r="G82" s="60">
        <f>G83</f>
        <v>6565</v>
      </c>
      <c r="H82" s="66">
        <f t="shared" si="32"/>
        <v>6565</v>
      </c>
      <c r="I82" s="55"/>
    </row>
    <row r="83" spans="1:9" s="56" customFormat="1" ht="69" customHeight="1" x14ac:dyDescent="0.25">
      <c r="A83" s="21"/>
      <c r="B83" s="21"/>
      <c r="C83" s="29">
        <v>2700</v>
      </c>
      <c r="D83" s="5" t="s">
        <v>67</v>
      </c>
      <c r="E83" s="88"/>
      <c r="F83" s="59">
        <f>F84</f>
        <v>0</v>
      </c>
      <c r="G83" s="59">
        <f>SUM(G84:G84)</f>
        <v>6565</v>
      </c>
      <c r="H83" s="59">
        <f t="shared" si="32"/>
        <v>6565</v>
      </c>
      <c r="I83" s="55"/>
    </row>
    <row r="84" spans="1:9" s="56" customFormat="1" ht="16.5" customHeight="1" x14ac:dyDescent="0.25">
      <c r="A84" s="62"/>
      <c r="B84" s="62"/>
      <c r="C84" s="63"/>
      <c r="D84" s="96" t="s">
        <v>8</v>
      </c>
      <c r="E84" s="88" t="s">
        <v>5</v>
      </c>
      <c r="F84" s="73">
        <v>0</v>
      </c>
      <c r="G84" s="99">
        <v>6565</v>
      </c>
      <c r="H84" s="73">
        <f t="shared" si="32"/>
        <v>6565</v>
      </c>
      <c r="I84" s="55"/>
    </row>
    <row r="85" spans="1:9" s="56" customFormat="1" ht="17.25" customHeight="1" x14ac:dyDescent="0.25">
      <c r="A85" s="109" t="s">
        <v>23</v>
      </c>
      <c r="B85" s="110"/>
      <c r="C85" s="110"/>
      <c r="D85" s="111"/>
      <c r="E85" s="42"/>
      <c r="F85" s="67">
        <v>3855172.49</v>
      </c>
      <c r="G85" s="67">
        <f>G81</f>
        <v>6565</v>
      </c>
      <c r="H85" s="67">
        <f t="shared" ref="H85" si="33">SUM(F85:G85)</f>
        <v>3861737.49</v>
      </c>
      <c r="I85" s="55"/>
    </row>
    <row r="86" spans="1:9" s="1" customFormat="1" ht="12.75" customHeight="1" x14ac:dyDescent="0.2">
      <c r="A86" s="19"/>
      <c r="B86" s="16"/>
      <c r="C86" s="16"/>
      <c r="D86" s="11"/>
      <c r="E86" s="8"/>
      <c r="F86" s="32"/>
      <c r="G86" s="75"/>
      <c r="H86" s="32"/>
      <c r="I86"/>
    </row>
    <row r="87" spans="1:9" ht="19.5" customHeight="1" x14ac:dyDescent="0.2">
      <c r="A87" s="109" t="s">
        <v>28</v>
      </c>
      <c r="B87" s="110"/>
      <c r="C87" s="110"/>
      <c r="D87" s="111"/>
      <c r="E87" s="42"/>
      <c r="F87" s="41">
        <v>209057352.00999999</v>
      </c>
      <c r="G87" s="41">
        <f>G64+G71+G78+G85</f>
        <v>-6655072.2700000005</v>
      </c>
      <c r="H87" s="41">
        <f>SUM(F87:G87)</f>
        <v>202402279.73999998</v>
      </c>
    </row>
    <row r="88" spans="1:9" x14ac:dyDescent="0.2">
      <c r="A88" s="23"/>
      <c r="B88" s="24"/>
      <c r="C88" s="46"/>
      <c r="D88" s="12"/>
    </row>
    <row r="89" spans="1:9" ht="25.5" customHeight="1" x14ac:dyDescent="0.2">
      <c r="A89" s="25"/>
      <c r="B89" s="26"/>
      <c r="C89" s="47"/>
      <c r="D89" s="13"/>
      <c r="E89" s="10"/>
      <c r="F89" s="36"/>
      <c r="G89" s="77"/>
      <c r="H89" s="36"/>
    </row>
    <row r="90" spans="1:9" x14ac:dyDescent="0.2">
      <c r="A90" s="27"/>
      <c r="B90" s="28"/>
      <c r="C90" s="48"/>
      <c r="D90" s="14"/>
      <c r="E90" s="10"/>
      <c r="F90" s="36"/>
      <c r="G90" s="77"/>
      <c r="H90" s="36"/>
    </row>
    <row r="91" spans="1:9" x14ac:dyDescent="0.2">
      <c r="A91" s="27"/>
      <c r="B91" s="28"/>
      <c r="C91" s="48"/>
      <c r="D91" s="14"/>
      <c r="E91" s="10"/>
      <c r="F91" s="36"/>
      <c r="G91" s="77"/>
      <c r="H91" s="36"/>
    </row>
    <row r="92" spans="1:9" x14ac:dyDescent="0.2">
      <c r="A92" s="27"/>
      <c r="B92" s="28"/>
      <c r="C92" s="48"/>
      <c r="D92" s="14"/>
      <c r="E92" s="10"/>
      <c r="F92" s="36"/>
      <c r="G92" s="77"/>
      <c r="H92" s="36"/>
    </row>
    <row r="93" spans="1:9" x14ac:dyDescent="0.2">
      <c r="A93" s="27"/>
      <c r="B93" s="28"/>
      <c r="C93" s="48"/>
      <c r="D93" s="14"/>
      <c r="E93" s="10"/>
      <c r="F93" s="36"/>
      <c r="G93" s="77"/>
      <c r="H93" s="36"/>
    </row>
    <row r="94" spans="1:9" x14ac:dyDescent="0.2">
      <c r="A94" s="27"/>
      <c r="B94" s="28"/>
      <c r="C94" s="48"/>
      <c r="D94" s="14"/>
      <c r="E94" s="10"/>
      <c r="F94" s="36"/>
      <c r="G94" s="77"/>
      <c r="H94" s="36"/>
    </row>
    <row r="95" spans="1:9" x14ac:dyDescent="0.2">
      <c r="A95" s="27"/>
      <c r="B95" s="28"/>
      <c r="C95" s="48"/>
      <c r="D95" s="14"/>
      <c r="E95" s="10"/>
      <c r="F95" s="36"/>
      <c r="G95" s="77"/>
      <c r="H95" s="36"/>
    </row>
    <row r="103" spans="4:4" x14ac:dyDescent="0.2">
      <c r="D103" s="15" t="s">
        <v>7</v>
      </c>
    </row>
  </sheetData>
  <mergeCells count="10">
    <mergeCell ref="A87:D87"/>
    <mergeCell ref="A4:E4"/>
    <mergeCell ref="A64:D64"/>
    <mergeCell ref="A80:F80"/>
    <mergeCell ref="A85:D85"/>
    <mergeCell ref="A6:E6"/>
    <mergeCell ref="A71:D71"/>
    <mergeCell ref="A66:E66"/>
    <mergeCell ref="A78:D78"/>
    <mergeCell ref="A73:E73"/>
  </mergeCells>
  <phoneticPr fontId="1" type="noConversion"/>
  <printOptions horizontalCentered="1" gridLines="1"/>
  <pageMargins left="0.45" right="0.23622047244094491" top="0.87" bottom="0.78740157480314965" header="0.43307086614173229" footer="0.51181102362204722"/>
  <pageSetup paperSize="9" scale="74" orientation="portrait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2021-03-30T07:46:15Z</cp:lastPrinted>
  <dcterms:created xsi:type="dcterms:W3CDTF">2000-11-02T14:08:21Z</dcterms:created>
  <dcterms:modified xsi:type="dcterms:W3CDTF">2021-03-30T07:55:19Z</dcterms:modified>
</cp:coreProperties>
</file>