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jwojtczak\AppData\Local\Microsoft\Windows\INetCache\Content.Outlook\PZFD0E39\"/>
    </mc:Choice>
  </mc:AlternateContent>
  <xr:revisionPtr revIDLastSave="0" documentId="13_ncr:1_{F5C941DC-E920-498A-B38A-D69FF24D08E2}" xr6:coauthVersionLast="47" xr6:coauthVersionMax="47" xr10:uidLastSave="{00000000-0000-0000-0000-000000000000}"/>
  <bookViews>
    <workbookView xWindow="3960" yWindow="0" windowWidth="24735" windowHeight="1509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UW!$A$1:$J$96</definedName>
    <definedName name="_xlnm.Print_Titles" localSheetId="0">UW!$A:$D,UW!$5:$5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624" l="1"/>
  <c r="J44" i="624" s="1"/>
  <c r="I43" i="624"/>
  <c r="I42" i="624" s="1"/>
  <c r="I38" i="624" s="1"/>
  <c r="G43" i="624"/>
  <c r="G42" i="624" s="1"/>
  <c r="H42" i="624" s="1"/>
  <c r="I33" i="624"/>
  <c r="I32" i="624" s="1"/>
  <c r="I31" i="624" s="1"/>
  <c r="G33" i="624"/>
  <c r="G32" i="624" s="1"/>
  <c r="F33" i="624"/>
  <c r="H37" i="624"/>
  <c r="J37" i="624" s="1"/>
  <c r="H36" i="624"/>
  <c r="J36" i="624" s="1"/>
  <c r="H35" i="624"/>
  <c r="J35" i="624" s="1"/>
  <c r="J42" i="624" l="1"/>
  <c r="H43" i="624"/>
  <c r="J43" i="624" s="1"/>
  <c r="H32" i="624"/>
  <c r="J32" i="624" s="1"/>
  <c r="G31" i="624"/>
  <c r="H31" i="624" s="1"/>
  <c r="J31" i="624" s="1"/>
  <c r="H33" i="624"/>
  <c r="J33" i="624" s="1"/>
  <c r="I90" i="624"/>
  <c r="I88" i="624" s="1"/>
  <c r="I87" i="624" s="1"/>
  <c r="I81" i="624"/>
  <c r="I79" i="624"/>
  <c r="I77" i="624"/>
  <c r="I74" i="624"/>
  <c r="I73" i="624" s="1"/>
  <c r="I70" i="624"/>
  <c r="I69" i="624" s="1"/>
  <c r="I68" i="624" s="1"/>
  <c r="I66" i="624"/>
  <c r="I64" i="624"/>
  <c r="I61" i="624"/>
  <c r="I59" i="624"/>
  <c r="I56" i="624"/>
  <c r="I54" i="624"/>
  <c r="I50" i="624"/>
  <c r="I47" i="624"/>
  <c r="I40" i="624"/>
  <c r="I39" i="624" s="1"/>
  <c r="I28" i="624"/>
  <c r="I23" i="624"/>
  <c r="I19" i="624"/>
  <c r="I15" i="624"/>
  <c r="I13" i="624"/>
  <c r="I9" i="624"/>
  <c r="I8" i="624" s="1"/>
  <c r="H75" i="624"/>
  <c r="J75" i="624" s="1"/>
  <c r="G74" i="624"/>
  <c r="G73" i="624" s="1"/>
  <c r="H73" i="624" s="1"/>
  <c r="F74" i="624"/>
  <c r="H25" i="624"/>
  <c r="J25" i="624" s="1"/>
  <c r="G23" i="624"/>
  <c r="H23" i="624" s="1"/>
  <c r="H91" i="624"/>
  <c r="J91" i="624" s="1"/>
  <c r="G90" i="624"/>
  <c r="H90" i="624" s="1"/>
  <c r="F87" i="624"/>
  <c r="F86" i="624" s="1"/>
  <c r="H92" i="624"/>
  <c r="J92" i="624" s="1"/>
  <c r="I58" i="624" l="1"/>
  <c r="J73" i="624"/>
  <c r="I53" i="624"/>
  <c r="J90" i="624"/>
  <c r="J23" i="624"/>
  <c r="I49" i="624"/>
  <c r="I63" i="624"/>
  <c r="I27" i="624"/>
  <c r="I22" i="624"/>
  <c r="I21" i="624" s="1"/>
  <c r="I18" i="624"/>
  <c r="I12" i="624"/>
  <c r="I86" i="624"/>
  <c r="I46" i="624"/>
  <c r="I76" i="624"/>
  <c r="H74" i="624"/>
  <c r="J74" i="624" s="1"/>
  <c r="G22" i="624"/>
  <c r="G88" i="624"/>
  <c r="G87" i="624" s="1"/>
  <c r="H67" i="624"/>
  <c r="J67" i="624" s="1"/>
  <c r="G66" i="624"/>
  <c r="F66" i="624"/>
  <c r="H65" i="624"/>
  <c r="J65" i="624" s="1"/>
  <c r="G64" i="624"/>
  <c r="F64" i="624"/>
  <c r="G81" i="624"/>
  <c r="G79" i="624"/>
  <c r="G77" i="624"/>
  <c r="H80" i="624"/>
  <c r="J80" i="624" s="1"/>
  <c r="F79" i="624"/>
  <c r="H78" i="624"/>
  <c r="J78" i="624" s="1"/>
  <c r="F77" i="624"/>
  <c r="F70" i="624"/>
  <c r="G47" i="624"/>
  <c r="G46" i="624" s="1"/>
  <c r="H46" i="624" s="1"/>
  <c r="H41" i="624"/>
  <c r="J41" i="624" s="1"/>
  <c r="G40" i="624"/>
  <c r="G39" i="624" s="1"/>
  <c r="F40" i="624"/>
  <c r="G28" i="624"/>
  <c r="H30" i="624"/>
  <c r="J30" i="624" s="1"/>
  <c r="H17" i="624"/>
  <c r="J17" i="624" s="1"/>
  <c r="G15" i="624"/>
  <c r="H15" i="624" s="1"/>
  <c r="J15" i="624" s="1"/>
  <c r="H14" i="624"/>
  <c r="J14" i="624" s="1"/>
  <c r="G13" i="624"/>
  <c r="F13" i="624"/>
  <c r="H20" i="624"/>
  <c r="J20" i="624" s="1"/>
  <c r="G19" i="624"/>
  <c r="G18" i="624" s="1"/>
  <c r="H18" i="624" s="1"/>
  <c r="F19" i="624"/>
  <c r="H48" i="624"/>
  <c r="J48" i="624" s="1"/>
  <c r="F47" i="624"/>
  <c r="I52" i="624" l="1"/>
  <c r="J18" i="624"/>
  <c r="H64" i="624"/>
  <c r="J64" i="624" s="1"/>
  <c r="I26" i="624"/>
  <c r="I7" i="624"/>
  <c r="J46" i="624"/>
  <c r="I45" i="624"/>
  <c r="I72" i="624"/>
  <c r="I83" i="624" s="1"/>
  <c r="I94" i="624"/>
  <c r="H22" i="624"/>
  <c r="J22" i="624" s="1"/>
  <c r="G21" i="624"/>
  <c r="H21" i="624" s="1"/>
  <c r="J21" i="624" s="1"/>
  <c r="H66" i="624"/>
  <c r="J66" i="624" s="1"/>
  <c r="H79" i="624"/>
  <c r="J79" i="624" s="1"/>
  <c r="G63" i="624"/>
  <c r="G76" i="624"/>
  <c r="G72" i="624" s="1"/>
  <c r="F63" i="624"/>
  <c r="H77" i="624"/>
  <c r="J77" i="624" s="1"/>
  <c r="H39" i="624"/>
  <c r="J39" i="624" s="1"/>
  <c r="G38" i="624"/>
  <c r="H38" i="624" s="1"/>
  <c r="J38" i="624" s="1"/>
  <c r="H40" i="624"/>
  <c r="J40" i="624" s="1"/>
  <c r="H13" i="624"/>
  <c r="J13" i="624" s="1"/>
  <c r="H19" i="624"/>
  <c r="J19" i="624" s="1"/>
  <c r="G12" i="624"/>
  <c r="H12" i="624" s="1"/>
  <c r="J12" i="624" s="1"/>
  <c r="H47" i="624"/>
  <c r="J47" i="624" s="1"/>
  <c r="H63" i="624" l="1"/>
  <c r="J63" i="624" s="1"/>
  <c r="H55" i="624"/>
  <c r="J55" i="624" s="1"/>
  <c r="H60" i="624"/>
  <c r="J60" i="624" s="1"/>
  <c r="I96" i="624" l="1"/>
  <c r="H11" i="624"/>
  <c r="J11" i="624" s="1"/>
  <c r="G9" i="624"/>
  <c r="G8" i="624" s="1"/>
  <c r="G7" i="624" s="1"/>
  <c r="H82" i="624"/>
  <c r="J82" i="624" s="1"/>
  <c r="H7" i="624" l="1"/>
  <c r="J7" i="624" s="1"/>
  <c r="H9" i="624"/>
  <c r="J9" i="624" s="1"/>
  <c r="H8" i="624"/>
  <c r="J8" i="624" s="1"/>
  <c r="H62" i="624"/>
  <c r="J62" i="624" s="1"/>
  <c r="G61" i="624"/>
  <c r="F61" i="624"/>
  <c r="G59" i="624"/>
  <c r="F59" i="624"/>
  <c r="G54" i="624"/>
  <c r="G56" i="624"/>
  <c r="F56" i="624"/>
  <c r="F54" i="624"/>
  <c r="H56" i="624" l="1"/>
  <c r="J56" i="624" s="1"/>
  <c r="H61" i="624"/>
  <c r="J61" i="624" s="1"/>
  <c r="H59" i="624"/>
  <c r="J59" i="624" s="1"/>
  <c r="G53" i="624"/>
  <c r="G58" i="624"/>
  <c r="F58" i="624"/>
  <c r="G52" i="624" l="1"/>
  <c r="H58" i="624"/>
  <c r="J58" i="624" s="1"/>
  <c r="H93" i="624" l="1"/>
  <c r="J93" i="624" s="1"/>
  <c r="H71" i="624"/>
  <c r="J71" i="624" s="1"/>
  <c r="H57" i="624"/>
  <c r="J57" i="624" s="1"/>
  <c r="H51" i="624"/>
  <c r="J51" i="624" s="1"/>
  <c r="G86" i="624"/>
  <c r="G94" i="624" s="1"/>
  <c r="G70" i="624"/>
  <c r="G69" i="624" s="1"/>
  <c r="G68" i="624" s="1"/>
  <c r="G83" i="624" s="1"/>
  <c r="G50" i="624"/>
  <c r="G49" i="624" s="1"/>
  <c r="G45" i="624" s="1"/>
  <c r="G27" i="624"/>
  <c r="G26" i="624" s="1"/>
  <c r="F81" i="624"/>
  <c r="F53" i="624"/>
  <c r="F50" i="624"/>
  <c r="F49" i="624" s="1"/>
  <c r="H81" i="624" l="1"/>
  <c r="J81" i="624" s="1"/>
  <c r="H70" i="624"/>
  <c r="J70" i="624" s="1"/>
  <c r="H50" i="624"/>
  <c r="J50" i="624" s="1"/>
  <c r="H88" i="624"/>
  <c r="J88" i="624" s="1"/>
  <c r="H45" i="624"/>
  <c r="J45" i="624" s="1"/>
  <c r="H54" i="624"/>
  <c r="J54" i="624" s="1"/>
  <c r="H28" i="624"/>
  <c r="J28" i="624" s="1"/>
  <c r="H53" i="624"/>
  <c r="J53" i="624" s="1"/>
  <c r="H83" i="624" l="1"/>
  <c r="J83" i="624" s="1"/>
  <c r="H27" i="624"/>
  <c r="J27" i="624" s="1"/>
  <c r="H49" i="624"/>
  <c r="J49" i="624" s="1"/>
  <c r="H76" i="624"/>
  <c r="J76" i="624" s="1"/>
  <c r="G96" i="624"/>
  <c r="H69" i="624"/>
  <c r="J69" i="624" s="1"/>
  <c r="H87" i="624"/>
  <c r="J87" i="624" s="1"/>
  <c r="H52" i="624"/>
  <c r="J52" i="624" s="1"/>
  <c r="H26" i="624" l="1"/>
  <c r="J26" i="624" s="1"/>
  <c r="H68" i="624"/>
  <c r="J68" i="624" s="1"/>
  <c r="H72" i="624"/>
  <c r="J72" i="624" s="1"/>
  <c r="H86" i="624"/>
  <c r="J86" i="624" s="1"/>
  <c r="H94" i="624"/>
  <c r="J94" i="624" s="1"/>
  <c r="H96" i="624" l="1"/>
  <c r="J96" i="624" s="1"/>
</calcChain>
</file>

<file path=xl/sharedStrings.xml><?xml version="1.0" encoding="utf-8"?>
<sst xmlns="http://schemas.openxmlformats.org/spreadsheetml/2006/main" count="128" uniqueCount="76">
  <si>
    <t>Nazwa</t>
  </si>
  <si>
    <t>§</t>
  </si>
  <si>
    <t>Różne opłaty i składki</t>
  </si>
  <si>
    <t>Wydatki inwestycyjne jednostek budżetowych</t>
  </si>
  <si>
    <t>Dz.</t>
  </si>
  <si>
    <t>Drogi publiczne gminne</t>
  </si>
  <si>
    <t>Ochotnicze straże pożarne</t>
  </si>
  <si>
    <t>TRANSPORT I ŁĄCZNOŚĆ</t>
  </si>
  <si>
    <t>BEZPIECZEŃSTWO PUBLICZNE I OCHRONA PRZECIWPOŻAROWA</t>
  </si>
  <si>
    <t>GOSPODARKA  KOMUNALNA I OCHRONA ŚRODOWISKA</t>
  </si>
  <si>
    <t>KULTURA I OCHRONA DZIEDZICTWA NARODOWEGO</t>
  </si>
  <si>
    <t xml:space="preserve">Pozostała działalność </t>
  </si>
  <si>
    <t>POMOC SPOŁECZNA</t>
  </si>
  <si>
    <t>Wydatki na zakupy inwestycyjne jednostek budżetowych</t>
  </si>
  <si>
    <t>Wydz. Finansowy</t>
  </si>
  <si>
    <t>Komórka organizacyjna odpowiedzialna za realizację wydatków</t>
  </si>
  <si>
    <t>Rozdz.</t>
  </si>
  <si>
    <t>Pozostałe odsetki</t>
  </si>
  <si>
    <t>Wydz. Projektów Infrastrukturalnych</t>
  </si>
  <si>
    <t>WYDATKI  BUDŻETOWE URZĘDU MIEJSKIEGO</t>
  </si>
  <si>
    <t>z tego:</t>
  </si>
  <si>
    <t>Burmistrza Miasta Nowy Dwór Mazowiecki</t>
  </si>
  <si>
    <t>I.  WYDATKI NA ZADANIA WŁASNE :</t>
  </si>
  <si>
    <t xml:space="preserve">Plan po zmianach 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</si>
  <si>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</si>
  <si>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</si>
  <si>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</si>
  <si>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</si>
  <si>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Świadczenia rodzinne, świadczenie z funduszu alimentacyjnego oraz składki na ubezpieczenia emerytalne i rentowe z ubezpieczenia społecznego</t>
  </si>
  <si>
    <t>II. WYDATKI NA PROGRAMY I PROJEKTY FINANSOWANE Z UDZIAŁEM ŚRODKÓW EUROPEJSKICH I INNYCH ŚRODKÓW POCHODZĄCYCH ZE ŹRÓDEŁ ZAGRANICZNYCH NIEPODLEGAJĄCYCH ZWROTOWI :</t>
  </si>
  <si>
    <t>RAZEM I</t>
  </si>
  <si>
    <t>RAZEM II</t>
  </si>
  <si>
    <t>z dnia 29 marca 2022 r.</t>
  </si>
  <si>
    <r>
      <t>ZADANIE: BUDOWA I PRZEBUDOWA DRÓG GMINNYCH</t>
    </r>
    <r>
      <rPr>
        <b/>
        <i/>
        <sz val="9"/>
        <color rgb="FF0000FF"/>
        <rFont val="Verdana"/>
        <family val="2"/>
        <charset val="238"/>
      </rPr>
      <t xml:space="preserve"> (WPF)</t>
    </r>
  </si>
  <si>
    <t>Funkcjonowanie przystanków komunikacyjnych</t>
  </si>
  <si>
    <t>Zakup materiałów i wyposażenia</t>
  </si>
  <si>
    <t>Wydz. Gospodarki Komunalnej</t>
  </si>
  <si>
    <t>ZADANIE: WYKONANIE I MONTAŻ WIAT PRZYSTANKOWYCH NA TERENIE MIASTA</t>
  </si>
  <si>
    <t>Zakup energii</t>
  </si>
  <si>
    <t>w tym:</t>
  </si>
  <si>
    <t>OŚWIATA I WYCHOWANIE</t>
  </si>
  <si>
    <t>Szkoły podstawowe</t>
  </si>
  <si>
    <t>Dotacja celowa z budżetu na finansowanie lub dofinansowanie zadań zleconych do realizacji pozostałym jednostkom niezaliczanym do sektora finansów publicznych</t>
  </si>
  <si>
    <t>Wieloosobowe stanowisko ds. Edukacji ET</t>
  </si>
  <si>
    <t>Składki na ubezpieczenie zdrowotne opłacane za osoby pobierające niektóre świadczenia z pomocy społecznej oraz za osoby uczestniczące w zajęciach w centrum integracji społecznej</t>
  </si>
  <si>
    <t>Oświetlenie ulic, placów i dróg</t>
  </si>
  <si>
    <t>Koszty postępowania sądowego i prokuratorskiego</t>
  </si>
  <si>
    <t>Ochrona zabytków i opieka nad zabytkami</t>
  </si>
  <si>
    <t>Wspieranie rodziny</t>
  </si>
  <si>
    <r>
      <t xml:space="preserve">Straż Miejska - </t>
    </r>
    <r>
      <rPr>
        <i/>
        <sz val="9"/>
        <color rgb="FF00B050"/>
        <rFont val="Verdana"/>
        <family val="2"/>
        <charset val="238"/>
      </rPr>
      <t>ŚRODKI Z DOTACJI CELOWEJ Z SAMORZĄDU WOJEWÓDZTWA MAZOWIECKIEGO</t>
    </r>
  </si>
  <si>
    <r>
      <t xml:space="preserve">PROJEKT: ZABEZPIECZENIE I UTRZYMANIE ZABYTKOWEGO BUDYNKU DAWNEGO KASYNA OFICERSKIEGO </t>
    </r>
    <r>
      <rPr>
        <b/>
        <i/>
        <sz val="9"/>
        <color rgb="FF0000FF"/>
        <rFont val="Verdana"/>
        <family val="2"/>
        <charset val="238"/>
      </rPr>
      <t xml:space="preserve"> (WPF)</t>
    </r>
  </si>
  <si>
    <t>Dz. 5.3 Dziedzictwo kulturowe (zasoby kultury)</t>
  </si>
  <si>
    <t>Dz. 5.3 Dziedzictwo kulturowe (potencjał turystyczny)</t>
  </si>
  <si>
    <t>Dz. 6.2 Rewitalizacja obszarów zmarginalizowanych</t>
  </si>
  <si>
    <t>GOSPODARKA MIESZKANIOWA</t>
  </si>
  <si>
    <t>Gospodarowanie mieszkaniowym zasobem gminy</t>
  </si>
  <si>
    <r>
      <t>ZADANIE: BUDOWA WIELORODZINNEGO BUDYNKU KOMUNALNEGO</t>
    </r>
    <r>
      <rPr>
        <b/>
        <i/>
        <sz val="9"/>
        <color rgb="FF0000FF"/>
        <rFont val="Verdana"/>
        <family val="2"/>
        <charset val="238"/>
      </rPr>
      <t xml:space="preserve"> (WPF)</t>
    </r>
  </si>
  <si>
    <t>Biblioteki</t>
  </si>
  <si>
    <t>Dotacje celowe z budżetu na finansowanie lub dofinansowanie kosztów realizacji inwestycji i zakupów inwestycyjnych innych jednostek sektora finansów publicznych</t>
  </si>
  <si>
    <t>Zmiany wynikające z zarządzenia Burmstrza Miasta Nr 78/2022 z dnia 29.03.2022r.</t>
  </si>
  <si>
    <t>Załącznik Nr 2 do zarządzenia Nr 79/2022</t>
  </si>
  <si>
    <t>RÓŻNE ROZLICZENIA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</si>
  <si>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</si>
  <si>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</si>
  <si>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</si>
  <si>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</si>
  <si>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</si>
  <si>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</si>
  <si>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</si>
  <si>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</si>
  <si>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Pozostała działalność</t>
  </si>
  <si>
    <t>Zakup usług pozostałych</t>
  </si>
  <si>
    <t>Plan dotychczasowy</t>
  </si>
  <si>
    <t>Zmiany wynikające z uchwały Rady Miejskiej Nr XXXIV/408/2022 z dnia 29.03.2022r.</t>
  </si>
  <si>
    <t>ZADANIE: ZAKUP LEKKIEGO SAMOCHODU RATOWNICZO-GAŚNICZEGO DLA OCHOTNICZEJ STRAŻY POŻARNEJ W NOWYM DWORZE MAZOWIECKIM</t>
  </si>
  <si>
    <t>OGÓŁEM WYDATKI  BUDŻETOWE URZĘDU MIEJSKIEGO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</si>
</sst>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color indexed="20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10"/>
      <color indexed="12"/>
      <name val="Arial CE"/>
      <charset val="238"/>
    </font>
    <font>
      <b/>
      <sz val="11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1"/>
      <name val="Verdana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i/>
      <sz val="9"/>
      <color rgb="FF0000FF"/>
      <name val="Verdana"/>
      <family val="2"/>
      <charset val="238"/>
    </font>
    <font>
      <i/>
      <sz val="9"/>
      <color rgb="FF00B050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i/>
      <sz val="9"/>
      <color rgb="FF006666"/>
      <name val="Arial CE"/>
      <charset val="238"/>
    </font>
    <font>
      <i/>
      <sz val="9"/>
      <color rgb="FF006666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8" fillId="0" borderId="0" xfId="0" applyFont="1"/>
    <xf numFmtId="0" fontId="6" fillId="2" borderId="0" xfId="0" applyFont="1" applyFill="1" applyAlignment="1">
      <alignment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justify" vertical="center" shrinkToFit="1"/>
    </xf>
    <xf numFmtId="0" fontId="19" fillId="2" borderId="8" xfId="0" applyFont="1" applyFill="1" applyBorder="1" applyAlignment="1">
      <alignment horizontal="justify" vertical="center" shrinkToFit="1"/>
    </xf>
    <xf numFmtId="0" fontId="5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right" vertical="center" shrinkToFit="1"/>
    </xf>
    <xf numFmtId="0" fontId="21" fillId="0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/>
    <xf numFmtId="0" fontId="9" fillId="0" borderId="2" xfId="0" applyFont="1" applyFill="1" applyBorder="1" applyAlignment="1">
      <alignment horizontal="center" vertical="center"/>
    </xf>
    <xf numFmtId="0" fontId="0" fillId="0" borderId="0" xfId="0" applyFont="1"/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right" vertical="center" shrinkToFit="1"/>
    </xf>
    <xf numFmtId="0" fontId="12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center" vertical="center" wrapText="1"/>
    </xf>
    <xf numFmtId="3" fontId="21" fillId="6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10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8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Font="1"/>
    <xf numFmtId="0" fontId="12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shrinkToFit="1"/>
    </xf>
    <xf numFmtId="4" fontId="22" fillId="0" borderId="2" xfId="0" applyNumberFormat="1" applyFont="1" applyFill="1" applyBorder="1" applyAlignment="1">
      <alignment horizontal="right" vertical="center" shrinkToFi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right" vertical="center" wrapText="1"/>
    </xf>
    <xf numFmtId="0" fontId="22" fillId="0" borderId="2" xfId="0" applyFont="1" applyFill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 vertical="center"/>
    </xf>
    <xf numFmtId="0" fontId="5" fillId="4" borderId="5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 applyProtection="1">
      <alignment vertical="center" shrinkToFit="1"/>
      <protection locked="0"/>
    </xf>
    <xf numFmtId="4" fontId="10" fillId="0" borderId="2" xfId="0" applyNumberFormat="1" applyFont="1" applyBorder="1" applyAlignment="1" applyProtection="1">
      <alignment vertical="center" shrinkToFit="1"/>
      <protection locked="0"/>
    </xf>
    <xf numFmtId="4" fontId="23" fillId="0" borderId="2" xfId="0" applyNumberFormat="1" applyFont="1" applyBorder="1" applyAlignment="1" applyProtection="1">
      <alignment vertical="center" shrinkToFit="1"/>
      <protection locked="0"/>
    </xf>
    <xf numFmtId="3" fontId="10" fillId="0" borderId="1" xfId="0" applyNumberFormat="1" applyFont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vertical="center" shrinkToFit="1"/>
    </xf>
    <xf numFmtId="0" fontId="3" fillId="0" borderId="0" xfId="0" applyFont="1" applyFill="1"/>
    <xf numFmtId="3" fontId="8" fillId="6" borderId="9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shrinkToFit="1"/>
    </xf>
    <xf numFmtId="0" fontId="22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shrinkToFit="1"/>
    </xf>
    <xf numFmtId="0" fontId="0" fillId="0" borderId="0" xfId="0" applyBorder="1"/>
    <xf numFmtId="0" fontId="18" fillId="0" borderId="0" xfId="0" applyFont="1" applyBorder="1"/>
    <xf numFmtId="0" fontId="5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4" fontId="5" fillId="0" borderId="2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right" vertical="center" shrinkToFit="1"/>
    </xf>
    <xf numFmtId="0" fontId="5" fillId="6" borderId="8" xfId="0" applyFont="1" applyFill="1" applyBorder="1" applyAlignment="1">
      <alignment vertical="center" shrinkToFit="1"/>
    </xf>
    <xf numFmtId="4" fontId="5" fillId="6" borderId="8" xfId="0" applyNumberFormat="1" applyFont="1" applyFill="1" applyBorder="1" applyAlignment="1">
      <alignment vertical="center" shrinkToFit="1"/>
    </xf>
    <xf numFmtId="3" fontId="7" fillId="2" borderId="0" xfId="0" applyNumberFormat="1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 wrapText="1"/>
    </xf>
    <xf numFmtId="4" fontId="30" fillId="0" borderId="2" xfId="0" applyNumberFormat="1" applyFont="1" applyBorder="1" applyAlignment="1">
      <alignment horizontal="right" vertical="center" shrinkToFit="1"/>
    </xf>
    <xf numFmtId="4" fontId="30" fillId="0" borderId="2" xfId="0" applyNumberFormat="1" applyFont="1" applyFill="1" applyBorder="1" applyAlignment="1">
      <alignment horizontal="right" vertical="center" shrinkToFit="1"/>
    </xf>
    <xf numFmtId="4" fontId="30" fillId="0" borderId="2" xfId="0" applyNumberFormat="1" applyFont="1" applyBorder="1" applyAlignment="1" applyProtection="1">
      <alignment vertical="center" shrinkToFit="1"/>
      <protection locked="0"/>
    </xf>
    <xf numFmtId="0" fontId="5" fillId="7" borderId="6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right" vertical="center" shrinkToFit="1"/>
    </xf>
    <xf numFmtId="4" fontId="5" fillId="7" borderId="1" xfId="0" applyNumberFormat="1" applyFont="1" applyFill="1" applyBorder="1" applyAlignment="1" applyProtection="1">
      <alignment vertical="center" shrinkToFi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Fill="1" applyBorder="1" applyAlignment="1">
      <alignment horizontal="right" vertical="center" shrinkToFit="1"/>
    </xf>
    <xf numFmtId="4" fontId="23" fillId="0" borderId="7" xfId="0" applyNumberFormat="1" applyFont="1" applyBorder="1" applyAlignment="1" applyProtection="1">
      <alignment vertical="center" shrinkToFit="1"/>
      <protection locked="0"/>
    </xf>
    <xf numFmtId="0" fontId="15" fillId="0" borderId="7" xfId="0" applyFont="1" applyFill="1" applyBorder="1" applyAlignment="1">
      <alignment horizontal="right" vertical="center" wrapText="1"/>
    </xf>
    <xf numFmtId="0" fontId="15" fillId="0" borderId="7" xfId="0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006666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0-4123-BED1-5B25B6E94E9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0-4123-BED1-5B25B6E94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4896"/>
        <c:axId val="-864228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70-4123-BED1-5B25B6E94E9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70-4123-BED1-5B25B6E94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41424"/>
        <c:axId val="-864221296"/>
      </c:lineChart>
      <c:catAx>
        <c:axId val="-86423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28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4896"/>
        <c:crosses val="autoZero"/>
        <c:crossBetween val="between"/>
      </c:valAx>
      <c:catAx>
        <c:axId val="-864241424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21296"/>
        <c:crosses val="autoZero"/>
        <c:auto val="0"/>
        <c:lblAlgn val="ctr"/>
        <c:lblOffset val="100"/>
        <c:noMultiLvlLbl val="0"/>
      </c:catAx>
      <c:valAx>
        <c:axId val="-864221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4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A-4975-AC31-C88F89DE03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A-4975-AC31-C88F89DE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2592"/>
        <c:axId val="-864237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A-4975-AC31-C88F89DE03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EA-4975-AC31-C88F89DE0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40880"/>
        <c:axId val="-864239792"/>
      </c:lineChart>
      <c:catAx>
        <c:axId val="-86421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7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23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2592"/>
        <c:crosses val="autoZero"/>
        <c:crossBetween val="between"/>
      </c:valAx>
      <c:catAx>
        <c:axId val="-86424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39792"/>
        <c:crosses val="autoZero"/>
        <c:auto val="0"/>
        <c:lblAlgn val="ctr"/>
        <c:lblOffset val="100"/>
        <c:noMultiLvlLbl val="0"/>
      </c:catAx>
      <c:valAx>
        <c:axId val="-864239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4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20-47C7-84F2-FB1E39FF2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4000"/>
        <c:axId val="-941553456"/>
      </c:barChart>
      <c:catAx>
        <c:axId val="-941554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3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53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4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4C-4679-953E-4F3EEFC10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1824"/>
        <c:axId val="-941536592"/>
      </c:barChart>
      <c:catAx>
        <c:axId val="-94155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6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36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1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F-41BC-B5DA-104CEB76C60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F-41BC-B5DA-104CEB76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5296"/>
        <c:axId val="-941533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F-41BC-B5DA-104CEB76C60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1F-41BC-B5DA-104CEB76C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29520"/>
        <c:axId val="-941551280"/>
      </c:lineChart>
      <c:catAx>
        <c:axId val="-94154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3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3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5296"/>
        <c:crosses val="autoZero"/>
        <c:crossBetween val="between"/>
      </c:valAx>
      <c:catAx>
        <c:axId val="-941529520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51280"/>
        <c:crosses val="autoZero"/>
        <c:auto val="0"/>
        <c:lblAlgn val="ctr"/>
        <c:lblOffset val="100"/>
        <c:noMultiLvlLbl val="0"/>
      </c:catAx>
      <c:valAx>
        <c:axId val="-941551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29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71-4C79-8C83-2F534C53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30064"/>
        <c:axId val="-941562704"/>
      </c:barChart>
      <c:catAx>
        <c:axId val="-94153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627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62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0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FD-4754-809C-3085A808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32240"/>
        <c:axId val="-941531696"/>
      </c:barChart>
      <c:catAx>
        <c:axId val="-94153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1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3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2-415D-A14E-3081DC3E9FE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2-415D-A14E-3081DC3E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27344"/>
        <c:axId val="-941524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2-415D-A14E-3081DC3E9FE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12-415D-A14E-3081DC3E9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18640"/>
        <c:axId val="-941507760"/>
      </c:lineChart>
      <c:catAx>
        <c:axId val="-94152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4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2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7344"/>
        <c:crosses val="autoZero"/>
        <c:crossBetween val="between"/>
      </c:valAx>
      <c:catAx>
        <c:axId val="-94151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07760"/>
        <c:crosses val="autoZero"/>
        <c:auto val="0"/>
        <c:lblAlgn val="ctr"/>
        <c:lblOffset val="100"/>
        <c:noMultiLvlLbl val="0"/>
      </c:catAx>
      <c:valAx>
        <c:axId val="-941507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1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4-42F4-BAE7-B4EE4762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09936"/>
        <c:axId val="-941521904"/>
      </c:barChart>
      <c:catAx>
        <c:axId val="-94150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1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21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9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E-481A-AE34-4843EA32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5376"/>
        <c:axId val="-941506128"/>
      </c:barChart>
      <c:catAx>
        <c:axId val="-941515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06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5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C-421C-97DA-FC2883DBE6E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C-421C-97DA-FC2883DBE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23536"/>
        <c:axId val="-941503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C-421C-97DA-FC2883DBE6E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16C-421C-97DA-FC2883DBE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18096"/>
        <c:axId val="-941507216"/>
      </c:lineChart>
      <c:catAx>
        <c:axId val="-94152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39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03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3536"/>
        <c:crosses val="autoZero"/>
        <c:crossBetween val="between"/>
      </c:valAx>
      <c:catAx>
        <c:axId val="-941518096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07216"/>
        <c:crosses val="autoZero"/>
        <c:auto val="0"/>
        <c:lblAlgn val="ctr"/>
        <c:lblOffset val="100"/>
        <c:noMultiLvlLbl val="0"/>
      </c:catAx>
      <c:valAx>
        <c:axId val="-941507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18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E7-4E3F-9519-FF29E1761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1568"/>
        <c:axId val="-941521360"/>
      </c:barChart>
      <c:catAx>
        <c:axId val="-94151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1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2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BC-4433-BEE6-FB3A2D0A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2048"/>
        <c:axId val="-864224016"/>
      </c:barChart>
      <c:catAx>
        <c:axId val="-864212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4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224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2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C1-4544-9E17-763506266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3744"/>
        <c:axId val="-941505040"/>
      </c:barChart>
      <c:catAx>
        <c:axId val="-94151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5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3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5-4850-8306-0241C9FA5AC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5-4850-8306-0241C9FA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6464"/>
        <c:axId val="-941509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5-4850-8306-0241C9FA5AC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F5-4850-8306-0241C9FA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17552"/>
        <c:axId val="-941520816"/>
      </c:lineChart>
      <c:catAx>
        <c:axId val="-94151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9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09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6464"/>
        <c:crosses val="autoZero"/>
        <c:crossBetween val="between"/>
      </c:valAx>
      <c:catAx>
        <c:axId val="-941517552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20816"/>
        <c:crosses val="autoZero"/>
        <c:auto val="0"/>
        <c:lblAlgn val="ctr"/>
        <c:lblOffset val="100"/>
        <c:noMultiLvlLbl val="0"/>
      </c:catAx>
      <c:valAx>
        <c:axId val="-941520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1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051-4EBD-8A23-31B75BFD7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499056"/>
        <c:axId val="-941502320"/>
      </c:barChart>
      <c:catAx>
        <c:axId val="-94149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2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0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49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47-432A-BCAC-2DF1553B7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24080"/>
        <c:axId val="-941506672"/>
      </c:barChart>
      <c:catAx>
        <c:axId val="-941524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6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06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4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7-4F04-A085-4A2BFF84A67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7-4F04-A085-4A2BFF84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1024"/>
        <c:axId val="-941505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7-4F04-A085-4A2BFF84A67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B7-4F04-A085-4A2BFF84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04496"/>
        <c:axId val="-941517008"/>
      </c:lineChart>
      <c:catAx>
        <c:axId val="-941511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5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0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1024"/>
        <c:crosses val="autoZero"/>
        <c:crossBetween val="between"/>
      </c:valAx>
      <c:catAx>
        <c:axId val="-941504496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17008"/>
        <c:crosses val="autoZero"/>
        <c:auto val="0"/>
        <c:lblAlgn val="ctr"/>
        <c:lblOffset val="100"/>
        <c:noMultiLvlLbl val="0"/>
      </c:catAx>
      <c:valAx>
        <c:axId val="-941517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0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2-436A-8B0F-9A725054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22992"/>
        <c:axId val="-941502864"/>
      </c:barChart>
      <c:catAx>
        <c:axId val="-94152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2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02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AC-4E61-A72A-19C2C352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26800"/>
        <c:axId val="-941522448"/>
      </c:barChart>
      <c:catAx>
        <c:axId val="-94152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2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2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6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7-4DDA-85F0-46B6BC841E5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7-4DDA-85F0-46B6BC84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4832"/>
        <c:axId val="-941528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07-4DDA-85F0-46B6BC841E5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07-4DDA-85F0-46B6BC84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20272"/>
        <c:axId val="-941526256"/>
      </c:lineChart>
      <c:catAx>
        <c:axId val="-94151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8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28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4832"/>
        <c:crosses val="autoZero"/>
        <c:crossBetween val="between"/>
      </c:valAx>
      <c:catAx>
        <c:axId val="-941520272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26256"/>
        <c:crosses val="autoZero"/>
        <c:auto val="0"/>
        <c:lblAlgn val="ctr"/>
        <c:lblOffset val="100"/>
        <c:noMultiLvlLbl val="0"/>
      </c:catAx>
      <c:valAx>
        <c:axId val="-941526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20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95-48AD-A032-9D88B584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03408"/>
        <c:axId val="-941515920"/>
      </c:barChart>
      <c:catAx>
        <c:axId val="-94150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59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15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0E-4873-833E-8933A8DD5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3200"/>
        <c:axId val="-941525712"/>
      </c:barChart>
      <c:catAx>
        <c:axId val="-94151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5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25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3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02-45FD-AC6C-813F5948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5984"/>
        <c:axId val="-864230544"/>
      </c:barChart>
      <c:catAx>
        <c:axId val="-86423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0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23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5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4-4941-BD00-144ED5B4244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F4-4941-BD00-144ED5B4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9728"/>
        <c:axId val="-941500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F4-4941-BD00-144ED5B4244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F4-4941-BD00-144ED5B4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25168"/>
        <c:axId val="-941501776"/>
      </c:lineChart>
      <c:catAx>
        <c:axId val="-941519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0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9728"/>
        <c:crosses val="autoZero"/>
        <c:crossBetween val="between"/>
      </c:valAx>
      <c:catAx>
        <c:axId val="-94152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01776"/>
        <c:crosses val="autoZero"/>
        <c:auto val="0"/>
        <c:lblAlgn val="ctr"/>
        <c:lblOffset val="100"/>
        <c:noMultiLvlLbl val="0"/>
      </c:catAx>
      <c:valAx>
        <c:axId val="-941501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2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A53-4DBB-860E-7AF0CF0A1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27888"/>
        <c:axId val="-941512656"/>
      </c:barChart>
      <c:catAx>
        <c:axId val="-94152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1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7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5C-4D8F-9FCA-5C7BA0B4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01232"/>
        <c:axId val="-941500688"/>
      </c:barChart>
      <c:catAx>
        <c:axId val="-94150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0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B-47E9-B0B2-88AEF975B30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B-47E9-B0B2-88AEF975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499600"/>
        <c:axId val="-941519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B-47E9-B0B2-88AEF975B30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BB-47E9-B0B2-88AEF975B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14288"/>
        <c:axId val="-941510480"/>
      </c:lineChart>
      <c:catAx>
        <c:axId val="-94149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9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1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499600"/>
        <c:crosses val="autoZero"/>
        <c:crossBetween val="between"/>
      </c:valAx>
      <c:catAx>
        <c:axId val="-941514288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10480"/>
        <c:crosses val="autoZero"/>
        <c:auto val="0"/>
        <c:lblAlgn val="ctr"/>
        <c:lblOffset val="100"/>
        <c:noMultiLvlLbl val="0"/>
      </c:catAx>
      <c:valAx>
        <c:axId val="-941510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14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F-42E1-91B7-7E4C5BD3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12112"/>
        <c:axId val="-941508848"/>
      </c:barChart>
      <c:catAx>
        <c:axId val="-94151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8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08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1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80-4603-8E19-99949C5D6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08304"/>
        <c:axId val="-941528432"/>
      </c:barChart>
      <c:catAx>
        <c:axId val="-94150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28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28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08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3-49F7-A29A-6BAF94B92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3-49F7-A29A-6BAF94B9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59520"/>
        <c:axId val="-867380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3-49F7-A29A-6BAF94B92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73-49F7-A29A-6BAF94B9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67136"/>
        <c:axId val="-867367680"/>
      </c:lineChart>
      <c:catAx>
        <c:axId val="-867359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0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80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9520"/>
        <c:crosses val="autoZero"/>
        <c:crossBetween val="between"/>
      </c:valAx>
      <c:catAx>
        <c:axId val="-86736713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67680"/>
        <c:crosses val="autoZero"/>
        <c:auto val="0"/>
        <c:lblAlgn val="ctr"/>
        <c:lblOffset val="100"/>
        <c:noMultiLvlLbl val="0"/>
      </c:catAx>
      <c:valAx>
        <c:axId val="-867367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67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9-485F-986C-9C4255E148F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9-485F-986C-9C4255E1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4544"/>
        <c:axId val="-867369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9-485F-986C-9C4255E148F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29-485F-986C-9C4255E1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86720"/>
        <c:axId val="-867362784"/>
      </c:lineChart>
      <c:catAx>
        <c:axId val="-86738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9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4544"/>
        <c:crosses val="autoZero"/>
        <c:crossBetween val="between"/>
      </c:valAx>
      <c:catAx>
        <c:axId val="-86738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62784"/>
        <c:crosses val="autoZero"/>
        <c:auto val="0"/>
        <c:lblAlgn val="ctr"/>
        <c:lblOffset val="100"/>
        <c:noMultiLvlLbl val="0"/>
      </c:catAx>
      <c:valAx>
        <c:axId val="-867362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8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3-4018-BAC0-DB7F735298A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13-4018-BAC0-DB7F7352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6176"/>
        <c:axId val="-86736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3-4018-BAC0-DB7F735298A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13-4018-BAC0-DB7F7352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66592"/>
        <c:axId val="-867360064"/>
      </c:lineChart>
      <c:catAx>
        <c:axId val="-86738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6176"/>
        <c:crosses val="autoZero"/>
        <c:crossBetween val="between"/>
      </c:valAx>
      <c:catAx>
        <c:axId val="-86736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60064"/>
        <c:crosses val="autoZero"/>
        <c:auto val="0"/>
        <c:lblAlgn val="ctr"/>
        <c:lblOffset val="100"/>
        <c:noMultiLvlLbl val="0"/>
      </c:catAx>
      <c:valAx>
        <c:axId val="-86736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66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5B4-903F-0CEC7CC1831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5B4-903F-0CEC7CC1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62240"/>
        <c:axId val="-867382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8-45B4-903F-0CEC7CC1831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8-45B4-903F-0CEC7CC1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66048"/>
        <c:axId val="-867388352"/>
      </c:lineChart>
      <c:catAx>
        <c:axId val="-86736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2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82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2240"/>
        <c:crosses val="autoZero"/>
        <c:crossBetween val="between"/>
      </c:valAx>
      <c:catAx>
        <c:axId val="-86736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88352"/>
        <c:crosses val="autoZero"/>
        <c:auto val="0"/>
        <c:lblAlgn val="ctr"/>
        <c:lblOffset val="100"/>
        <c:noMultiLvlLbl val="0"/>
      </c:catAx>
      <c:valAx>
        <c:axId val="-86738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6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3-4974-A946-00CBF3F136E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3-4974-A946-00CBF3F1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41968"/>
        <c:axId val="-864239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3-4974-A946-00CBF3F136E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D3-4974-A946-00CBF3F1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31632"/>
        <c:axId val="-864227280"/>
      </c:lineChart>
      <c:catAx>
        <c:axId val="-86424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9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23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41968"/>
        <c:crosses val="autoZero"/>
        <c:crossBetween val="between"/>
      </c:valAx>
      <c:catAx>
        <c:axId val="-864231632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27280"/>
        <c:crosses val="autoZero"/>
        <c:auto val="0"/>
        <c:lblAlgn val="ctr"/>
        <c:lblOffset val="100"/>
        <c:noMultiLvlLbl val="0"/>
      </c:catAx>
      <c:valAx>
        <c:axId val="-864227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31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9-4208-A87F-C2FD116DE33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9-4208-A87F-C2FD116D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5088"/>
        <c:axId val="-867364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9-4208-A87F-C2FD116DE33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49-4208-A87F-C2FD116D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85632"/>
        <c:axId val="-867365504"/>
      </c:lineChart>
      <c:catAx>
        <c:axId val="-86738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5088"/>
        <c:crosses val="autoZero"/>
        <c:crossBetween val="between"/>
      </c:valAx>
      <c:catAx>
        <c:axId val="-867385632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65504"/>
        <c:crosses val="autoZero"/>
        <c:auto val="0"/>
        <c:lblAlgn val="ctr"/>
        <c:lblOffset val="100"/>
        <c:noMultiLvlLbl val="0"/>
      </c:catAx>
      <c:valAx>
        <c:axId val="-86736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85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7E-40C6-BCF1-0360C753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91072"/>
        <c:axId val="-867363328"/>
      </c:barChart>
      <c:catAx>
        <c:axId val="-8673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91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FD-4A11-9C02-54D119A0D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7472"/>
        <c:axId val="-867361152"/>
      </c:barChart>
      <c:catAx>
        <c:axId val="-86737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1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1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7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7-4C3E-87B5-6212E97BDAA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7-4C3E-87B5-6212E97BD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1824"/>
        <c:axId val="-867392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7-4C3E-87B5-6212E97BDAA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77-4C3E-87B5-6212E97BD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89440"/>
        <c:axId val="-867391616"/>
      </c:lineChart>
      <c:catAx>
        <c:axId val="-86738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921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92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1824"/>
        <c:crosses val="autoZero"/>
        <c:crossBetween val="between"/>
      </c:valAx>
      <c:catAx>
        <c:axId val="-86738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91616"/>
        <c:crosses val="autoZero"/>
        <c:auto val="0"/>
        <c:lblAlgn val="ctr"/>
        <c:lblOffset val="100"/>
        <c:noMultiLvlLbl val="0"/>
      </c:catAx>
      <c:valAx>
        <c:axId val="-867391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89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25-4C8B-82FF-C226D587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60608"/>
        <c:axId val="-867381280"/>
      </c:barChart>
      <c:catAx>
        <c:axId val="-86736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1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8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0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04-45A2-9030-9CAC0899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90528"/>
        <c:axId val="-867389984"/>
      </c:barChart>
      <c:catAx>
        <c:axId val="-867390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9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8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90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5-4847-8E77-F86FA589061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5-4847-8E77-F86FA5890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6928"/>
        <c:axId val="-867364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5-4847-8E77-F86FA589061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25-4847-8E77-F86FA5890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76384"/>
        <c:axId val="-867361696"/>
      </c:lineChart>
      <c:catAx>
        <c:axId val="-86737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4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4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6928"/>
        <c:crosses val="autoZero"/>
        <c:crossBetween val="between"/>
      </c:valAx>
      <c:catAx>
        <c:axId val="-86737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61696"/>
        <c:crosses val="autoZero"/>
        <c:auto val="0"/>
        <c:lblAlgn val="ctr"/>
        <c:lblOffset val="100"/>
        <c:noMultiLvlLbl val="0"/>
      </c:catAx>
      <c:valAx>
        <c:axId val="-867361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76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99-4CD8-A17B-7EB2C553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3664"/>
        <c:axId val="-867384000"/>
      </c:barChart>
      <c:catAx>
        <c:axId val="-86737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4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8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45-40FA-B983-3D48BF353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3456"/>
        <c:axId val="-867358976"/>
      </c:barChart>
      <c:catAx>
        <c:axId val="-86738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58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3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5-4E98-A02B-6366F5CFB7F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5-4E98-A02B-6366F5CF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5840"/>
        <c:axId val="-867358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5-4E98-A02B-6366F5CFB7F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C5-4E98-A02B-6366F5CFB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57888"/>
        <c:axId val="-867382912"/>
      </c:lineChart>
      <c:catAx>
        <c:axId val="-86737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8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58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5840"/>
        <c:crosses val="autoZero"/>
        <c:crossBetween val="between"/>
      </c:valAx>
      <c:catAx>
        <c:axId val="-867357888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82912"/>
        <c:crosses val="autoZero"/>
        <c:auto val="0"/>
        <c:lblAlgn val="ctr"/>
        <c:lblOffset val="100"/>
        <c:noMultiLvlLbl val="0"/>
      </c:catAx>
      <c:valAx>
        <c:axId val="-867382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57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1F-4785-8D31-F1A3E164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3264"/>
        <c:axId val="-864223472"/>
      </c:barChart>
      <c:catAx>
        <c:axId val="-86423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3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223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3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B4-4D17-AB25-5F74E5FD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8896"/>
        <c:axId val="-867387808"/>
      </c:barChart>
      <c:catAx>
        <c:axId val="-86738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78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8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8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0-488E-869C-D4011923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80192"/>
        <c:axId val="-867375296"/>
      </c:barChart>
      <c:catAx>
        <c:axId val="-867380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5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75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0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A-44E1-8032-806F5110D81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A-44E1-8032-806F5110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9648"/>
        <c:axId val="-867387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DA-44E1-8032-806F5110D81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DA-44E1-8032-806F5110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79104"/>
        <c:axId val="-867378560"/>
      </c:lineChart>
      <c:catAx>
        <c:axId val="-867379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87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8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9648"/>
        <c:crosses val="autoZero"/>
        <c:crossBetween val="between"/>
      </c:valAx>
      <c:catAx>
        <c:axId val="-86737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78560"/>
        <c:crosses val="autoZero"/>
        <c:auto val="0"/>
        <c:lblAlgn val="ctr"/>
        <c:lblOffset val="100"/>
        <c:noMultiLvlLbl val="0"/>
      </c:catAx>
      <c:valAx>
        <c:axId val="-867378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7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97-4370-A90D-8BC253417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8016"/>
        <c:axId val="-867363872"/>
      </c:barChart>
      <c:catAx>
        <c:axId val="-86737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38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6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8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6D-4B19-8D87-A2714183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4752"/>
        <c:axId val="-867374208"/>
      </c:barChart>
      <c:catAx>
        <c:axId val="-86737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4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74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4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9-4C59-B4F6-3FAD949F172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9-4C59-B4F6-3FAD949F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3120"/>
        <c:axId val="-867372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9-4C59-B4F6-3FAD949F172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9-4C59-B4F6-3FAD949F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72032"/>
        <c:axId val="-867371488"/>
      </c:lineChart>
      <c:catAx>
        <c:axId val="-867373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2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7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3120"/>
        <c:crosses val="autoZero"/>
        <c:crossBetween val="between"/>
      </c:valAx>
      <c:catAx>
        <c:axId val="-867372032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71488"/>
        <c:crosses val="autoZero"/>
        <c:auto val="0"/>
        <c:lblAlgn val="ctr"/>
        <c:lblOffset val="100"/>
        <c:noMultiLvlLbl val="0"/>
      </c:catAx>
      <c:valAx>
        <c:axId val="-867371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7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41-4485-9E94-CDCE9CA8E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70944"/>
        <c:axId val="-867370400"/>
      </c:barChart>
      <c:catAx>
        <c:axId val="-867370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7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70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C7-4105-8A0C-A4265389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69312"/>
        <c:axId val="-867368768"/>
      </c:barChart>
      <c:catAx>
        <c:axId val="-86736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68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69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7-4916-93FA-297CEF47E19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7-4916-93FA-297CEF47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7216"/>
        <c:axId val="-867349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7-4916-93FA-297CEF47E19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17-4916-93FA-297CEF47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32320"/>
        <c:axId val="-867345920"/>
      </c:lineChart>
      <c:catAx>
        <c:axId val="-86733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91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49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7216"/>
        <c:crosses val="autoZero"/>
        <c:crossBetween val="between"/>
      </c:valAx>
      <c:catAx>
        <c:axId val="-867332320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45920"/>
        <c:crosses val="autoZero"/>
        <c:auto val="0"/>
        <c:lblAlgn val="ctr"/>
        <c:lblOffset val="100"/>
        <c:noMultiLvlLbl val="0"/>
      </c:catAx>
      <c:valAx>
        <c:axId val="-867345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32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50-48F8-84C1-DF586FAE2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47552"/>
        <c:axId val="-867342656"/>
      </c:barChart>
      <c:catAx>
        <c:axId val="-86734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2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4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B-4168-ACF7-9184131E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2720"/>
        <c:axId val="-864234352"/>
      </c:barChart>
      <c:catAx>
        <c:axId val="-86423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4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234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2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AD-4448-B960-FC3638C0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47008"/>
        <c:axId val="-867356800"/>
      </c:barChart>
      <c:catAx>
        <c:axId val="-86734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6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5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7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7-4C8E-9825-AD7C8F2E333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7-4C8E-9825-AD7C8F2E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27968"/>
        <c:axId val="-867339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7-4C8E-9825-AD7C8F2E333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87-4C8E-9825-AD7C8F2E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41568"/>
        <c:axId val="-867344288"/>
      </c:lineChart>
      <c:catAx>
        <c:axId val="-86732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99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3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27968"/>
        <c:crosses val="autoZero"/>
        <c:crossBetween val="between"/>
      </c:valAx>
      <c:catAx>
        <c:axId val="-867341568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44288"/>
        <c:crosses val="autoZero"/>
        <c:auto val="0"/>
        <c:lblAlgn val="ctr"/>
        <c:lblOffset val="100"/>
        <c:noMultiLvlLbl val="0"/>
      </c:catAx>
      <c:valAx>
        <c:axId val="-867344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4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B65-4956-ABD3-0AED9F33D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48640"/>
        <c:axId val="-867345376"/>
      </c:barChart>
      <c:catAx>
        <c:axId val="-86734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4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60-4CC1-BD1E-24782462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43744"/>
        <c:axId val="-867348096"/>
      </c:barChart>
      <c:catAx>
        <c:axId val="-86734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80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48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3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D-4C1E-93DD-05577631216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D-4C1E-93DD-05577631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8304"/>
        <c:axId val="-86734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D-4C1E-93DD-05577631216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0D-4C1E-93DD-055776312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34496"/>
        <c:axId val="-867337760"/>
      </c:lineChart>
      <c:catAx>
        <c:axId val="-867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4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8304"/>
        <c:crosses val="autoZero"/>
        <c:crossBetween val="between"/>
      </c:valAx>
      <c:catAx>
        <c:axId val="-86733449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37760"/>
        <c:crosses val="autoZero"/>
        <c:auto val="0"/>
        <c:lblAlgn val="ctr"/>
        <c:lblOffset val="100"/>
        <c:noMultiLvlLbl val="0"/>
      </c:catAx>
      <c:valAx>
        <c:axId val="-867337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3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5BD-4461-940E-13F3F622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49728"/>
        <c:axId val="-867331776"/>
      </c:barChart>
      <c:catAx>
        <c:axId val="-867349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1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31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9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1F-4794-9A78-72090F8E9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5040"/>
        <c:axId val="-867340480"/>
      </c:barChart>
      <c:catAx>
        <c:axId val="-86733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04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4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5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5-4919-AF8C-33AD36F143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5-4919-AF8C-33AD36F1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55712"/>
        <c:axId val="-867346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5-4919-AF8C-33AD36F143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15-4919-AF8C-33AD36F1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43200"/>
        <c:axId val="-867342112"/>
      </c:lineChart>
      <c:catAx>
        <c:axId val="-86735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6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46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5712"/>
        <c:crosses val="autoZero"/>
        <c:crossBetween val="between"/>
      </c:valAx>
      <c:catAx>
        <c:axId val="-867343200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42112"/>
        <c:crosses val="autoZero"/>
        <c:auto val="0"/>
        <c:lblAlgn val="ctr"/>
        <c:lblOffset val="100"/>
        <c:noMultiLvlLbl val="0"/>
      </c:catAx>
      <c:valAx>
        <c:axId val="-867342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43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3C-480C-84FA-9B22B27F0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9392"/>
        <c:axId val="-867336672"/>
      </c:barChart>
      <c:catAx>
        <c:axId val="-86733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6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36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9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FC-4130-B099-C0A94D1E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29600"/>
        <c:axId val="-867341024"/>
      </c:barChart>
      <c:catAx>
        <c:axId val="-86732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410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41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2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C-47D0-A6E5-318D3202E7C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C-47D0-A6E5-318D3202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5440"/>
        <c:axId val="-864231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9C-47D0-A6E5-318D3202E7C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9C-47D0-A6E5-318D3202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11504"/>
        <c:axId val="-864210960"/>
      </c:lineChart>
      <c:catAx>
        <c:axId val="-86423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31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5440"/>
        <c:crosses val="autoZero"/>
        <c:crossBetween val="between"/>
      </c:valAx>
      <c:catAx>
        <c:axId val="-86421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10960"/>
        <c:crosses val="autoZero"/>
        <c:auto val="0"/>
        <c:lblAlgn val="ctr"/>
        <c:lblOffset val="100"/>
        <c:noMultiLvlLbl val="0"/>
      </c:catAx>
      <c:valAx>
        <c:axId val="-864210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1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5-4849-901F-665D7F6CE07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5-4849-901F-665D7F6CE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1232"/>
        <c:axId val="-867338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5-4849-901F-665D7F6CE07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25-4849-901F-665D7F6CE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30688"/>
        <c:axId val="-867336128"/>
      </c:lineChart>
      <c:catAx>
        <c:axId val="-86733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8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38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1232"/>
        <c:crosses val="autoZero"/>
        <c:crossBetween val="between"/>
      </c:valAx>
      <c:catAx>
        <c:axId val="-86733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36128"/>
        <c:crosses val="autoZero"/>
        <c:auto val="0"/>
        <c:lblAlgn val="ctr"/>
        <c:lblOffset val="100"/>
        <c:noMultiLvlLbl val="0"/>
      </c:catAx>
      <c:valAx>
        <c:axId val="-867336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3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DA-4AD0-99C5-2D91A2922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3952"/>
        <c:axId val="-867335584"/>
      </c:barChart>
      <c:catAx>
        <c:axId val="-867333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5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3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3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E-4501-95E3-0C6D3890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33408"/>
        <c:axId val="-867332864"/>
      </c:barChart>
      <c:catAx>
        <c:axId val="-86733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32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7-44C6-9B1E-0E83B72C0D1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7-44C6-9B1E-0E83B72C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53536"/>
        <c:axId val="-867330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7-44C6-9B1E-0E83B72C0D1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47-44C6-9B1E-0E83B72C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29056"/>
        <c:axId val="-867355168"/>
      </c:lineChart>
      <c:catAx>
        <c:axId val="-86735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30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733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3536"/>
        <c:crosses val="autoZero"/>
        <c:crossBetween val="between"/>
      </c:valAx>
      <c:catAx>
        <c:axId val="-86732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55168"/>
        <c:crosses val="autoZero"/>
        <c:auto val="0"/>
        <c:lblAlgn val="ctr"/>
        <c:lblOffset val="100"/>
        <c:noMultiLvlLbl val="0"/>
      </c:catAx>
      <c:valAx>
        <c:axId val="-867355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2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28-49DE-9ABB-1BD7E3DA4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28512"/>
        <c:axId val="-867327424"/>
      </c:barChart>
      <c:catAx>
        <c:axId val="-86732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27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7327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28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72-40D3-895D-23A57FAB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57344"/>
        <c:axId val="-867356256"/>
      </c:barChart>
      <c:catAx>
        <c:axId val="-86735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6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7356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8-4BF6-9BCA-FDFA3F9DA56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8-4BF6-9BCA-FDFA3F9D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54624"/>
        <c:axId val="-867354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8-4BF6-9BCA-FDFA3F9DA56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08-4BF6-9BCA-FDFA3F9D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52992"/>
        <c:axId val="-867352448"/>
      </c:lineChart>
      <c:catAx>
        <c:axId val="-867354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54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4624"/>
        <c:crosses val="autoZero"/>
        <c:crossBetween val="between"/>
      </c:valAx>
      <c:catAx>
        <c:axId val="-86735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52448"/>
        <c:crosses val="autoZero"/>
        <c:auto val="0"/>
        <c:lblAlgn val="ctr"/>
        <c:lblOffset val="100"/>
        <c:noMultiLvlLbl val="0"/>
      </c:catAx>
      <c:valAx>
        <c:axId val="-867352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5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9-46B7-BB13-E991DAB5EF7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9-46B7-BB13-E991DAB5E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7351904"/>
        <c:axId val="-867351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9-46B7-BB13-E991DAB5EF7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59-46B7-BB13-E991DAB5E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7350816"/>
        <c:axId val="-867350272"/>
      </c:lineChart>
      <c:catAx>
        <c:axId val="-86735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735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7351904"/>
        <c:crosses val="autoZero"/>
        <c:crossBetween val="between"/>
      </c:valAx>
      <c:catAx>
        <c:axId val="-86735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7350272"/>
        <c:crosses val="autoZero"/>
        <c:auto val="0"/>
        <c:lblAlgn val="ctr"/>
        <c:lblOffset val="100"/>
        <c:noMultiLvlLbl val="0"/>
      </c:catAx>
      <c:valAx>
        <c:axId val="-867350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7350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F-4D49-A793-DDB6BB64F43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F-4D49-A793-DDB6BB64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5998208"/>
        <c:axId val="-1056020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F-4D49-A793-DDB6BB64F43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9F-4D49-A793-DDB6BB64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5999296"/>
        <c:axId val="-1056003104"/>
      </c:lineChart>
      <c:catAx>
        <c:axId val="-1055998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2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2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8208"/>
        <c:crosses val="autoZero"/>
        <c:crossBetween val="between"/>
      </c:valAx>
      <c:catAx>
        <c:axId val="-105599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-1056003104"/>
        <c:crosses val="autoZero"/>
        <c:auto val="0"/>
        <c:lblAlgn val="ctr"/>
        <c:lblOffset val="100"/>
        <c:noMultiLvlLbl val="0"/>
      </c:catAx>
      <c:valAx>
        <c:axId val="-105600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0559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A-48CE-8C3F-5DFA22DA24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A-48CE-8C3F-5DFA22DA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5994400"/>
        <c:axId val="-1056008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A-48CE-8C3F-5DFA22DA24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9A-48CE-8C3F-5DFA22DA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6012352"/>
        <c:axId val="-1056014528"/>
      </c:lineChart>
      <c:catAx>
        <c:axId val="-10559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0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08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4400"/>
        <c:crosses val="autoZero"/>
        <c:crossBetween val="between"/>
      </c:valAx>
      <c:catAx>
        <c:axId val="-105601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056014528"/>
        <c:crosses val="autoZero"/>
        <c:auto val="0"/>
        <c:lblAlgn val="ctr"/>
        <c:lblOffset val="100"/>
        <c:noMultiLvlLbl val="0"/>
      </c:catAx>
      <c:valAx>
        <c:axId val="-1056014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05601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DD-4E80-8D1C-46214898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9664"/>
        <c:axId val="-864210416"/>
      </c:barChart>
      <c:catAx>
        <c:axId val="-86421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0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1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9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E-4879-8E98-C2011C5A02E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E-4879-8E98-C2011C5A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5997664"/>
        <c:axId val="-1056006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E-4879-8E98-C2011C5A02E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2E-4879-8E98-C2011C5A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6010176"/>
        <c:axId val="-1056005280"/>
      </c:lineChart>
      <c:catAx>
        <c:axId val="-105599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06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06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7664"/>
        <c:crosses val="autoZero"/>
        <c:crossBetween val="between"/>
      </c:valAx>
      <c:catAx>
        <c:axId val="-1056010176"/>
        <c:scaling>
          <c:orientation val="minMax"/>
        </c:scaling>
        <c:delete val="1"/>
        <c:axPos val="b"/>
        <c:majorTickMark val="out"/>
        <c:minorTickMark val="none"/>
        <c:tickLblPos val="nextTo"/>
        <c:crossAx val="-1056005280"/>
        <c:crosses val="autoZero"/>
        <c:auto val="0"/>
        <c:lblAlgn val="ctr"/>
        <c:lblOffset val="100"/>
        <c:noMultiLvlLbl val="0"/>
      </c:catAx>
      <c:valAx>
        <c:axId val="-105600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056010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47-4E33-A714-EBB474AF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6007456"/>
        <c:axId val="-1056002560"/>
      </c:barChart>
      <c:catAx>
        <c:axId val="-1056007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02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0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07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6D-4617-819A-EA061A2FE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5997120"/>
        <c:axId val="-1055996576"/>
      </c:barChart>
      <c:catAx>
        <c:axId val="-1055997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599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D-44F9-B980-89B672E6C67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D-44F9-B980-89B672E6C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6018880"/>
        <c:axId val="-105601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D-44F9-B980-89B672E6C67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9D-44F9-B980-89B672E6C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5998752"/>
        <c:axId val="-1056021056"/>
      </c:lineChart>
      <c:catAx>
        <c:axId val="-1056018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1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1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18880"/>
        <c:crosses val="autoZero"/>
        <c:crossBetween val="between"/>
      </c:valAx>
      <c:catAx>
        <c:axId val="-105599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056021056"/>
        <c:crosses val="autoZero"/>
        <c:auto val="0"/>
        <c:lblAlgn val="ctr"/>
        <c:lblOffset val="100"/>
        <c:noMultiLvlLbl val="0"/>
      </c:catAx>
      <c:valAx>
        <c:axId val="-1056021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055998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0C-4DE0-AC29-145756461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5993856"/>
        <c:axId val="-1056006912"/>
      </c:barChart>
      <c:catAx>
        <c:axId val="-105599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0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06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3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29-4B64-9C58-98CFB714A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5995488"/>
        <c:axId val="-1056009632"/>
      </c:barChart>
      <c:catAx>
        <c:axId val="-105599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0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0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C-4040-9763-86AC57DEF71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C-4040-9763-86AC57DE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6015072"/>
        <c:axId val="-1055996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040-9763-86AC57DEF71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EC-4040-9763-86AC57DE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56004736"/>
        <c:axId val="-1055992224"/>
      </c:lineChart>
      <c:catAx>
        <c:axId val="-105601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599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599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15072"/>
        <c:crosses val="autoZero"/>
        <c:crossBetween val="between"/>
      </c:valAx>
      <c:catAx>
        <c:axId val="-1056004736"/>
        <c:scaling>
          <c:orientation val="minMax"/>
        </c:scaling>
        <c:delete val="1"/>
        <c:axPos val="b"/>
        <c:majorTickMark val="out"/>
        <c:minorTickMark val="none"/>
        <c:tickLblPos val="nextTo"/>
        <c:crossAx val="-1055992224"/>
        <c:crosses val="autoZero"/>
        <c:auto val="0"/>
        <c:lblAlgn val="ctr"/>
        <c:lblOffset val="100"/>
        <c:noMultiLvlLbl val="0"/>
      </c:catAx>
      <c:valAx>
        <c:axId val="-1055992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05600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205-4CD0-B747-7C4D52F05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6025408"/>
        <c:axId val="-1056019968"/>
      </c:barChart>
      <c:catAx>
        <c:axId val="-105602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1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19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2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C6-4B7F-9988-F892F1C14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56019424"/>
        <c:axId val="-1056013984"/>
      </c:barChart>
      <c:catAx>
        <c:axId val="-105601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13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5601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5601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60-485F-9974-AF08DE9A1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40336"/>
        <c:axId val="-864215856"/>
      </c:barChart>
      <c:catAx>
        <c:axId val="-86424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5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15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40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9-4023-835F-209B9166602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9-4023-835F-209B9166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9120"/>
        <c:axId val="-864208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9-4023-835F-209B9166602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79-4023-835F-209B9166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17488"/>
        <c:axId val="-864229456"/>
      </c:lineChart>
      <c:catAx>
        <c:axId val="-86421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8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208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9120"/>
        <c:crosses val="autoZero"/>
        <c:crossBetween val="between"/>
      </c:valAx>
      <c:catAx>
        <c:axId val="-86421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29456"/>
        <c:crosses val="autoZero"/>
        <c:auto val="0"/>
        <c:lblAlgn val="ctr"/>
        <c:lblOffset val="100"/>
        <c:noMultiLvlLbl val="0"/>
      </c:catAx>
      <c:valAx>
        <c:axId val="-864229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1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5-4A0B-908F-D6AB7964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8160"/>
        <c:axId val="-864220752"/>
      </c:barChart>
      <c:catAx>
        <c:axId val="-86423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0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20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A7-47A6-8016-FDA0E4AB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8032"/>
        <c:axId val="-864215312"/>
      </c:barChart>
      <c:catAx>
        <c:axId val="-86421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53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215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8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E3-495C-A931-E1F5A50F8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4768"/>
        <c:axId val="-864209328"/>
      </c:barChart>
      <c:catAx>
        <c:axId val="-86421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9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209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4-491E-A2B3-8B72E740349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4-491E-A2B3-8B72E7403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8784"/>
        <c:axId val="-864207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14-491E-A2B3-8B72E740349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14-491E-A2B3-8B72E7403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89200"/>
        <c:axId val="-864193008"/>
      </c:lineChart>
      <c:catAx>
        <c:axId val="-86420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7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207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8784"/>
        <c:crosses val="autoZero"/>
        <c:crossBetween val="between"/>
      </c:valAx>
      <c:catAx>
        <c:axId val="-864189200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93008"/>
        <c:crosses val="autoZero"/>
        <c:auto val="0"/>
        <c:lblAlgn val="ctr"/>
        <c:lblOffset val="100"/>
        <c:noMultiLvlLbl val="0"/>
      </c:catAx>
      <c:valAx>
        <c:axId val="-86419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89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8B-4B1B-A652-5978DA12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77232"/>
        <c:axId val="-864178320"/>
      </c:barChart>
      <c:catAx>
        <c:axId val="-864177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78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178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77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6-4019-88C7-60908E41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92464"/>
        <c:axId val="-864206608"/>
      </c:barChart>
      <c:catAx>
        <c:axId val="-864192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66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20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2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C-4A77-9254-B77B79B8406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C-4A77-9254-B77B79B84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2256"/>
        <c:axId val="-864201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C-4A77-9254-B77B79B8406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3C-4A77-9254-B77B79B84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94096"/>
        <c:axId val="-864188656"/>
      </c:lineChart>
      <c:catAx>
        <c:axId val="-86420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17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201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2256"/>
        <c:crosses val="autoZero"/>
        <c:crossBetween val="between"/>
      </c:valAx>
      <c:catAx>
        <c:axId val="-86419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88656"/>
        <c:crosses val="autoZero"/>
        <c:auto val="0"/>
        <c:lblAlgn val="ctr"/>
        <c:lblOffset val="100"/>
        <c:noMultiLvlLbl val="0"/>
      </c:catAx>
      <c:valAx>
        <c:axId val="-864188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9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A2-42F2-91B3-758806F6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95184"/>
        <c:axId val="-864179952"/>
      </c:barChart>
      <c:catAx>
        <c:axId val="-864195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79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179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5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4D-4E73-A27E-454AA1157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5520"/>
        <c:axId val="-864178864"/>
      </c:barChart>
      <c:catAx>
        <c:axId val="-86420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78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178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6-42D3-8A3E-C5A623803A2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6-42D3-8A3E-C5A62380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7152"/>
        <c:axId val="-864197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96-42D3-8A3E-C5A623803A2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96-42D3-8A3E-C5A623803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99536"/>
        <c:axId val="-864198448"/>
      </c:lineChart>
      <c:catAx>
        <c:axId val="-864207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73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197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7152"/>
        <c:crosses val="autoZero"/>
        <c:crossBetween val="between"/>
      </c:valAx>
      <c:catAx>
        <c:axId val="-86419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98448"/>
        <c:crosses val="autoZero"/>
        <c:auto val="0"/>
        <c:lblAlgn val="ctr"/>
        <c:lblOffset val="100"/>
        <c:noMultiLvlLbl val="0"/>
      </c:catAx>
      <c:valAx>
        <c:axId val="-864198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9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9C8-4AEB-A2F1-A19A9924F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79408"/>
        <c:axId val="-864180496"/>
      </c:barChart>
      <c:catAx>
        <c:axId val="-86417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04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18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79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EC-4F05-BDAC-CA535DD6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4224"/>
        <c:axId val="-864233808"/>
      </c:barChart>
      <c:catAx>
        <c:axId val="-86421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3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4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8D-4BFC-B130-43DBE1C6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4432"/>
        <c:axId val="-864201168"/>
      </c:barChart>
      <c:catAx>
        <c:axId val="-86420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1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20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8-4FF9-8E94-94C0F54749F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8-4FF9-8E94-94C0F547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82672"/>
        <c:axId val="-864187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8-4FF9-8E94-94C0F54749F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78-4FF9-8E94-94C0F547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88112"/>
        <c:axId val="-864191920"/>
      </c:lineChart>
      <c:catAx>
        <c:axId val="-86418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87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2672"/>
        <c:crosses val="autoZero"/>
        <c:crossBetween val="between"/>
      </c:valAx>
      <c:catAx>
        <c:axId val="-864188112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91920"/>
        <c:crosses val="autoZero"/>
        <c:auto val="0"/>
        <c:lblAlgn val="ctr"/>
        <c:lblOffset val="100"/>
        <c:noMultiLvlLbl val="0"/>
      </c:catAx>
      <c:valAx>
        <c:axId val="-864191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8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28C-4EDA-A919-52890EE59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95728"/>
        <c:axId val="-864202800"/>
      </c:barChart>
      <c:catAx>
        <c:axId val="-864195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0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5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2B-4CFF-AE47-BD88B4795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93552"/>
        <c:axId val="-864187024"/>
      </c:barChart>
      <c:catAx>
        <c:axId val="-8641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87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B-4302-85CA-3CAC64DFADB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B-4302-85CA-3CAC64DF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90832"/>
        <c:axId val="-864194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B-4302-85CA-3CAC64DFADB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5B-4302-85CA-3CAC64DF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91376"/>
        <c:axId val="-864190288"/>
      </c:lineChart>
      <c:catAx>
        <c:axId val="-864190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4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19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0832"/>
        <c:crosses val="autoZero"/>
        <c:crossBetween val="between"/>
      </c:valAx>
      <c:catAx>
        <c:axId val="-86419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90288"/>
        <c:crosses val="autoZero"/>
        <c:auto val="0"/>
        <c:lblAlgn val="ctr"/>
        <c:lblOffset val="100"/>
        <c:noMultiLvlLbl val="0"/>
      </c:catAx>
      <c:valAx>
        <c:axId val="-864190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9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B1-4232-AF89-1412B1B4C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89744"/>
        <c:axId val="-864186480"/>
      </c:barChart>
      <c:catAx>
        <c:axId val="-86418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6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18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45-4658-B824-CB771A186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77776"/>
        <c:axId val="-864184848"/>
      </c:barChart>
      <c:catAx>
        <c:axId val="-86417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4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18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77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4-4F25-9C6F-520E2842A66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4-4F25-9C6F-520E2842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85936"/>
        <c:axId val="-864185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54-4F25-9C6F-520E2842A66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54-4F25-9C6F-520E2842A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84304"/>
        <c:axId val="-864182128"/>
      </c:lineChart>
      <c:catAx>
        <c:axId val="-864185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85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5936"/>
        <c:crosses val="autoZero"/>
        <c:crossBetween val="between"/>
      </c:valAx>
      <c:catAx>
        <c:axId val="-86418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82128"/>
        <c:crosses val="autoZero"/>
        <c:auto val="0"/>
        <c:lblAlgn val="ctr"/>
        <c:lblOffset val="100"/>
        <c:noMultiLvlLbl val="0"/>
      </c:catAx>
      <c:valAx>
        <c:axId val="-864182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84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8-4469-B40A-BD285A7B993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8-4469-B40A-BD285A7B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3888"/>
        <c:axId val="-864183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8-4469-B40A-BD285A7B993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F08-4469-B40A-BD285A7B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83216"/>
        <c:axId val="-864197904"/>
      </c:lineChart>
      <c:catAx>
        <c:axId val="-86420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3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83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3888"/>
        <c:crosses val="autoZero"/>
        <c:crossBetween val="between"/>
      </c:valAx>
      <c:catAx>
        <c:axId val="-86418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197904"/>
        <c:crosses val="autoZero"/>
        <c:auto val="0"/>
        <c:lblAlgn val="ctr"/>
        <c:lblOffset val="100"/>
        <c:noMultiLvlLbl val="0"/>
      </c:catAx>
      <c:valAx>
        <c:axId val="-864197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83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B-4E43-B67B-C653B6BB6E8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3B-4E43-B67B-C653B6BB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0080"/>
        <c:axId val="-864181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B-4E43-B67B-C653B6BB6E8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3B-4E43-B67B-C653B6BB6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196816"/>
        <c:axId val="-864203344"/>
      </c:lineChart>
      <c:catAx>
        <c:axId val="-8642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81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0080"/>
        <c:crosses val="autoZero"/>
        <c:crossBetween val="between"/>
      </c:valAx>
      <c:catAx>
        <c:axId val="-86419681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03344"/>
        <c:crosses val="autoZero"/>
        <c:auto val="0"/>
        <c:lblAlgn val="ctr"/>
        <c:lblOffset val="100"/>
        <c:noMultiLvlLbl val="0"/>
      </c:catAx>
      <c:valAx>
        <c:axId val="-864203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196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D-47C3-BADD-BA943DEBE1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D-47C3-BADD-BA943DEB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16944"/>
        <c:axId val="-864227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9D-47C3-BADD-BA943DEBE1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9D-47C3-BADD-BA943DEB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32176"/>
        <c:axId val="-864222928"/>
      </c:lineChart>
      <c:catAx>
        <c:axId val="-864216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7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64227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6944"/>
        <c:crosses val="autoZero"/>
        <c:crossBetween val="between"/>
      </c:valAx>
      <c:catAx>
        <c:axId val="-864232176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22928"/>
        <c:crosses val="autoZero"/>
        <c:auto val="0"/>
        <c:lblAlgn val="ctr"/>
        <c:lblOffset val="100"/>
        <c:noMultiLvlLbl val="0"/>
      </c:catAx>
      <c:valAx>
        <c:axId val="-864222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32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6-4FCC-AAD3-0836A0A73DC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6-4FCC-AAD3-0836A0A7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196272"/>
        <c:axId val="-864181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6-4FCC-AAD3-0836A0A73DC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86-4FCC-AAD3-0836A0A7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06064"/>
        <c:axId val="-864204976"/>
      </c:lineChart>
      <c:catAx>
        <c:axId val="-86419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8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8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6272"/>
        <c:crosses val="autoZero"/>
        <c:crossBetween val="between"/>
      </c:valAx>
      <c:catAx>
        <c:axId val="-864206064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04976"/>
        <c:crosses val="autoZero"/>
        <c:auto val="0"/>
        <c:lblAlgn val="ctr"/>
        <c:lblOffset val="100"/>
        <c:noMultiLvlLbl val="0"/>
      </c:catAx>
      <c:valAx>
        <c:axId val="-864204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06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7-4E52-86D0-8BAE34B39E8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7-4E52-86D0-8BAE34B39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0624"/>
        <c:axId val="-864198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7-4E52-86D0-8BAE34B39E8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B87-4E52-86D0-8BAE34B39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97312"/>
        <c:axId val="-951471744"/>
      </c:lineChart>
      <c:catAx>
        <c:axId val="-86420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19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198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0624"/>
        <c:crosses val="autoZero"/>
        <c:crossBetween val="between"/>
      </c:valAx>
      <c:catAx>
        <c:axId val="-95149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71744"/>
        <c:crosses val="autoZero"/>
        <c:auto val="0"/>
        <c:lblAlgn val="ctr"/>
        <c:lblOffset val="100"/>
        <c:noMultiLvlLbl val="0"/>
      </c:catAx>
      <c:valAx>
        <c:axId val="-951471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97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EBC-4E2E-93AD-53FF1DB4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500576"/>
        <c:axId val="-951471200"/>
      </c:barChart>
      <c:catAx>
        <c:axId val="-9515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7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50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11-4F69-AFCC-5D466B82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500032"/>
        <c:axId val="-951486976"/>
      </c:barChart>
      <c:catAx>
        <c:axId val="-95150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86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500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1-4F90-BA49-AA6462550F8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1-4F90-BA49-AA646255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96768"/>
        <c:axId val="-951497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1-4F90-BA49-AA6462550F8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21-4F90-BA49-AA646255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76640"/>
        <c:axId val="-951494592"/>
      </c:lineChart>
      <c:catAx>
        <c:axId val="-95149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7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514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6768"/>
        <c:crosses val="autoZero"/>
        <c:crossBetween val="between"/>
      </c:valAx>
      <c:catAx>
        <c:axId val="-95147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94592"/>
        <c:crosses val="autoZero"/>
        <c:auto val="0"/>
        <c:lblAlgn val="ctr"/>
        <c:lblOffset val="100"/>
        <c:noMultiLvlLbl val="0"/>
      </c:catAx>
      <c:valAx>
        <c:axId val="-9514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7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928-415B-844E-42C86503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7728"/>
        <c:axId val="-951470112"/>
      </c:barChart>
      <c:catAx>
        <c:axId val="-95147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0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51470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9-4F7F-A9D3-E081A629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69024"/>
        <c:axId val="-951494048"/>
      </c:barChart>
      <c:catAx>
        <c:axId val="-95146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4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5149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69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5-48CD-9AB0-F4CD7B36FDC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5-48CD-9AB0-F4CD7B36F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3920"/>
        <c:axId val="-951489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15-48CD-9AB0-F4CD7B36FDC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15-48CD-9AB0-F4CD7B36F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99488"/>
        <c:axId val="-951484256"/>
      </c:lineChart>
      <c:catAx>
        <c:axId val="-95147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8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3920"/>
        <c:crosses val="autoZero"/>
        <c:crossBetween val="between"/>
      </c:valAx>
      <c:catAx>
        <c:axId val="-951499488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84256"/>
        <c:crosses val="autoZero"/>
        <c:auto val="0"/>
        <c:lblAlgn val="ctr"/>
        <c:lblOffset val="100"/>
        <c:noMultiLvlLbl val="0"/>
      </c:catAx>
      <c:valAx>
        <c:axId val="-951484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9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0D-43EC-A9A4-13CDBA39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81536"/>
        <c:axId val="-951488064"/>
      </c:barChart>
      <c:catAx>
        <c:axId val="-95148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8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1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66-426E-AD7B-39DD3AC68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9360"/>
        <c:axId val="-951489696"/>
      </c:barChart>
      <c:catAx>
        <c:axId val="-95147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9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89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9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EED-4FFF-B904-3AD36B340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7616"/>
        <c:axId val="-864224560"/>
      </c:barChart>
      <c:catAx>
        <c:axId val="-86423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4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6422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7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6-41E7-A1D1-D7C0576DC8F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6-41E7-A1D1-D7C0576DC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93504"/>
        <c:axId val="-951490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6-41E7-A1D1-D7C0576DC8F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66-41E7-A1D1-D7C0576DC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70656"/>
        <c:axId val="-951492960"/>
      </c:lineChart>
      <c:catAx>
        <c:axId val="-951493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0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5149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3504"/>
        <c:crosses val="autoZero"/>
        <c:crossBetween val="between"/>
      </c:valAx>
      <c:catAx>
        <c:axId val="-95147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92960"/>
        <c:crosses val="autoZero"/>
        <c:auto val="0"/>
        <c:lblAlgn val="ctr"/>
        <c:lblOffset val="100"/>
        <c:noMultiLvlLbl val="0"/>
      </c:catAx>
      <c:valAx>
        <c:axId val="-951492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7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23-4B04-A45A-2DB212429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91872"/>
        <c:axId val="-951487520"/>
      </c:barChart>
      <c:catAx>
        <c:axId val="-95149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75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5148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1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D1-46DD-A058-3E73D7C66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6096"/>
        <c:axId val="-951469568"/>
      </c:barChart>
      <c:catAx>
        <c:axId val="-951476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69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51469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9DD-953B-752FB288E2A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5-49DD-953B-752FB288E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80448"/>
        <c:axId val="-951498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5-49DD-953B-752FB288E2A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5-49DD-953B-752FB288E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79904"/>
        <c:axId val="-951480992"/>
      </c:lineChart>
      <c:catAx>
        <c:axId val="-951480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8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5149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0448"/>
        <c:crosses val="autoZero"/>
        <c:crossBetween val="between"/>
      </c:valAx>
      <c:catAx>
        <c:axId val="-95147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80992"/>
        <c:crosses val="autoZero"/>
        <c:auto val="0"/>
        <c:lblAlgn val="ctr"/>
        <c:lblOffset val="100"/>
        <c:noMultiLvlLbl val="0"/>
      </c:catAx>
      <c:valAx>
        <c:axId val="-951480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79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02-4444-A403-B63BA49D9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8816"/>
        <c:axId val="-951473376"/>
      </c:barChart>
      <c:catAx>
        <c:axId val="-95147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3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51473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A1-4AC7-8078-5D07CA62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8272"/>
        <c:axId val="-951477184"/>
      </c:barChart>
      <c:catAx>
        <c:axId val="-95147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7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51477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E-41C1-896A-30DB89A285B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E-41C1-896A-30DB89A2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83712"/>
        <c:axId val="-951474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E-41C1-896A-30DB89A285B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AE-41C1-896A-30DB89A2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82624"/>
        <c:axId val="-951482080"/>
      </c:lineChart>
      <c:catAx>
        <c:axId val="-95148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7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3712"/>
        <c:crosses val="autoZero"/>
        <c:crossBetween val="between"/>
      </c:valAx>
      <c:catAx>
        <c:axId val="-951482624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82080"/>
        <c:crosses val="autoZero"/>
        <c:auto val="0"/>
        <c:lblAlgn val="ctr"/>
        <c:lblOffset val="100"/>
        <c:noMultiLvlLbl val="0"/>
      </c:catAx>
      <c:valAx>
        <c:axId val="-951482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8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32-44E8-96A6-76CEEC944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98944"/>
        <c:axId val="-951475552"/>
      </c:barChart>
      <c:catAx>
        <c:axId val="-951498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5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7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8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D3-473A-B6AA-4446F35F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91328"/>
        <c:axId val="-951490784"/>
      </c:barChart>
      <c:catAx>
        <c:axId val="-951491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0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51490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1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C-48B2-B6FB-1CA64E83A03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C-48B2-B6FB-1CA64E83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68480"/>
        <c:axId val="-951488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C-48B2-B6FB-1CA64E83A03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8C-48B2-B6FB-1CA64E83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51485888"/>
        <c:axId val="-951475008"/>
      </c:lineChart>
      <c:catAx>
        <c:axId val="-95146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8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51488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68480"/>
        <c:crosses val="autoZero"/>
        <c:crossBetween val="between"/>
      </c:valAx>
      <c:catAx>
        <c:axId val="-951485888"/>
        <c:scaling>
          <c:orientation val="minMax"/>
        </c:scaling>
        <c:delete val="1"/>
        <c:axPos val="b"/>
        <c:majorTickMark val="out"/>
        <c:minorTickMark val="none"/>
        <c:tickLblPos val="nextTo"/>
        <c:crossAx val="-951475008"/>
        <c:crosses val="autoZero"/>
        <c:auto val="0"/>
        <c:lblAlgn val="ctr"/>
        <c:lblOffset val="100"/>
        <c:noMultiLvlLbl val="0"/>
      </c:catAx>
      <c:valAx>
        <c:axId val="-951475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51485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0F-4C79-85F4-D7C48F208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09872"/>
        <c:axId val="-864213680"/>
      </c:barChart>
      <c:catAx>
        <c:axId val="-864209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13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64213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09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CF-476E-9C4B-3DBE1D88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83168"/>
        <c:axId val="-951485344"/>
      </c:barChart>
      <c:catAx>
        <c:axId val="-951483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5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5148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83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E-4422-8964-B51799FB9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51472832"/>
        <c:axId val="-951496224"/>
      </c:barChart>
      <c:catAx>
        <c:axId val="-951472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96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5149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51472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85D-86EE-BDC9D58B16F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85D-86EE-BDC9D58B1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14752"/>
        <c:axId val="-872212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A-485D-86EE-BDC9D58B16F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FA-485D-86EE-BDC9D58B1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08768"/>
        <c:axId val="-872218016"/>
      </c:lineChart>
      <c:catAx>
        <c:axId val="-8722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2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7221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4752"/>
        <c:crosses val="autoZero"/>
        <c:crossBetween val="between"/>
      </c:valAx>
      <c:catAx>
        <c:axId val="-87220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18016"/>
        <c:crosses val="autoZero"/>
        <c:auto val="0"/>
        <c:lblAlgn val="ctr"/>
        <c:lblOffset val="100"/>
        <c:noMultiLvlLbl val="0"/>
      </c:catAx>
      <c:valAx>
        <c:axId val="-872218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0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0BF-45F7-91F8-7C102EBE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13664"/>
        <c:axId val="-872214208"/>
      </c:barChart>
      <c:catAx>
        <c:axId val="-87221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4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72214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A-412C-AE0C-F020C172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28896"/>
        <c:axId val="-872213120"/>
      </c:barChart>
      <c:catAx>
        <c:axId val="-8722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31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72213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8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6-4422-B98C-69343B3743D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6-4422-B98C-69343B37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33248"/>
        <c:axId val="-872230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6-4422-B98C-69343B3743D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56-4422-B98C-69343B37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06048"/>
        <c:axId val="-872234880"/>
      </c:lineChart>
      <c:catAx>
        <c:axId val="-87223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30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7223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33248"/>
        <c:crosses val="autoZero"/>
        <c:crossBetween val="between"/>
      </c:valAx>
      <c:catAx>
        <c:axId val="-872206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34880"/>
        <c:crosses val="autoZero"/>
        <c:auto val="0"/>
        <c:lblAlgn val="ctr"/>
        <c:lblOffset val="100"/>
        <c:noMultiLvlLbl val="0"/>
      </c:catAx>
      <c:valAx>
        <c:axId val="-872234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0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B2-4C89-80F4-5FC71EDFA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12032"/>
        <c:axId val="-872216384"/>
      </c:barChart>
      <c:catAx>
        <c:axId val="-87221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6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7221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A6-4B94-B3CD-0A46B0F36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27808"/>
        <c:axId val="-872201152"/>
      </c:barChart>
      <c:catAx>
        <c:axId val="-87222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1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72201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7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8-43A1-A8FE-B77507DCB2D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8-43A1-A8FE-B77507DC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24000"/>
        <c:axId val="-872220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8-43A1-A8FE-B77507DCB2D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A8-43A1-A8FE-B77507DCB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09312"/>
        <c:axId val="-872225632"/>
      </c:lineChart>
      <c:catAx>
        <c:axId val="-872224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0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72220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4000"/>
        <c:crosses val="autoZero"/>
        <c:crossBetween val="between"/>
      </c:valAx>
      <c:catAx>
        <c:axId val="-872209312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25632"/>
        <c:crosses val="autoZero"/>
        <c:auto val="0"/>
        <c:lblAlgn val="ctr"/>
        <c:lblOffset val="100"/>
        <c:noMultiLvlLbl val="0"/>
      </c:catAx>
      <c:valAx>
        <c:axId val="-87222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09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3B-40E8-B7AF-4742064B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05504"/>
        <c:axId val="-872208224"/>
      </c:barChart>
      <c:catAx>
        <c:axId val="-87220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8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7220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5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2-4E5E-87C8-6BB1DA4F679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2-4E5E-87C8-6BB1DA4F6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21840"/>
        <c:axId val="-864236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2-4E5E-87C8-6BB1DA4F679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02-4E5E-87C8-6BB1DA4F6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4225648"/>
        <c:axId val="-864222384"/>
      </c:lineChart>
      <c:catAx>
        <c:axId val="-864221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3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1840"/>
        <c:crosses val="autoZero"/>
        <c:crossBetween val="between"/>
      </c:valAx>
      <c:catAx>
        <c:axId val="-86422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-864222384"/>
        <c:crosses val="autoZero"/>
        <c:auto val="0"/>
        <c:lblAlgn val="ctr"/>
        <c:lblOffset val="100"/>
        <c:noMultiLvlLbl val="0"/>
      </c:catAx>
      <c:valAx>
        <c:axId val="-86422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6422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A-4CB4-A4AC-C0853983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04960"/>
        <c:axId val="-872233792"/>
      </c:barChart>
      <c:catAx>
        <c:axId val="-87220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33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72233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4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1-428A-A6B7-C3BFB8D959F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F1-428A-A6B7-C3BFB8D9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04416"/>
        <c:axId val="-872229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F1-428A-A6B7-C3BFB8D959F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F1-428A-A6B7-C3BFB8D9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24544"/>
        <c:axId val="-872226720"/>
      </c:lineChart>
      <c:catAx>
        <c:axId val="-87220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22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4416"/>
        <c:crosses val="autoZero"/>
        <c:crossBetween val="between"/>
      </c:valAx>
      <c:catAx>
        <c:axId val="-872224544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26720"/>
        <c:crosses val="autoZero"/>
        <c:auto val="0"/>
        <c:lblAlgn val="ctr"/>
        <c:lblOffset val="100"/>
        <c:noMultiLvlLbl val="0"/>
      </c:catAx>
      <c:valAx>
        <c:axId val="-872226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2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F-4534-A5D0-55806CB1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02784"/>
        <c:axId val="-872222912"/>
      </c:barChart>
      <c:catAx>
        <c:axId val="-87220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222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F0-4464-B161-F32AF5BD1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03328"/>
        <c:axId val="-872202240"/>
      </c:barChart>
      <c:catAx>
        <c:axId val="-87220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20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6-4806-902C-BB6F8A52CDC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6-4806-902C-BB6F8A52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26176"/>
        <c:axId val="-872217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6-4806-902C-BB6F8A52CDC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E6-4806-902C-BB6F8A52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11488"/>
        <c:axId val="-872216928"/>
      </c:lineChart>
      <c:catAx>
        <c:axId val="-87222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7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87221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6176"/>
        <c:crosses val="autoZero"/>
        <c:crossBetween val="between"/>
      </c:valAx>
      <c:catAx>
        <c:axId val="-87221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16928"/>
        <c:crosses val="autoZero"/>
        <c:auto val="0"/>
        <c:lblAlgn val="ctr"/>
        <c:lblOffset val="100"/>
        <c:noMultiLvlLbl val="0"/>
      </c:catAx>
      <c:valAx>
        <c:axId val="-872216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11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87-4D15-AF21-79C9F8C8E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19648"/>
        <c:axId val="-872225088"/>
      </c:barChart>
      <c:catAx>
        <c:axId val="-872219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5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87222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78-4BD5-B7B0-3F80C1B4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01696"/>
        <c:axId val="-872223456"/>
      </c:barChart>
      <c:catAx>
        <c:axId val="-872201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3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872223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01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391-84E2-4747D6A8BAC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4-4391-84E2-4747D6A8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19104"/>
        <c:axId val="-872232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4-4391-84E2-4747D6A8BAC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34-4391-84E2-4747D6A8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32160"/>
        <c:axId val="-872222368"/>
      </c:lineChart>
      <c:catAx>
        <c:axId val="-87221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3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232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9104"/>
        <c:crosses val="autoZero"/>
        <c:crossBetween val="between"/>
      </c:valAx>
      <c:catAx>
        <c:axId val="-87223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22368"/>
        <c:crosses val="autoZero"/>
        <c:auto val="0"/>
        <c:lblAlgn val="ctr"/>
        <c:lblOffset val="100"/>
        <c:noMultiLvlLbl val="0"/>
      </c:catAx>
      <c:valAx>
        <c:axId val="-872222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32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9-4589-87A7-FA9E0608B06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9-4589-87A7-FA9E0608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21824"/>
        <c:axId val="-872221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9-4589-87A7-FA9E0608B06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B9-4589-87A7-FA9E0608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20736"/>
        <c:axId val="-872218560"/>
      </c:lineChart>
      <c:catAx>
        <c:axId val="-87222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22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21824"/>
        <c:crosses val="autoZero"/>
        <c:crossBetween val="between"/>
      </c:valAx>
      <c:catAx>
        <c:axId val="-87222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-872218560"/>
        <c:crosses val="autoZero"/>
        <c:auto val="0"/>
        <c:lblAlgn val="ctr"/>
        <c:lblOffset val="100"/>
        <c:noMultiLvlLbl val="0"/>
      </c:catAx>
      <c:valAx>
        <c:axId val="-872218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2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9-4E9C-AE14-6F1686DBA4F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9-4E9C-AE14-6F1686DBA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72215840"/>
        <c:axId val="-872210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D9-4E9C-AE14-6F1686DBA4F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D9-4E9C-AE14-6F1686DBA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2209856"/>
        <c:axId val="-1063400528"/>
      </c:lineChart>
      <c:catAx>
        <c:axId val="-87221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221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72215840"/>
        <c:crosses val="autoZero"/>
        <c:crossBetween val="between"/>
      </c:valAx>
      <c:catAx>
        <c:axId val="-87220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-1063400528"/>
        <c:crosses val="autoZero"/>
        <c:auto val="0"/>
        <c:lblAlgn val="ctr"/>
        <c:lblOffset val="100"/>
        <c:noMultiLvlLbl val="0"/>
      </c:catAx>
      <c:valAx>
        <c:axId val="-1063400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872209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D2-4559-AB00-B8519AA7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25104"/>
        <c:axId val="-864230000"/>
      </c:barChart>
      <c:catAx>
        <c:axId val="-86422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30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5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5-4F89-8321-D5923E55087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5-4F89-8321-D5923E55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063414128"/>
        <c:axId val="-1063430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85-4F89-8321-D5923E55087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85-4F89-8321-D5923E55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63428272"/>
        <c:axId val="-1063426096"/>
      </c:lineChart>
      <c:catAx>
        <c:axId val="-106341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6343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63430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063414128"/>
        <c:crosses val="autoZero"/>
        <c:crossBetween val="between"/>
      </c:valAx>
      <c:catAx>
        <c:axId val="-106342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-1063426096"/>
        <c:crosses val="autoZero"/>
        <c:auto val="0"/>
        <c:lblAlgn val="ctr"/>
        <c:lblOffset val="100"/>
        <c:noMultiLvlLbl val="0"/>
      </c:catAx>
      <c:valAx>
        <c:axId val="-1063426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063428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909-84E1-8E662C5F3CE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909-84E1-8E662C5F3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2032"/>
        <c:axId val="-941546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3-4909-84E1-8E662C5F3CE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93-4909-84E1-8E662C5F3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33328"/>
        <c:axId val="-941543664"/>
      </c:lineChart>
      <c:catAx>
        <c:axId val="-94154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46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2032"/>
        <c:crosses val="autoZero"/>
        <c:crossBetween val="between"/>
      </c:valAx>
      <c:catAx>
        <c:axId val="-94153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43664"/>
        <c:crosses val="autoZero"/>
        <c:auto val="0"/>
        <c:lblAlgn val="ctr"/>
        <c:lblOffset val="100"/>
        <c:noMultiLvlLbl val="0"/>
      </c:catAx>
      <c:valAx>
        <c:axId val="-94154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3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F1-423D-A4DF-DC8BCF61F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0736"/>
        <c:axId val="-941550192"/>
      </c:barChart>
      <c:catAx>
        <c:axId val="-94155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50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B6-4F69-9E98-41FFE3BD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34960"/>
        <c:axId val="-941562160"/>
      </c:barChart>
      <c:catAx>
        <c:axId val="-94153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62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62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4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6-4D1E-9799-2FC9C01FC23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76-4D1E-9799-2FC9C01FC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1488"/>
        <c:axId val="-941559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6-4D1E-9799-2FC9C01FC23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6-4D1E-9799-2FC9C01FC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59440"/>
        <c:axId val="-941548560"/>
      </c:lineChart>
      <c:catAx>
        <c:axId val="-94154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5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1488"/>
        <c:crosses val="autoZero"/>
        <c:crossBetween val="between"/>
      </c:valAx>
      <c:catAx>
        <c:axId val="-94155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48560"/>
        <c:crosses val="autoZero"/>
        <c:auto val="0"/>
        <c:lblAlgn val="ctr"/>
        <c:lblOffset val="100"/>
        <c:noMultiLvlLbl val="0"/>
      </c:catAx>
      <c:valAx>
        <c:axId val="-941548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59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0B-4281-A509-0843B6A1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8896"/>
        <c:axId val="-941531152"/>
      </c:barChart>
      <c:catAx>
        <c:axId val="-94155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1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31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8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12-4907-A10D-20EAF3E76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8352"/>
        <c:axId val="-941544208"/>
      </c:barChart>
      <c:catAx>
        <c:axId val="-94155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44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8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5-4C68-B9FC-259CB41A846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5-4C68-B9FC-259CB41A8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7808"/>
        <c:axId val="-941534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5-4C68-B9FC-259CB41A846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D5-4C68-B9FC-259CB41A8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32784"/>
        <c:axId val="-941563248"/>
      </c:lineChart>
      <c:catAx>
        <c:axId val="-94155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3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7808"/>
        <c:crosses val="autoZero"/>
        <c:crossBetween val="between"/>
      </c:valAx>
      <c:catAx>
        <c:axId val="-941532784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63248"/>
        <c:crosses val="autoZero"/>
        <c:auto val="0"/>
        <c:lblAlgn val="ctr"/>
        <c:lblOffset val="100"/>
        <c:noMultiLvlLbl val="0"/>
      </c:catAx>
      <c:valAx>
        <c:axId val="-941563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3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EE-4FF9-BDFA-564A11840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36048"/>
        <c:axId val="-941538768"/>
      </c:barChart>
      <c:catAx>
        <c:axId val="-94153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38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00-4F27-B0D4-1AFE6621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61616"/>
        <c:axId val="-941555632"/>
      </c:barChart>
      <c:catAx>
        <c:axId val="-941561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5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5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61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39-470E-8B8B-4BB01600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864238704"/>
        <c:axId val="-864220208"/>
      </c:barChart>
      <c:catAx>
        <c:axId val="-86423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2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6422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86423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CB1-95B1-84F47C2D333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F-4CB1-95B1-84F47C2D3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9648"/>
        <c:axId val="-941540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4F-4CB1-95B1-84F47C2D333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4F-4CB1-95B1-84F47C2D3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30608"/>
        <c:axId val="-941557264"/>
      </c:lineChart>
      <c:catAx>
        <c:axId val="-941549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0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40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9648"/>
        <c:crosses val="autoZero"/>
        <c:crossBetween val="between"/>
      </c:valAx>
      <c:catAx>
        <c:axId val="-941530608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57264"/>
        <c:crosses val="autoZero"/>
        <c:auto val="0"/>
        <c:lblAlgn val="ctr"/>
        <c:lblOffset val="100"/>
        <c:noMultiLvlLbl val="0"/>
      </c:catAx>
      <c:valAx>
        <c:axId val="-941557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30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63-4F96-8C07-97CC03AB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6720"/>
        <c:axId val="-941540400"/>
      </c:barChart>
      <c:catAx>
        <c:axId val="-94155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4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D8-4B28-B6CE-616F0799E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9104"/>
        <c:axId val="-941538224"/>
      </c:barChart>
      <c:catAx>
        <c:axId val="-94154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3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3-4398-8C37-6AD131E7960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3-4398-8C37-6AD131E7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8016"/>
        <c:axId val="-941560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3-4398-8C37-6AD131E7960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B93-4398-8C37-6AD131E79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61072"/>
        <c:axId val="-941547472"/>
      </c:lineChart>
      <c:catAx>
        <c:axId val="-94154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60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6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8016"/>
        <c:crosses val="autoZero"/>
        <c:crossBetween val="between"/>
      </c:valAx>
      <c:catAx>
        <c:axId val="-941561072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47472"/>
        <c:crosses val="autoZero"/>
        <c:auto val="0"/>
        <c:lblAlgn val="ctr"/>
        <c:lblOffset val="100"/>
        <c:noMultiLvlLbl val="0"/>
      </c:catAx>
      <c:valAx>
        <c:axId val="-941547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61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12-408D-B733-28DFECBF7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2576"/>
        <c:axId val="-941544752"/>
      </c:barChart>
      <c:catAx>
        <c:axId val="-941542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4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941544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2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D4-4AAA-9B8C-31B64720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6176"/>
        <c:axId val="-941537680"/>
      </c:barChart>
      <c:catAx>
        <c:axId val="-94155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7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941537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1-4A58-81DB-77CCC15DE0F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1-4A58-81DB-77CCC15D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55088"/>
        <c:axId val="-941552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E1-4A58-81DB-77CCC15DE0F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CE1-4A58-81DB-77CCC15D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35504"/>
        <c:axId val="-941537136"/>
      </c:lineChart>
      <c:catAx>
        <c:axId val="-94155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2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52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5088"/>
        <c:crosses val="autoZero"/>
        <c:crossBetween val="between"/>
      </c:valAx>
      <c:catAx>
        <c:axId val="-94153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37136"/>
        <c:crosses val="autoZero"/>
        <c:auto val="0"/>
        <c:lblAlgn val="ctr"/>
        <c:lblOffset val="100"/>
        <c:noMultiLvlLbl val="0"/>
      </c:catAx>
      <c:valAx>
        <c:axId val="-941537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35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191-4D3D-997F-22FA04221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63792"/>
        <c:axId val="-941554544"/>
      </c:barChart>
      <c:catAx>
        <c:axId val="-94156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54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54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63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71-4B2C-9E63-ED1E140D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3120"/>
        <c:axId val="-941546384"/>
      </c:barChart>
      <c:catAx>
        <c:axId val="-941543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4154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3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0-483F-AF31-333A0FE184A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0-483F-AF31-333A0FE1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941545840"/>
        <c:axId val="-941539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0-483F-AF31-333A0FE184A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70-483F-AF31-333A0FE18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1552912"/>
        <c:axId val="-941539312"/>
      </c:lineChart>
      <c:catAx>
        <c:axId val="-94154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39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94153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941545840"/>
        <c:crosses val="autoZero"/>
        <c:crossBetween val="between"/>
      </c:valAx>
      <c:catAx>
        <c:axId val="-94155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-941539312"/>
        <c:crosses val="autoZero"/>
        <c:auto val="0"/>
        <c:lblAlgn val="ctr"/>
        <c:lblOffset val="100"/>
        <c:noMultiLvlLbl val="0"/>
      </c:catAx>
      <c:valAx>
        <c:axId val="-941539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941552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72" Type="http://schemas.openxmlformats.org/officeDocument/2006/relationships/chart" Target="../charts/chart172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26" Type="http://schemas.openxmlformats.org/officeDocument/2006/relationships/chart" Target="../charts/chart26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6" Type="http://schemas.openxmlformats.org/officeDocument/2006/relationships/chart" Target="../charts/chart16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260" name="Wykres 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030" name="Wykres 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027" name="Wykres 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958" name="Wykres 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98" name="Wykres 9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078" name="Wykres 1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271" name="Wykres 3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106" name="Wykres 3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4041" name="Wykres 3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113" name="Wykres 34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835" name="Wykres 35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07" name="Wykres 3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427" name="Wykres 37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64" name="Wykres 38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265" name="Wykres 3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342" name="Wykres 40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60" name="Wykres 4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370" name="Wykres 4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895" name="Wykres 4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254" name="Wykres 4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511" name="Wykres 45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184" name="Wykres 46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212" name="Wykres 47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312" name="Wykres 4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025" name="Wykres 49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243" name="Wykres 50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680" name="Wykres 5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71" name="Wykres 5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00" name="Wykres 5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45" name="Wykres 55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793" name="Wykres 65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823" name="Wykres 66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313" name="Wykres 67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13" name="Wykres 68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831" name="Wykres 6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34" name="Wykres 7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944" name="Wykres 7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365" name="Wykres 7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656" name="Wykres 77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961" name="Wykres 7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1105" name="Rectangle 154">
          <a:extLst>
            <a:ext uri="{FF2B5EF4-FFF2-40B4-BE49-F238E27FC236}">
              <a16:creationId xmlns:a16="http://schemas.microsoft.com/office/drawing/2014/main" id="{00000000-0008-0000-0000-0000B1D0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1088" name="Rectangle 155">
          <a:extLst>
            <a:ext uri="{FF2B5EF4-FFF2-40B4-BE49-F238E27FC236}">
              <a16:creationId xmlns:a16="http://schemas.microsoft.com/office/drawing/2014/main" id="{00000000-0008-0000-0000-0000A0D0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2342" name="Rectangle 156">
          <a:extLst>
            <a:ext uri="{FF2B5EF4-FFF2-40B4-BE49-F238E27FC236}">
              <a16:creationId xmlns:a16="http://schemas.microsoft.com/office/drawing/2014/main" id="{00000000-0008-0000-0000-000086D5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2018" name="Rectangle 157">
          <a:extLst>
            <a:ext uri="{FF2B5EF4-FFF2-40B4-BE49-F238E27FC236}">
              <a16:creationId xmlns:a16="http://schemas.microsoft.com/office/drawing/2014/main" id="{00000000-0008-0000-0000-000042D4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2564" name="Rectangle 158">
          <a:extLst>
            <a:ext uri="{FF2B5EF4-FFF2-40B4-BE49-F238E27FC236}">
              <a16:creationId xmlns:a16="http://schemas.microsoft.com/office/drawing/2014/main" id="{00000000-0008-0000-0000-000064D6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2129" name="Rectangle 159">
          <a:extLst>
            <a:ext uri="{FF2B5EF4-FFF2-40B4-BE49-F238E27FC236}">
              <a16:creationId xmlns:a16="http://schemas.microsoft.com/office/drawing/2014/main" id="{00000000-0008-0000-0000-0000B1D4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2112" name="Rectangle 160">
          <a:extLst>
            <a:ext uri="{FF2B5EF4-FFF2-40B4-BE49-F238E27FC236}">
              <a16:creationId xmlns:a16="http://schemas.microsoft.com/office/drawing/2014/main" id="{00000000-0008-0000-0000-0000A0D4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3366" name="Rectangle 161">
          <a:extLst>
            <a:ext uri="{FF2B5EF4-FFF2-40B4-BE49-F238E27FC236}">
              <a16:creationId xmlns:a16="http://schemas.microsoft.com/office/drawing/2014/main" id="{00000000-0008-0000-0000-000086D9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3042" name="Rectangle 162">
          <a:extLst>
            <a:ext uri="{FF2B5EF4-FFF2-40B4-BE49-F238E27FC236}">
              <a16:creationId xmlns:a16="http://schemas.microsoft.com/office/drawing/2014/main" id="{00000000-0008-0000-0000-000042D8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3588" name="Rectangle 163">
          <a:extLst>
            <a:ext uri="{FF2B5EF4-FFF2-40B4-BE49-F238E27FC236}">
              <a16:creationId xmlns:a16="http://schemas.microsoft.com/office/drawing/2014/main" id="{00000000-0008-0000-0000-000064DA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3153" name="Rectangle 164">
          <a:extLst>
            <a:ext uri="{FF2B5EF4-FFF2-40B4-BE49-F238E27FC236}">
              <a16:creationId xmlns:a16="http://schemas.microsoft.com/office/drawing/2014/main" id="{00000000-0008-0000-0000-0000B1D8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3136" name="Rectangle 165">
          <a:extLst>
            <a:ext uri="{FF2B5EF4-FFF2-40B4-BE49-F238E27FC236}">
              <a16:creationId xmlns:a16="http://schemas.microsoft.com/office/drawing/2014/main" id="{00000000-0008-0000-0000-0000A0D8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4390" name="Rectangle 166">
          <a:extLst>
            <a:ext uri="{FF2B5EF4-FFF2-40B4-BE49-F238E27FC236}">
              <a16:creationId xmlns:a16="http://schemas.microsoft.com/office/drawing/2014/main" id="{00000000-0008-0000-0000-000086DD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4066" name="Rectangle 167">
          <a:extLst>
            <a:ext uri="{FF2B5EF4-FFF2-40B4-BE49-F238E27FC236}">
              <a16:creationId xmlns:a16="http://schemas.microsoft.com/office/drawing/2014/main" id="{00000000-0008-0000-0000-000042DC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4612" name="Rectangle 168">
          <a:extLst>
            <a:ext uri="{FF2B5EF4-FFF2-40B4-BE49-F238E27FC236}">
              <a16:creationId xmlns:a16="http://schemas.microsoft.com/office/drawing/2014/main" id="{00000000-0008-0000-0000-000064DE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4177" name="Rectangle 169">
          <a:extLst>
            <a:ext uri="{FF2B5EF4-FFF2-40B4-BE49-F238E27FC236}">
              <a16:creationId xmlns:a16="http://schemas.microsoft.com/office/drawing/2014/main" id="{00000000-0008-0000-0000-0000B1DC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4160" name="Rectangle 170">
          <a:extLst>
            <a:ext uri="{FF2B5EF4-FFF2-40B4-BE49-F238E27FC236}">
              <a16:creationId xmlns:a16="http://schemas.microsoft.com/office/drawing/2014/main" id="{00000000-0008-0000-0000-0000A0DC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5414" name="Rectangle 171">
          <a:extLst>
            <a:ext uri="{FF2B5EF4-FFF2-40B4-BE49-F238E27FC236}">
              <a16:creationId xmlns:a16="http://schemas.microsoft.com/office/drawing/2014/main" id="{00000000-0008-0000-0000-000086E1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5090" name="Rectangle 172">
          <a:extLst>
            <a:ext uri="{FF2B5EF4-FFF2-40B4-BE49-F238E27FC236}">
              <a16:creationId xmlns:a16="http://schemas.microsoft.com/office/drawing/2014/main" id="{00000000-0008-0000-0000-000042E0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5636" name="Rectangle 173">
          <a:extLst>
            <a:ext uri="{FF2B5EF4-FFF2-40B4-BE49-F238E27FC236}">
              <a16:creationId xmlns:a16="http://schemas.microsoft.com/office/drawing/2014/main" id="{00000000-0008-0000-0000-000064E2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5201" name="Rectangle 174">
          <a:extLst>
            <a:ext uri="{FF2B5EF4-FFF2-40B4-BE49-F238E27FC236}">
              <a16:creationId xmlns:a16="http://schemas.microsoft.com/office/drawing/2014/main" id="{00000000-0008-0000-0000-0000B1E0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5184" name="Rectangle 175">
          <a:extLst>
            <a:ext uri="{FF2B5EF4-FFF2-40B4-BE49-F238E27FC236}">
              <a16:creationId xmlns:a16="http://schemas.microsoft.com/office/drawing/2014/main" id="{00000000-0008-0000-0000-0000A0E0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6438" name="Rectangle 176">
          <a:extLst>
            <a:ext uri="{FF2B5EF4-FFF2-40B4-BE49-F238E27FC236}">
              <a16:creationId xmlns:a16="http://schemas.microsoft.com/office/drawing/2014/main" id="{00000000-0008-0000-0000-000086E5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6114" name="Rectangle 177">
          <a:extLst>
            <a:ext uri="{FF2B5EF4-FFF2-40B4-BE49-F238E27FC236}">
              <a16:creationId xmlns:a16="http://schemas.microsoft.com/office/drawing/2014/main" id="{00000000-0008-0000-0000-000042E4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86660" name="Rectangle 178">
          <a:extLst>
            <a:ext uri="{FF2B5EF4-FFF2-40B4-BE49-F238E27FC236}">
              <a16:creationId xmlns:a16="http://schemas.microsoft.com/office/drawing/2014/main" id="{00000000-0008-0000-0000-000064E605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22065" name="Rectangle 204">
          <a:extLst>
            <a:ext uri="{FF2B5EF4-FFF2-40B4-BE49-F238E27FC236}">
              <a16:creationId xmlns:a16="http://schemas.microsoft.com/office/drawing/2014/main" id="{00000000-0008-0000-0000-0000B17006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22048" name="Rectangle 205">
          <a:extLst>
            <a:ext uri="{FF2B5EF4-FFF2-40B4-BE49-F238E27FC236}">
              <a16:creationId xmlns:a16="http://schemas.microsoft.com/office/drawing/2014/main" id="{00000000-0008-0000-0000-0000A07006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76550" name="Rectangle 206">
          <a:extLst>
            <a:ext uri="{FF2B5EF4-FFF2-40B4-BE49-F238E27FC236}">
              <a16:creationId xmlns:a16="http://schemas.microsoft.com/office/drawing/2014/main" id="{00000000-0008-0000-0000-0000864507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76226" name="Rectangle 207">
          <a:extLst>
            <a:ext uri="{FF2B5EF4-FFF2-40B4-BE49-F238E27FC236}">
              <a16:creationId xmlns:a16="http://schemas.microsoft.com/office/drawing/2014/main" id="{00000000-0008-0000-0000-0000424407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76772" name="Rectangle 208">
          <a:extLst>
            <a:ext uri="{FF2B5EF4-FFF2-40B4-BE49-F238E27FC236}">
              <a16:creationId xmlns:a16="http://schemas.microsoft.com/office/drawing/2014/main" id="{00000000-0008-0000-0000-0000644607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76337" name="Rectangle 209">
          <a:extLst>
            <a:ext uri="{FF2B5EF4-FFF2-40B4-BE49-F238E27FC236}">
              <a16:creationId xmlns:a16="http://schemas.microsoft.com/office/drawing/2014/main" id="{00000000-0008-0000-0000-0000B14407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76320" name="Rectangle 210">
          <a:extLst>
            <a:ext uri="{FF2B5EF4-FFF2-40B4-BE49-F238E27FC236}">
              <a16:creationId xmlns:a16="http://schemas.microsoft.com/office/drawing/2014/main" id="{00000000-0008-0000-0000-0000A04407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722310" name="Rectangle 211">
          <a:extLst>
            <a:ext uri="{FF2B5EF4-FFF2-40B4-BE49-F238E27FC236}">
              <a16:creationId xmlns:a16="http://schemas.microsoft.com/office/drawing/2014/main" id="{00000000-0008-0000-0000-000086050B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721986" name="Rectangle 212">
          <a:extLst>
            <a:ext uri="{FF2B5EF4-FFF2-40B4-BE49-F238E27FC236}">
              <a16:creationId xmlns:a16="http://schemas.microsoft.com/office/drawing/2014/main" id="{00000000-0008-0000-0000-000042040B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722532" name="Rectangle 213">
          <a:extLst>
            <a:ext uri="{FF2B5EF4-FFF2-40B4-BE49-F238E27FC236}">
              <a16:creationId xmlns:a16="http://schemas.microsoft.com/office/drawing/2014/main" id="{00000000-0008-0000-0000-000064060B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722097" name="Rectangle 214">
          <a:extLst>
            <a:ext uri="{FF2B5EF4-FFF2-40B4-BE49-F238E27FC236}">
              <a16:creationId xmlns:a16="http://schemas.microsoft.com/office/drawing/2014/main" id="{00000000-0008-0000-0000-0000B1040B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722080" name="Rectangle 215">
          <a:extLst>
            <a:ext uri="{FF2B5EF4-FFF2-40B4-BE49-F238E27FC236}">
              <a16:creationId xmlns:a16="http://schemas.microsoft.com/office/drawing/2014/main" id="{00000000-0008-0000-0000-0000A0040B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43142" name="Rectangle 216">
          <a:extLst>
            <a:ext uri="{FF2B5EF4-FFF2-40B4-BE49-F238E27FC236}">
              <a16:creationId xmlns:a16="http://schemas.microsoft.com/office/drawing/2014/main" id="{00000000-0008-0000-0000-000086DD0C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42818" name="Rectangle 217">
          <a:extLst>
            <a:ext uri="{FF2B5EF4-FFF2-40B4-BE49-F238E27FC236}">
              <a16:creationId xmlns:a16="http://schemas.microsoft.com/office/drawing/2014/main" id="{00000000-0008-0000-0000-000042DC0C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43364" name="Rectangle 218">
          <a:extLst>
            <a:ext uri="{FF2B5EF4-FFF2-40B4-BE49-F238E27FC236}">
              <a16:creationId xmlns:a16="http://schemas.microsoft.com/office/drawing/2014/main" id="{00000000-0008-0000-0000-000064DE0C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42929" name="Rectangle 219">
          <a:extLst>
            <a:ext uri="{FF2B5EF4-FFF2-40B4-BE49-F238E27FC236}">
              <a16:creationId xmlns:a16="http://schemas.microsoft.com/office/drawing/2014/main" id="{00000000-0008-0000-0000-0000B1DC0C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42912" name="Rectangle 220">
          <a:extLst>
            <a:ext uri="{FF2B5EF4-FFF2-40B4-BE49-F238E27FC236}">
              <a16:creationId xmlns:a16="http://schemas.microsoft.com/office/drawing/2014/main" id="{00000000-0008-0000-0000-0000A0DC0C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68070" name="Rectangle 221">
          <a:extLst>
            <a:ext uri="{FF2B5EF4-FFF2-40B4-BE49-F238E27FC236}">
              <a16:creationId xmlns:a16="http://schemas.microsoft.com/office/drawing/2014/main" id="{00000000-0008-0000-0000-000086C50E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67746" name="Rectangle 222">
          <a:extLst>
            <a:ext uri="{FF2B5EF4-FFF2-40B4-BE49-F238E27FC236}">
              <a16:creationId xmlns:a16="http://schemas.microsoft.com/office/drawing/2014/main" id="{00000000-0008-0000-0000-000042C40E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68292" name="Rectangle 223">
          <a:extLst>
            <a:ext uri="{FF2B5EF4-FFF2-40B4-BE49-F238E27FC236}">
              <a16:creationId xmlns:a16="http://schemas.microsoft.com/office/drawing/2014/main" id="{00000000-0008-0000-0000-000064C60E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67857" name="Rectangle 224">
          <a:extLst>
            <a:ext uri="{FF2B5EF4-FFF2-40B4-BE49-F238E27FC236}">
              <a16:creationId xmlns:a16="http://schemas.microsoft.com/office/drawing/2014/main" id="{00000000-0008-0000-0000-0000B1C40E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967840" name="Rectangle 225">
          <a:extLst>
            <a:ext uri="{FF2B5EF4-FFF2-40B4-BE49-F238E27FC236}">
              <a16:creationId xmlns:a16="http://schemas.microsoft.com/office/drawing/2014/main" id="{00000000-0008-0000-0000-0000A0C40E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181062" name="Rectangle 226">
          <a:extLst>
            <a:ext uri="{FF2B5EF4-FFF2-40B4-BE49-F238E27FC236}">
              <a16:creationId xmlns:a16="http://schemas.microsoft.com/office/drawing/2014/main" id="{00000000-0008-0000-0000-0000860512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180738" name="Rectangle 227">
          <a:extLst>
            <a:ext uri="{FF2B5EF4-FFF2-40B4-BE49-F238E27FC236}">
              <a16:creationId xmlns:a16="http://schemas.microsoft.com/office/drawing/2014/main" id="{00000000-0008-0000-0000-0000420412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181284" name="Rectangle 228">
          <a:extLst>
            <a:ext uri="{FF2B5EF4-FFF2-40B4-BE49-F238E27FC236}">
              <a16:creationId xmlns:a16="http://schemas.microsoft.com/office/drawing/2014/main" id="{00000000-0008-0000-0000-000064061200}"/>
            </a:ext>
          </a:extLst>
        </xdr:cNvPr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718" name="Wykres 680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639" name="Wykres 68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25" name="Wykres 68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95" name="Wykres 68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798" name="Wykres 684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823" name="Wykres 685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81056" name="Wykres 700">
          <a:extLst>
            <a:ext uri="{FF2B5EF4-FFF2-40B4-BE49-F238E27FC236}">
              <a16:creationId xmlns:a16="http://schemas.microsoft.com/office/drawing/2014/main" id="{00000000-0008-0000-0000-000080D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81217" name="Wykres 701">
          <a:extLst>
            <a:ext uri="{FF2B5EF4-FFF2-40B4-BE49-F238E27FC236}">
              <a16:creationId xmlns:a16="http://schemas.microsoft.com/office/drawing/2014/main" id="{00000000-0008-0000-0000-000021D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81531" name="Wykres 702">
          <a:extLst>
            <a:ext uri="{FF2B5EF4-FFF2-40B4-BE49-F238E27FC236}">
              <a16:creationId xmlns:a16="http://schemas.microsoft.com/office/drawing/2014/main" id="{00000000-0008-0000-0000-00005BD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81194" name="Wykres 703">
          <a:extLst>
            <a:ext uri="{FF2B5EF4-FFF2-40B4-BE49-F238E27FC236}">
              <a16:creationId xmlns:a16="http://schemas.microsoft.com/office/drawing/2014/main" id="{00000000-0008-0000-0000-00000AD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875" name="Wykres 70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095" name="Wykres 705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444" name="Wykres 70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616" name="Wykres 707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459" name="Wykres 70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924" name="Wykres 709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553" name="Wykres 71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19" name="Wykres 71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094" name="Wykres 71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554" name="Wykres 71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976" name="Wykres 714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496" name="Wykres 71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249" name="Wykres 71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083" name="Wykres 717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000" name="Wykres 718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2028" name="Wykres 719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438" name="Wykres 72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072" name="Wykres 72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892" name="Wykres 72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052" name="Wykres 724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011" name="Wykres 73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101" name="Wykres 73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944" name="Wykres 73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103" name="Wykres 737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3621" name="Wykres 73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06" name="Wykres 73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839" name="Wykres 740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85" name="Wykres 74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562" name="Wykres 74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25</xdr:row>
      <xdr:rowOff>0</xdr:rowOff>
    </xdr:from>
    <xdr:to>
      <xdr:col>4</xdr:col>
      <xdr:colOff>0</xdr:colOff>
      <xdr:row>25</xdr:row>
      <xdr:rowOff>0</xdr:rowOff>
    </xdr:to>
    <xdr:graphicFrame macro="">
      <xdr:nvGraphicFramePr>
        <xdr:cNvPr id="1158" name="Wykres 74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44</xdr:row>
      <xdr:rowOff>0</xdr:rowOff>
    </xdr:from>
    <xdr:to>
      <xdr:col>4</xdr:col>
      <xdr:colOff>0</xdr:colOff>
      <xdr:row>44</xdr:row>
      <xdr:rowOff>0</xdr:rowOff>
    </xdr:to>
    <xdr:graphicFrame macro="">
      <xdr:nvGraphicFramePr>
        <xdr:cNvPr id="382862" name="Wykres 1345">
          <a:extLst>
            <a:ext uri="{FF2B5EF4-FFF2-40B4-BE49-F238E27FC236}">
              <a16:creationId xmlns:a16="http://schemas.microsoft.com/office/drawing/2014/main" id="{00000000-0008-0000-0000-00008ED7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44</xdr:row>
      <xdr:rowOff>0</xdr:rowOff>
    </xdr:from>
    <xdr:to>
      <xdr:col>4</xdr:col>
      <xdr:colOff>0</xdr:colOff>
      <xdr:row>44</xdr:row>
      <xdr:rowOff>0</xdr:rowOff>
    </xdr:to>
    <xdr:graphicFrame macro="">
      <xdr:nvGraphicFramePr>
        <xdr:cNvPr id="383720" name="Wykres 1346">
          <a:extLst>
            <a:ext uri="{FF2B5EF4-FFF2-40B4-BE49-F238E27FC236}">
              <a16:creationId xmlns:a16="http://schemas.microsoft.com/office/drawing/2014/main" id="{00000000-0008-0000-0000-0000E8DA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44</xdr:row>
      <xdr:rowOff>0</xdr:rowOff>
    </xdr:from>
    <xdr:to>
      <xdr:col>4</xdr:col>
      <xdr:colOff>0</xdr:colOff>
      <xdr:row>44</xdr:row>
      <xdr:rowOff>0</xdr:rowOff>
    </xdr:to>
    <xdr:graphicFrame macro="">
      <xdr:nvGraphicFramePr>
        <xdr:cNvPr id="383573" name="Wykres 1347">
          <a:extLst>
            <a:ext uri="{FF2B5EF4-FFF2-40B4-BE49-F238E27FC236}">
              <a16:creationId xmlns:a16="http://schemas.microsoft.com/office/drawing/2014/main" id="{00000000-0008-0000-0000-000055DA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82</xdr:row>
      <xdr:rowOff>0</xdr:rowOff>
    </xdr:from>
    <xdr:to>
      <xdr:col>4</xdr:col>
      <xdr:colOff>0</xdr:colOff>
      <xdr:row>82</xdr:row>
      <xdr:rowOff>0</xdr:rowOff>
    </xdr:to>
    <xdr:graphicFrame macro="">
      <xdr:nvGraphicFramePr>
        <xdr:cNvPr id="2588" name="Wykres 1355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82</xdr:row>
      <xdr:rowOff>0</xdr:rowOff>
    </xdr:from>
    <xdr:to>
      <xdr:col>4</xdr:col>
      <xdr:colOff>0</xdr:colOff>
      <xdr:row>82</xdr:row>
      <xdr:rowOff>0</xdr:rowOff>
    </xdr:to>
    <xdr:graphicFrame macro="">
      <xdr:nvGraphicFramePr>
        <xdr:cNvPr id="2783" name="Wykres 1356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82</xdr:row>
      <xdr:rowOff>0</xdr:rowOff>
    </xdr:from>
    <xdr:to>
      <xdr:col>4</xdr:col>
      <xdr:colOff>0</xdr:colOff>
      <xdr:row>82</xdr:row>
      <xdr:rowOff>0</xdr:rowOff>
    </xdr:to>
    <xdr:graphicFrame macro="">
      <xdr:nvGraphicFramePr>
        <xdr:cNvPr id="1870" name="Wykres 1357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82</xdr:row>
      <xdr:rowOff>0</xdr:rowOff>
    </xdr:from>
    <xdr:to>
      <xdr:col>4</xdr:col>
      <xdr:colOff>0</xdr:colOff>
      <xdr:row>82</xdr:row>
      <xdr:rowOff>0</xdr:rowOff>
    </xdr:to>
    <xdr:graphicFrame macro="">
      <xdr:nvGraphicFramePr>
        <xdr:cNvPr id="2022" name="Wykres 135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82</xdr:row>
      <xdr:rowOff>0</xdr:rowOff>
    </xdr:from>
    <xdr:to>
      <xdr:col>4</xdr:col>
      <xdr:colOff>0</xdr:colOff>
      <xdr:row>82</xdr:row>
      <xdr:rowOff>0</xdr:rowOff>
    </xdr:to>
    <xdr:graphicFrame macro="">
      <xdr:nvGraphicFramePr>
        <xdr:cNvPr id="1434" name="Wykres 135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82</xdr:row>
      <xdr:rowOff>0</xdr:rowOff>
    </xdr:from>
    <xdr:to>
      <xdr:col>4</xdr:col>
      <xdr:colOff>0</xdr:colOff>
      <xdr:row>82</xdr:row>
      <xdr:rowOff>0</xdr:rowOff>
    </xdr:to>
    <xdr:graphicFrame macro="">
      <xdr:nvGraphicFramePr>
        <xdr:cNvPr id="1402" name="Wykres 1360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365" name="Rectangle 2147">
          <a:extLst>
            <a:ext uri="{FF2B5EF4-FFF2-40B4-BE49-F238E27FC236}">
              <a16:creationId xmlns:a16="http://schemas.microsoft.com/office/drawing/2014/main" id="{00000000-0008-0000-0000-00009D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152" name="Rectangle 2148">
          <a:extLst>
            <a:ext uri="{FF2B5EF4-FFF2-40B4-BE49-F238E27FC236}">
              <a16:creationId xmlns:a16="http://schemas.microsoft.com/office/drawing/2014/main" id="{00000000-0008-0000-0000-0000C8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241" name="Rectangle 2149">
          <a:extLst>
            <a:ext uri="{FF2B5EF4-FFF2-40B4-BE49-F238E27FC236}">
              <a16:creationId xmlns:a16="http://schemas.microsoft.com/office/drawing/2014/main" id="{00000000-0008-0000-0000-000021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389" name="Rectangle 2150">
          <a:extLst>
            <a:ext uri="{FF2B5EF4-FFF2-40B4-BE49-F238E27FC236}">
              <a16:creationId xmlns:a16="http://schemas.microsoft.com/office/drawing/2014/main" id="{00000000-0008-0000-0000-00009D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176" name="Rectangle 2151">
          <a:extLst>
            <a:ext uri="{FF2B5EF4-FFF2-40B4-BE49-F238E27FC236}">
              <a16:creationId xmlns:a16="http://schemas.microsoft.com/office/drawing/2014/main" id="{00000000-0008-0000-0000-0000C8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265" name="Rectangle 2152">
          <a:extLst>
            <a:ext uri="{FF2B5EF4-FFF2-40B4-BE49-F238E27FC236}">
              <a16:creationId xmlns:a16="http://schemas.microsoft.com/office/drawing/2014/main" id="{00000000-0008-0000-0000-000021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413" name="Rectangle 2153">
          <a:extLst>
            <a:ext uri="{FF2B5EF4-FFF2-40B4-BE49-F238E27FC236}">
              <a16:creationId xmlns:a16="http://schemas.microsoft.com/office/drawing/2014/main" id="{00000000-0008-0000-0000-00009DDD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707" name="Rectangle 215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354" name="Rectangle 2155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302" name="Rectangle 2156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060" name="Rectangle 2157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731" name="Rectangle 215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378" name="Rectangle 2159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326" name="Rectangle 216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084" name="Rectangle 216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55" name="Rectangle 21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402" name="Rectangle 216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350" name="Rectangle 216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108" name="Rectangle 216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611" name="Rectangle 2166">
          <a:extLst>
            <a:ext uri="{FF2B5EF4-FFF2-40B4-BE49-F238E27FC236}">
              <a16:creationId xmlns:a16="http://schemas.microsoft.com/office/drawing/2014/main" id="{00000000-0008-0000-0000-0000AB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258" name="Rectangle 2167">
          <a:extLst>
            <a:ext uri="{FF2B5EF4-FFF2-40B4-BE49-F238E27FC236}">
              <a16:creationId xmlns:a16="http://schemas.microsoft.com/office/drawing/2014/main" id="{00000000-0008-0000-0000-00004A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206" name="Rectangle 2168">
          <a:extLst>
            <a:ext uri="{FF2B5EF4-FFF2-40B4-BE49-F238E27FC236}">
              <a16:creationId xmlns:a16="http://schemas.microsoft.com/office/drawing/2014/main" id="{00000000-0008-0000-0000-000016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0964" name="Rectangle 2169">
          <a:extLst>
            <a:ext uri="{FF2B5EF4-FFF2-40B4-BE49-F238E27FC236}">
              <a16:creationId xmlns:a16="http://schemas.microsoft.com/office/drawing/2014/main" id="{00000000-0008-0000-0000-000024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635" name="Rectangle 2170">
          <a:extLst>
            <a:ext uri="{FF2B5EF4-FFF2-40B4-BE49-F238E27FC236}">
              <a16:creationId xmlns:a16="http://schemas.microsoft.com/office/drawing/2014/main" id="{00000000-0008-0000-0000-0000AB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282" name="Rectangle 2171">
          <a:extLst>
            <a:ext uri="{FF2B5EF4-FFF2-40B4-BE49-F238E27FC236}">
              <a16:creationId xmlns:a16="http://schemas.microsoft.com/office/drawing/2014/main" id="{00000000-0008-0000-0000-00004A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82230" name="Wykres 2172">
          <a:extLst>
            <a:ext uri="{FF2B5EF4-FFF2-40B4-BE49-F238E27FC236}">
              <a16:creationId xmlns:a16="http://schemas.microsoft.com/office/drawing/2014/main" id="{00000000-0008-0000-0000-000016D5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81988" name="Wykres 2173">
          <a:extLst>
            <a:ext uri="{FF2B5EF4-FFF2-40B4-BE49-F238E27FC236}">
              <a16:creationId xmlns:a16="http://schemas.microsoft.com/office/drawing/2014/main" id="{00000000-0008-0000-0000-000024D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60" name="Wykres 2174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322" name="Wykres 217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229" name="Wykres 2176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784" name="Wykres 2177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346" name="Wykres 2178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80" name="Wykres 21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93" name="Wykres 218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324" name="Wykres 218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861" name="Wykres 218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82" name="Wykres 218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885" name="Wykres 21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910" name="Wykres 218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157" name="Wykres 218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588" name="Wykres 21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934" name="Wykres 218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181" name="Wykres 2189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962" name="Wykres 219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096" name="Wykres 219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57" name="Wykres 219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986" name="Wykres 219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014" name="Wykres 219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042" name="Wykres 219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226" name="Wykres 2196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926" name="Wykres 2197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524" name="Wykres 2198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40" name="Wykres 219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949" name="Wykres 2200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764" name="Wykres 220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045" name="Wykres 2202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092" name="Wykres 220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443" name="Wykres 220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29" name="Wykres 2205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116" name="Wykres 2206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467" name="Wykres 220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144" name="Wykres 220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385" name="Wykres 2209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163" name="Wykres 2210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335" name="Wykres 22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93" name="Rectangle 221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843" name="Rectangle 221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430" name="Rectangle 22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217" name="Rectangle 2215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867" name="Rectangle 221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219" name="Rectangle 2217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454" name="Rectangle 2218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241" name="Rectangle 221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91" name="Rectangle 222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909" name="Rectangle 222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243" name="Rectangle 222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478" name="Rectangle 222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97" name="Rectangle 2224">
          <a:extLst>
            <a:ext uri="{FF2B5EF4-FFF2-40B4-BE49-F238E27FC236}">
              <a16:creationId xmlns:a16="http://schemas.microsoft.com/office/drawing/2014/main" id="{00000000-0008-0000-0000-0000A9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747" name="Rectangle 2225">
          <a:extLst>
            <a:ext uri="{FF2B5EF4-FFF2-40B4-BE49-F238E27FC236}">
              <a16:creationId xmlns:a16="http://schemas.microsoft.com/office/drawing/2014/main" id="{00000000-0008-0000-0000-000033D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765" name="Rectangle 2226">
          <a:extLst>
            <a:ext uri="{FF2B5EF4-FFF2-40B4-BE49-F238E27FC236}">
              <a16:creationId xmlns:a16="http://schemas.microsoft.com/office/drawing/2014/main" id="{00000000-0008-0000-0000-000045D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99" name="Rectangle 2227">
          <a:extLst>
            <a:ext uri="{FF2B5EF4-FFF2-40B4-BE49-F238E27FC236}">
              <a16:creationId xmlns:a16="http://schemas.microsoft.com/office/drawing/2014/main" id="{00000000-0008-0000-0000-0000AB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334" name="Rectangle 2228">
          <a:extLst>
            <a:ext uri="{FF2B5EF4-FFF2-40B4-BE49-F238E27FC236}">
              <a16:creationId xmlns:a16="http://schemas.microsoft.com/office/drawing/2014/main" id="{00000000-0008-0000-0000-000096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121" name="Rectangle 2229">
          <a:extLst>
            <a:ext uri="{FF2B5EF4-FFF2-40B4-BE49-F238E27FC236}">
              <a16:creationId xmlns:a16="http://schemas.microsoft.com/office/drawing/2014/main" id="{00000000-0008-0000-0000-0000A9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771" name="Rectangle 2230">
          <a:extLst>
            <a:ext uri="{FF2B5EF4-FFF2-40B4-BE49-F238E27FC236}">
              <a16:creationId xmlns:a16="http://schemas.microsoft.com/office/drawing/2014/main" id="{00000000-0008-0000-0000-000033D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789" name="Rectangle 2231">
          <a:extLst>
            <a:ext uri="{FF2B5EF4-FFF2-40B4-BE49-F238E27FC236}">
              <a16:creationId xmlns:a16="http://schemas.microsoft.com/office/drawing/2014/main" id="{00000000-0008-0000-0000-000045D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123" name="Rectangle 2232">
          <a:extLst>
            <a:ext uri="{FF2B5EF4-FFF2-40B4-BE49-F238E27FC236}">
              <a16:creationId xmlns:a16="http://schemas.microsoft.com/office/drawing/2014/main" id="{00000000-0008-0000-0000-0000AB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358" name="Rectangle 2233">
          <a:extLst>
            <a:ext uri="{FF2B5EF4-FFF2-40B4-BE49-F238E27FC236}">
              <a16:creationId xmlns:a16="http://schemas.microsoft.com/office/drawing/2014/main" id="{00000000-0008-0000-0000-000096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145" name="Rectangle 2234">
          <a:extLst>
            <a:ext uri="{FF2B5EF4-FFF2-40B4-BE49-F238E27FC236}">
              <a16:creationId xmlns:a16="http://schemas.microsoft.com/office/drawing/2014/main" id="{00000000-0008-0000-0000-0000A9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795" name="Rectangle 2235">
          <a:extLst>
            <a:ext uri="{FF2B5EF4-FFF2-40B4-BE49-F238E27FC236}">
              <a16:creationId xmlns:a16="http://schemas.microsoft.com/office/drawing/2014/main" id="{00000000-0008-0000-0000-000033D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813" name="Rectangle 2236">
          <a:extLst>
            <a:ext uri="{FF2B5EF4-FFF2-40B4-BE49-F238E27FC236}">
              <a16:creationId xmlns:a16="http://schemas.microsoft.com/office/drawing/2014/main" id="{00000000-0008-0000-0000-000045D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147" name="Rectangle 2237">
          <a:extLst>
            <a:ext uri="{FF2B5EF4-FFF2-40B4-BE49-F238E27FC236}">
              <a16:creationId xmlns:a16="http://schemas.microsoft.com/office/drawing/2014/main" id="{00000000-0008-0000-0000-0000AB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382" name="Rectangle 2238">
          <a:extLst>
            <a:ext uri="{FF2B5EF4-FFF2-40B4-BE49-F238E27FC236}">
              <a16:creationId xmlns:a16="http://schemas.microsoft.com/office/drawing/2014/main" id="{00000000-0008-0000-0000-000096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169" name="Rectangle 2239">
          <a:extLst>
            <a:ext uri="{FF2B5EF4-FFF2-40B4-BE49-F238E27FC236}">
              <a16:creationId xmlns:a16="http://schemas.microsoft.com/office/drawing/2014/main" id="{00000000-0008-0000-0000-0000A9D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149" name="Rectangle 2240">
          <a:extLst>
            <a:ext uri="{FF2B5EF4-FFF2-40B4-BE49-F238E27FC236}">
              <a16:creationId xmlns:a16="http://schemas.microsoft.com/office/drawing/2014/main" id="{00000000-0008-0000-0000-0000DD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245" name="Rectangle 224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992" name="Rectangle 2242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599" name="Rectangle 224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269" name="Rectangle 224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016" name="Rectangle 224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623" name="Rectangle 2246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293" name="Rectangle 2247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4040" name="Rectangle 2248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647" name="Rectangle 2249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896" name="Rectangle 2250">
          <a:extLst>
            <a:ext uri="{FF2B5EF4-FFF2-40B4-BE49-F238E27FC236}">
              <a16:creationId xmlns:a16="http://schemas.microsoft.com/office/drawing/2014/main" id="{00000000-0008-0000-0000-0000C8D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03" name="Rectangle 2251">
          <a:extLst>
            <a:ext uri="{FF2B5EF4-FFF2-40B4-BE49-F238E27FC236}">
              <a16:creationId xmlns:a16="http://schemas.microsoft.com/office/drawing/2014/main" id="{00000000-0008-0000-0000-00003F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173" name="Rectangle 2252">
          <a:extLst>
            <a:ext uri="{FF2B5EF4-FFF2-40B4-BE49-F238E27FC236}">
              <a16:creationId xmlns:a16="http://schemas.microsoft.com/office/drawing/2014/main" id="{00000000-0008-0000-0000-0000DD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920" name="Rectangle 2253">
          <a:extLst>
            <a:ext uri="{FF2B5EF4-FFF2-40B4-BE49-F238E27FC236}">
              <a16:creationId xmlns:a16="http://schemas.microsoft.com/office/drawing/2014/main" id="{00000000-0008-0000-0000-0000C8D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527" name="Rectangle 2254">
          <a:extLst>
            <a:ext uri="{FF2B5EF4-FFF2-40B4-BE49-F238E27FC236}">
              <a16:creationId xmlns:a16="http://schemas.microsoft.com/office/drawing/2014/main" id="{00000000-0008-0000-0000-00003F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197" name="Rectangle 2255">
          <a:extLst>
            <a:ext uri="{FF2B5EF4-FFF2-40B4-BE49-F238E27FC236}">
              <a16:creationId xmlns:a16="http://schemas.microsoft.com/office/drawing/2014/main" id="{00000000-0008-0000-0000-0000DD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944" name="Rectangle 2256">
          <a:extLst>
            <a:ext uri="{FF2B5EF4-FFF2-40B4-BE49-F238E27FC236}">
              <a16:creationId xmlns:a16="http://schemas.microsoft.com/office/drawing/2014/main" id="{00000000-0008-0000-0000-0000C8D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551" name="Rectangle 2257">
          <a:extLst>
            <a:ext uri="{FF2B5EF4-FFF2-40B4-BE49-F238E27FC236}">
              <a16:creationId xmlns:a16="http://schemas.microsoft.com/office/drawing/2014/main" id="{00000000-0008-0000-0000-00003F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221" name="Rectangle 2258">
          <a:extLst>
            <a:ext uri="{FF2B5EF4-FFF2-40B4-BE49-F238E27FC236}">
              <a16:creationId xmlns:a16="http://schemas.microsoft.com/office/drawing/2014/main" id="{00000000-0008-0000-0000-0000DDD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968" name="Rectangle 2259">
          <a:extLst>
            <a:ext uri="{FF2B5EF4-FFF2-40B4-BE49-F238E27FC236}">
              <a16:creationId xmlns:a16="http://schemas.microsoft.com/office/drawing/2014/main" id="{00000000-0008-0000-0000-0000C8DF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575" name="Rectangle 2260">
          <a:extLst>
            <a:ext uri="{FF2B5EF4-FFF2-40B4-BE49-F238E27FC236}">
              <a16:creationId xmlns:a16="http://schemas.microsoft.com/office/drawing/2014/main" id="{00000000-0008-0000-0000-00003F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245" name="Rectangle 2261">
          <a:extLst>
            <a:ext uri="{FF2B5EF4-FFF2-40B4-BE49-F238E27FC236}">
              <a16:creationId xmlns:a16="http://schemas.microsoft.com/office/drawing/2014/main" id="{00000000-0008-0000-0000-0000DDE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992" name="Rectangle 2262">
          <a:extLst>
            <a:ext uri="{FF2B5EF4-FFF2-40B4-BE49-F238E27FC236}">
              <a16:creationId xmlns:a16="http://schemas.microsoft.com/office/drawing/2014/main" id="{00000000-0008-0000-0000-0000C8E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599" name="Rectangle 2263">
          <a:extLst>
            <a:ext uri="{FF2B5EF4-FFF2-40B4-BE49-F238E27FC236}">
              <a16:creationId xmlns:a16="http://schemas.microsoft.com/office/drawing/2014/main" id="{00000000-0008-0000-0000-00003FE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6269" name="Rectangle 2264">
          <a:extLst>
            <a:ext uri="{FF2B5EF4-FFF2-40B4-BE49-F238E27FC236}">
              <a16:creationId xmlns:a16="http://schemas.microsoft.com/office/drawing/2014/main" id="{00000000-0008-0000-0000-0000DDE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7016" name="Rectangle 2265">
          <a:extLst>
            <a:ext uri="{FF2B5EF4-FFF2-40B4-BE49-F238E27FC236}">
              <a16:creationId xmlns:a16="http://schemas.microsoft.com/office/drawing/2014/main" id="{00000000-0008-0000-0000-0000C8E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6623" name="Rectangle 2266">
          <a:extLst>
            <a:ext uri="{FF2B5EF4-FFF2-40B4-BE49-F238E27FC236}">
              <a16:creationId xmlns:a16="http://schemas.microsoft.com/office/drawing/2014/main" id="{00000000-0008-0000-0000-00003FE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7293" name="Rectangle 2267">
          <a:extLst>
            <a:ext uri="{FF2B5EF4-FFF2-40B4-BE49-F238E27FC236}">
              <a16:creationId xmlns:a16="http://schemas.microsoft.com/office/drawing/2014/main" id="{00000000-0008-0000-0000-0000DDE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8040" name="Rectangle 2268">
          <a:extLst>
            <a:ext uri="{FF2B5EF4-FFF2-40B4-BE49-F238E27FC236}">
              <a16:creationId xmlns:a16="http://schemas.microsoft.com/office/drawing/2014/main" id="{00000000-0008-0000-0000-0000C8E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7647" name="Rectangle 2269">
          <a:extLst>
            <a:ext uri="{FF2B5EF4-FFF2-40B4-BE49-F238E27FC236}">
              <a16:creationId xmlns:a16="http://schemas.microsoft.com/office/drawing/2014/main" id="{00000000-0008-0000-0000-00003FE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8317" name="Rectangle 2270">
          <a:extLst>
            <a:ext uri="{FF2B5EF4-FFF2-40B4-BE49-F238E27FC236}">
              <a16:creationId xmlns:a16="http://schemas.microsoft.com/office/drawing/2014/main" id="{00000000-0008-0000-0000-0000DDE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9064" name="Rectangle 2271">
          <a:extLst>
            <a:ext uri="{FF2B5EF4-FFF2-40B4-BE49-F238E27FC236}">
              <a16:creationId xmlns:a16="http://schemas.microsoft.com/office/drawing/2014/main" id="{00000000-0008-0000-0000-0000C8EF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198" name="Rectangle 2272">
          <a:extLst>
            <a:ext uri="{FF2B5EF4-FFF2-40B4-BE49-F238E27FC236}">
              <a16:creationId xmlns:a16="http://schemas.microsoft.com/office/drawing/2014/main" id="{00000000-0008-0000-0000-00000E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294" name="Rectangle 227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220" name="Rectangle 227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666" name="Rectangle 227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686" name="Rectangle 227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693" name="Rectangle 227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318" name="Rectangle 2278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244" name="Rectangle 2279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690" name="Rectangle 2280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710" name="Rectangle 228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717" name="Rectangle 2282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342" name="Rectangle 228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268" name="Rectangle 228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14" name="Rectangle 2285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34" name="Rectangle 2286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41" name="Rectangle 228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124" name="Rectangle 2288">
          <a:extLst>
            <a:ext uri="{FF2B5EF4-FFF2-40B4-BE49-F238E27FC236}">
              <a16:creationId xmlns:a16="http://schemas.microsoft.com/office/drawing/2014/main" id="{00000000-0008-0000-0000-0000C4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70" name="Rectangle 2289">
          <a:extLst>
            <a:ext uri="{FF2B5EF4-FFF2-40B4-BE49-F238E27FC236}">
              <a16:creationId xmlns:a16="http://schemas.microsoft.com/office/drawing/2014/main" id="{00000000-0008-0000-0000-000082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90" name="Rectangle 2290">
          <a:extLst>
            <a:ext uri="{FF2B5EF4-FFF2-40B4-BE49-F238E27FC236}">
              <a16:creationId xmlns:a16="http://schemas.microsoft.com/office/drawing/2014/main" id="{00000000-0008-0000-0000-000096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97" name="Rectangle 2291">
          <a:extLst>
            <a:ext uri="{FF2B5EF4-FFF2-40B4-BE49-F238E27FC236}">
              <a16:creationId xmlns:a16="http://schemas.microsoft.com/office/drawing/2014/main" id="{00000000-0008-0000-0000-00009D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222" name="Rectangle 2292">
          <a:extLst>
            <a:ext uri="{FF2B5EF4-FFF2-40B4-BE49-F238E27FC236}">
              <a16:creationId xmlns:a16="http://schemas.microsoft.com/office/drawing/2014/main" id="{00000000-0008-0000-0000-00000E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148" name="Rectangle 2293">
          <a:extLst>
            <a:ext uri="{FF2B5EF4-FFF2-40B4-BE49-F238E27FC236}">
              <a16:creationId xmlns:a16="http://schemas.microsoft.com/office/drawing/2014/main" id="{00000000-0008-0000-0000-0000C4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594" name="Rectangle 2294">
          <a:extLst>
            <a:ext uri="{FF2B5EF4-FFF2-40B4-BE49-F238E27FC236}">
              <a16:creationId xmlns:a16="http://schemas.microsoft.com/office/drawing/2014/main" id="{00000000-0008-0000-0000-000082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614" name="Rectangle 2295">
          <a:extLst>
            <a:ext uri="{FF2B5EF4-FFF2-40B4-BE49-F238E27FC236}">
              <a16:creationId xmlns:a16="http://schemas.microsoft.com/office/drawing/2014/main" id="{00000000-0008-0000-0000-000096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621" name="Rectangle 2296">
          <a:extLst>
            <a:ext uri="{FF2B5EF4-FFF2-40B4-BE49-F238E27FC236}">
              <a16:creationId xmlns:a16="http://schemas.microsoft.com/office/drawing/2014/main" id="{00000000-0008-0000-0000-00009D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246" name="Rectangle 2297">
          <a:extLst>
            <a:ext uri="{FF2B5EF4-FFF2-40B4-BE49-F238E27FC236}">
              <a16:creationId xmlns:a16="http://schemas.microsoft.com/office/drawing/2014/main" id="{00000000-0008-0000-0000-00000E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172" name="Rectangle 2298">
          <a:extLst>
            <a:ext uri="{FF2B5EF4-FFF2-40B4-BE49-F238E27FC236}">
              <a16:creationId xmlns:a16="http://schemas.microsoft.com/office/drawing/2014/main" id="{00000000-0008-0000-0000-0000C4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618" name="Rectangle 2299">
          <a:extLst>
            <a:ext uri="{FF2B5EF4-FFF2-40B4-BE49-F238E27FC236}">
              <a16:creationId xmlns:a16="http://schemas.microsoft.com/office/drawing/2014/main" id="{00000000-0008-0000-0000-000082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638" name="Rectangle 2300">
          <a:extLst>
            <a:ext uri="{FF2B5EF4-FFF2-40B4-BE49-F238E27FC236}">
              <a16:creationId xmlns:a16="http://schemas.microsoft.com/office/drawing/2014/main" id="{00000000-0008-0000-0000-000096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645" name="Rectangle 2301">
          <a:extLst>
            <a:ext uri="{FF2B5EF4-FFF2-40B4-BE49-F238E27FC236}">
              <a16:creationId xmlns:a16="http://schemas.microsoft.com/office/drawing/2014/main" id="{00000000-0008-0000-0000-00009D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270" name="Rectangle 2302">
          <a:extLst>
            <a:ext uri="{FF2B5EF4-FFF2-40B4-BE49-F238E27FC236}">
              <a16:creationId xmlns:a16="http://schemas.microsoft.com/office/drawing/2014/main" id="{00000000-0008-0000-0000-00000EDD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196" name="Rectangle 2303">
          <a:extLst>
            <a:ext uri="{FF2B5EF4-FFF2-40B4-BE49-F238E27FC236}">
              <a16:creationId xmlns:a16="http://schemas.microsoft.com/office/drawing/2014/main" id="{00000000-0008-0000-0000-0000C4D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642" name="Rectangle 2304">
          <a:extLst>
            <a:ext uri="{FF2B5EF4-FFF2-40B4-BE49-F238E27FC236}">
              <a16:creationId xmlns:a16="http://schemas.microsoft.com/office/drawing/2014/main" id="{00000000-0008-0000-0000-000082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662" name="Rectangle 2305">
          <a:extLst>
            <a:ext uri="{FF2B5EF4-FFF2-40B4-BE49-F238E27FC236}">
              <a16:creationId xmlns:a16="http://schemas.microsoft.com/office/drawing/2014/main" id="{00000000-0008-0000-0000-000096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62" name="Rectangle 2306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797" name="Rectangle 230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675" name="Rectangle 230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186" name="Rectangle 2309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821" name="Rectangle 231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699" name="Rectangle 231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210" name="Rectangle 231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5" name="Rectangle 231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23" name="Rectangle 231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66" name="Rectangle 2315">
          <a:extLst>
            <a:ext uri="{FF2B5EF4-FFF2-40B4-BE49-F238E27FC236}">
              <a16:creationId xmlns:a16="http://schemas.microsoft.com/office/drawing/2014/main" id="{00000000-0008-0000-0000-00008A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701" name="Rectangle 2316">
          <a:extLst>
            <a:ext uri="{FF2B5EF4-FFF2-40B4-BE49-F238E27FC236}">
              <a16:creationId xmlns:a16="http://schemas.microsoft.com/office/drawing/2014/main" id="{00000000-0008-0000-0000-000005D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79" name="Rectangle 2317">
          <a:extLst>
            <a:ext uri="{FF2B5EF4-FFF2-40B4-BE49-F238E27FC236}">
              <a16:creationId xmlns:a16="http://schemas.microsoft.com/office/drawing/2014/main" id="{00000000-0008-0000-0000-00008B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090" name="Rectangle 2318">
          <a:extLst>
            <a:ext uri="{FF2B5EF4-FFF2-40B4-BE49-F238E27FC236}">
              <a16:creationId xmlns:a16="http://schemas.microsoft.com/office/drawing/2014/main" id="{00000000-0008-0000-0000-00008A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725" name="Rectangle 2319">
          <a:extLst>
            <a:ext uri="{FF2B5EF4-FFF2-40B4-BE49-F238E27FC236}">
              <a16:creationId xmlns:a16="http://schemas.microsoft.com/office/drawing/2014/main" id="{00000000-0008-0000-0000-000005D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603" name="Rectangle 2320">
          <a:extLst>
            <a:ext uri="{FF2B5EF4-FFF2-40B4-BE49-F238E27FC236}">
              <a16:creationId xmlns:a16="http://schemas.microsoft.com/office/drawing/2014/main" id="{00000000-0008-0000-0000-00008B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114" name="Rectangle 2321">
          <a:extLst>
            <a:ext uri="{FF2B5EF4-FFF2-40B4-BE49-F238E27FC236}">
              <a16:creationId xmlns:a16="http://schemas.microsoft.com/office/drawing/2014/main" id="{00000000-0008-0000-0000-00008A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749" name="Rectangle 2322">
          <a:extLst>
            <a:ext uri="{FF2B5EF4-FFF2-40B4-BE49-F238E27FC236}">
              <a16:creationId xmlns:a16="http://schemas.microsoft.com/office/drawing/2014/main" id="{00000000-0008-0000-0000-000005D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627" name="Rectangle 2323">
          <a:extLst>
            <a:ext uri="{FF2B5EF4-FFF2-40B4-BE49-F238E27FC236}">
              <a16:creationId xmlns:a16="http://schemas.microsoft.com/office/drawing/2014/main" id="{00000000-0008-0000-0000-00008B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138" name="Rectangle 2324">
          <a:extLst>
            <a:ext uri="{FF2B5EF4-FFF2-40B4-BE49-F238E27FC236}">
              <a16:creationId xmlns:a16="http://schemas.microsoft.com/office/drawing/2014/main" id="{00000000-0008-0000-0000-00008AD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773" name="Rectangle 2325">
          <a:extLst>
            <a:ext uri="{FF2B5EF4-FFF2-40B4-BE49-F238E27FC236}">
              <a16:creationId xmlns:a16="http://schemas.microsoft.com/office/drawing/2014/main" id="{00000000-0008-0000-0000-000005DF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651" name="Rectangle 2326">
          <a:extLst>
            <a:ext uri="{FF2B5EF4-FFF2-40B4-BE49-F238E27FC236}">
              <a16:creationId xmlns:a16="http://schemas.microsoft.com/office/drawing/2014/main" id="{00000000-0008-0000-0000-00008B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162" name="Rectangle 2327">
          <a:extLst>
            <a:ext uri="{FF2B5EF4-FFF2-40B4-BE49-F238E27FC236}">
              <a16:creationId xmlns:a16="http://schemas.microsoft.com/office/drawing/2014/main" id="{00000000-0008-0000-0000-00008AE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797" name="Rectangle 2328">
          <a:extLst>
            <a:ext uri="{FF2B5EF4-FFF2-40B4-BE49-F238E27FC236}">
              <a16:creationId xmlns:a16="http://schemas.microsoft.com/office/drawing/2014/main" id="{00000000-0008-0000-0000-000005E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675" name="Rectangle 2329">
          <a:extLst>
            <a:ext uri="{FF2B5EF4-FFF2-40B4-BE49-F238E27FC236}">
              <a16:creationId xmlns:a16="http://schemas.microsoft.com/office/drawing/2014/main" id="{00000000-0008-0000-0000-00008BE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6186" name="Rectangle 2330">
          <a:extLst>
            <a:ext uri="{FF2B5EF4-FFF2-40B4-BE49-F238E27FC236}">
              <a16:creationId xmlns:a16="http://schemas.microsoft.com/office/drawing/2014/main" id="{00000000-0008-0000-0000-00008AE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6821" name="Rectangle 2331">
          <a:extLst>
            <a:ext uri="{FF2B5EF4-FFF2-40B4-BE49-F238E27FC236}">
              <a16:creationId xmlns:a16="http://schemas.microsoft.com/office/drawing/2014/main" id="{00000000-0008-0000-0000-000005E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6699" name="Rectangle 2332">
          <a:extLst>
            <a:ext uri="{FF2B5EF4-FFF2-40B4-BE49-F238E27FC236}">
              <a16:creationId xmlns:a16="http://schemas.microsoft.com/office/drawing/2014/main" id="{00000000-0008-0000-0000-00008BE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7394" name="Rectangle 2333">
          <a:extLst>
            <a:ext uri="{FF2B5EF4-FFF2-40B4-BE49-F238E27FC236}">
              <a16:creationId xmlns:a16="http://schemas.microsoft.com/office/drawing/2014/main" id="{00000000-0008-0000-0000-000042E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374" name="Rectangle 2334">
          <a:extLst>
            <a:ext uri="{FF2B5EF4-FFF2-40B4-BE49-F238E27FC236}">
              <a16:creationId xmlns:a16="http://schemas.microsoft.com/office/drawing/2014/main" id="{00000000-0008-0000-0000-000076DD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398" name="Rectangle 233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05" name="Rectangle 2336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928" name="Rectangle 233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664" name="Rectangle 233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422" name="Rectangle 2339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129" name="Rectangle 2340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952" name="Rectangle 234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688" name="Rectangle 234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056" name="Rectangle 234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446" name="Rectangle 2344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153" name="Rectangle 2345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976" name="Rectangle 234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12" name="Rectangle 2347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4080" name="Rectangle 234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302" name="Rectangle 2349">
          <a:extLst>
            <a:ext uri="{FF2B5EF4-FFF2-40B4-BE49-F238E27FC236}">
              <a16:creationId xmlns:a16="http://schemas.microsoft.com/office/drawing/2014/main" id="{00000000-0008-0000-0000-000076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09" name="Rectangle 2350">
          <a:extLst>
            <a:ext uri="{FF2B5EF4-FFF2-40B4-BE49-F238E27FC236}">
              <a16:creationId xmlns:a16="http://schemas.microsoft.com/office/drawing/2014/main" id="{00000000-0008-0000-0000-000051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832" name="Rectangle 2351">
          <a:extLst>
            <a:ext uri="{FF2B5EF4-FFF2-40B4-BE49-F238E27FC236}">
              <a16:creationId xmlns:a16="http://schemas.microsoft.com/office/drawing/2014/main" id="{00000000-0008-0000-0000-000088D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68" name="Rectangle 2352">
          <a:extLst>
            <a:ext uri="{FF2B5EF4-FFF2-40B4-BE49-F238E27FC236}">
              <a16:creationId xmlns:a16="http://schemas.microsoft.com/office/drawing/2014/main" id="{00000000-0008-0000-0000-000080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936" name="Rectangle 2353">
          <a:extLst>
            <a:ext uri="{FF2B5EF4-FFF2-40B4-BE49-F238E27FC236}">
              <a16:creationId xmlns:a16="http://schemas.microsoft.com/office/drawing/2014/main" id="{00000000-0008-0000-0000-0000F0D3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326" name="Rectangle 2354">
          <a:extLst>
            <a:ext uri="{FF2B5EF4-FFF2-40B4-BE49-F238E27FC236}">
              <a16:creationId xmlns:a16="http://schemas.microsoft.com/office/drawing/2014/main" id="{00000000-0008-0000-0000-000076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033" name="Rectangle 2355">
          <a:extLst>
            <a:ext uri="{FF2B5EF4-FFF2-40B4-BE49-F238E27FC236}">
              <a16:creationId xmlns:a16="http://schemas.microsoft.com/office/drawing/2014/main" id="{00000000-0008-0000-0000-000051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856" name="Rectangle 2356">
          <a:extLst>
            <a:ext uri="{FF2B5EF4-FFF2-40B4-BE49-F238E27FC236}">
              <a16:creationId xmlns:a16="http://schemas.microsoft.com/office/drawing/2014/main" id="{00000000-0008-0000-0000-000088D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592" name="Rectangle 2357">
          <a:extLst>
            <a:ext uri="{FF2B5EF4-FFF2-40B4-BE49-F238E27FC236}">
              <a16:creationId xmlns:a16="http://schemas.microsoft.com/office/drawing/2014/main" id="{00000000-0008-0000-0000-000080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960" name="Rectangle 2358">
          <a:extLst>
            <a:ext uri="{FF2B5EF4-FFF2-40B4-BE49-F238E27FC236}">
              <a16:creationId xmlns:a16="http://schemas.microsoft.com/office/drawing/2014/main" id="{00000000-0008-0000-0000-0000F0D7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350" name="Rectangle 2359">
          <a:extLst>
            <a:ext uri="{FF2B5EF4-FFF2-40B4-BE49-F238E27FC236}">
              <a16:creationId xmlns:a16="http://schemas.microsoft.com/office/drawing/2014/main" id="{00000000-0008-0000-0000-000076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057" name="Rectangle 2360">
          <a:extLst>
            <a:ext uri="{FF2B5EF4-FFF2-40B4-BE49-F238E27FC236}">
              <a16:creationId xmlns:a16="http://schemas.microsoft.com/office/drawing/2014/main" id="{00000000-0008-0000-0000-000051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880" name="Rectangle 2361">
          <a:extLst>
            <a:ext uri="{FF2B5EF4-FFF2-40B4-BE49-F238E27FC236}">
              <a16:creationId xmlns:a16="http://schemas.microsoft.com/office/drawing/2014/main" id="{00000000-0008-0000-0000-000088D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616" name="Rectangle 2362">
          <a:extLst>
            <a:ext uri="{FF2B5EF4-FFF2-40B4-BE49-F238E27FC236}">
              <a16:creationId xmlns:a16="http://schemas.microsoft.com/office/drawing/2014/main" id="{00000000-0008-0000-0000-000080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984" name="Rectangle 2363">
          <a:extLst>
            <a:ext uri="{FF2B5EF4-FFF2-40B4-BE49-F238E27FC236}">
              <a16:creationId xmlns:a16="http://schemas.microsoft.com/office/drawing/2014/main" id="{00000000-0008-0000-0000-0000F0DB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081" name="Rectangle 2364">
          <a:extLst>
            <a:ext uri="{FF2B5EF4-FFF2-40B4-BE49-F238E27FC236}">
              <a16:creationId xmlns:a16="http://schemas.microsoft.com/office/drawing/2014/main" id="{00000000-0008-0000-0000-000051D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904" name="Rectangle 2365">
          <a:extLst>
            <a:ext uri="{FF2B5EF4-FFF2-40B4-BE49-F238E27FC236}">
              <a16:creationId xmlns:a16="http://schemas.microsoft.com/office/drawing/2014/main" id="{00000000-0008-0000-0000-000088DF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640" name="Rectangle 2366">
          <a:extLst>
            <a:ext uri="{FF2B5EF4-FFF2-40B4-BE49-F238E27FC236}">
              <a16:creationId xmlns:a16="http://schemas.microsoft.com/office/drawing/2014/main" id="{00000000-0008-0000-0000-000080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5008" name="Rectangle 2367">
          <a:extLst>
            <a:ext uri="{FF2B5EF4-FFF2-40B4-BE49-F238E27FC236}">
              <a16:creationId xmlns:a16="http://schemas.microsoft.com/office/drawing/2014/main" id="{00000000-0008-0000-0000-0000F0DF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447" name="Rectangle 2368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563" name="Rectangle 236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602" name="Rectangle 237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42" name="Rectangle 237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02" name="Rectangle 237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471" name="Rectangle 237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587" name="Rectangle 2374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626" name="Rectangle 237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166" name="Rectangle 2376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126" name="Rectangle 2377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495" name="Rectangle 2378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611" name="Rectangle 2379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650" name="Rectangle 2380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190" name="Rectangle 238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150" name="Rectangle 238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351" name="Rectangle 2383">
          <a:extLst>
            <a:ext uri="{FF2B5EF4-FFF2-40B4-BE49-F238E27FC236}">
              <a16:creationId xmlns:a16="http://schemas.microsoft.com/office/drawing/2014/main" id="{00000000-0008-0000-0000-0000A7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467" name="Rectangle 2384">
          <a:extLst>
            <a:ext uri="{FF2B5EF4-FFF2-40B4-BE49-F238E27FC236}">
              <a16:creationId xmlns:a16="http://schemas.microsoft.com/office/drawing/2014/main" id="{00000000-0008-0000-0000-00001B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506" name="Rectangle 2385">
          <a:extLst>
            <a:ext uri="{FF2B5EF4-FFF2-40B4-BE49-F238E27FC236}">
              <a16:creationId xmlns:a16="http://schemas.microsoft.com/office/drawing/2014/main" id="{00000000-0008-0000-0000-000042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46" name="Rectangle 2386">
          <a:extLst>
            <a:ext uri="{FF2B5EF4-FFF2-40B4-BE49-F238E27FC236}">
              <a16:creationId xmlns:a16="http://schemas.microsoft.com/office/drawing/2014/main" id="{00000000-0008-0000-0000-000076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06" name="Rectangle 2387">
          <a:extLst>
            <a:ext uri="{FF2B5EF4-FFF2-40B4-BE49-F238E27FC236}">
              <a16:creationId xmlns:a16="http://schemas.microsoft.com/office/drawing/2014/main" id="{00000000-0008-0000-0000-00004E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375" name="Rectangle 2388">
          <a:extLst>
            <a:ext uri="{FF2B5EF4-FFF2-40B4-BE49-F238E27FC236}">
              <a16:creationId xmlns:a16="http://schemas.microsoft.com/office/drawing/2014/main" id="{00000000-0008-0000-0000-0000A7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491" name="Rectangle 2389">
          <a:extLst>
            <a:ext uri="{FF2B5EF4-FFF2-40B4-BE49-F238E27FC236}">
              <a16:creationId xmlns:a16="http://schemas.microsoft.com/office/drawing/2014/main" id="{00000000-0008-0000-0000-00001B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530" name="Rectangle 2390">
          <a:extLst>
            <a:ext uri="{FF2B5EF4-FFF2-40B4-BE49-F238E27FC236}">
              <a16:creationId xmlns:a16="http://schemas.microsoft.com/office/drawing/2014/main" id="{00000000-0008-0000-0000-000042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070" name="Rectangle 2391">
          <a:extLst>
            <a:ext uri="{FF2B5EF4-FFF2-40B4-BE49-F238E27FC236}">
              <a16:creationId xmlns:a16="http://schemas.microsoft.com/office/drawing/2014/main" id="{00000000-0008-0000-0000-000076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030" name="Rectangle 2392">
          <a:extLst>
            <a:ext uri="{FF2B5EF4-FFF2-40B4-BE49-F238E27FC236}">
              <a16:creationId xmlns:a16="http://schemas.microsoft.com/office/drawing/2014/main" id="{00000000-0008-0000-0000-00004E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399" name="Rectangle 2393">
          <a:extLst>
            <a:ext uri="{FF2B5EF4-FFF2-40B4-BE49-F238E27FC236}">
              <a16:creationId xmlns:a16="http://schemas.microsoft.com/office/drawing/2014/main" id="{00000000-0008-0000-0000-0000A7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515" name="Rectangle 2394">
          <a:extLst>
            <a:ext uri="{FF2B5EF4-FFF2-40B4-BE49-F238E27FC236}">
              <a16:creationId xmlns:a16="http://schemas.microsoft.com/office/drawing/2014/main" id="{00000000-0008-0000-0000-00001B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554" name="Rectangle 2395">
          <a:extLst>
            <a:ext uri="{FF2B5EF4-FFF2-40B4-BE49-F238E27FC236}">
              <a16:creationId xmlns:a16="http://schemas.microsoft.com/office/drawing/2014/main" id="{00000000-0008-0000-0000-000042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094" name="Rectangle 2396">
          <a:extLst>
            <a:ext uri="{FF2B5EF4-FFF2-40B4-BE49-F238E27FC236}">
              <a16:creationId xmlns:a16="http://schemas.microsoft.com/office/drawing/2014/main" id="{00000000-0008-0000-0000-000076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054" name="Rectangle 2397">
          <a:extLst>
            <a:ext uri="{FF2B5EF4-FFF2-40B4-BE49-F238E27FC236}">
              <a16:creationId xmlns:a16="http://schemas.microsoft.com/office/drawing/2014/main" id="{00000000-0008-0000-0000-00004E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423" name="Rectangle 2398">
          <a:extLst>
            <a:ext uri="{FF2B5EF4-FFF2-40B4-BE49-F238E27FC236}">
              <a16:creationId xmlns:a16="http://schemas.microsoft.com/office/drawing/2014/main" id="{00000000-0008-0000-0000-0000A7DD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539" name="Rectangle 2399">
          <a:extLst>
            <a:ext uri="{FF2B5EF4-FFF2-40B4-BE49-F238E27FC236}">
              <a16:creationId xmlns:a16="http://schemas.microsoft.com/office/drawing/2014/main" id="{00000000-0008-0000-0000-00001B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578" name="Rectangle 2400">
          <a:extLst>
            <a:ext uri="{FF2B5EF4-FFF2-40B4-BE49-F238E27FC236}">
              <a16:creationId xmlns:a16="http://schemas.microsoft.com/office/drawing/2014/main" id="{00000000-0008-0000-0000-000042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548" name="Rectangle 240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505" name="Rectangle 240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733" name="Rectangle 240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31" name="Rectangle 240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272" name="Rectangle 24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529" name="Rectangle 2406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757" name="Rectangle 240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155" name="Rectangle 24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2296" name="Rectangle 240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553" name="Rectangle 2410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781" name="Rectangle 2411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179" name="Rectangle 2412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320" name="Rectangle 241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404" name="Rectangle 2414">
          <a:extLst>
            <a:ext uri="{FF2B5EF4-FFF2-40B4-BE49-F238E27FC236}">
              <a16:creationId xmlns:a16="http://schemas.microsoft.com/office/drawing/2014/main" id="{00000000-0008-0000-0000-0000DC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409" name="Rectangle 2415">
          <a:extLst>
            <a:ext uri="{FF2B5EF4-FFF2-40B4-BE49-F238E27FC236}">
              <a16:creationId xmlns:a16="http://schemas.microsoft.com/office/drawing/2014/main" id="{00000000-0008-0000-0000-0000E1D1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637" name="Rectangle 2416">
          <a:extLst>
            <a:ext uri="{FF2B5EF4-FFF2-40B4-BE49-F238E27FC236}">
              <a16:creationId xmlns:a16="http://schemas.microsoft.com/office/drawing/2014/main" id="{00000000-0008-0000-0000-0000C5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035" name="Rectangle 2417">
          <a:extLst>
            <a:ext uri="{FF2B5EF4-FFF2-40B4-BE49-F238E27FC236}">
              <a16:creationId xmlns:a16="http://schemas.microsoft.com/office/drawing/2014/main" id="{00000000-0008-0000-0000-00006B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176" name="Rectangle 2418">
          <a:extLst>
            <a:ext uri="{FF2B5EF4-FFF2-40B4-BE49-F238E27FC236}">
              <a16:creationId xmlns:a16="http://schemas.microsoft.com/office/drawing/2014/main" id="{00000000-0008-0000-0000-0000F8D0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428" name="Rectangle 2419">
          <a:extLst>
            <a:ext uri="{FF2B5EF4-FFF2-40B4-BE49-F238E27FC236}">
              <a16:creationId xmlns:a16="http://schemas.microsoft.com/office/drawing/2014/main" id="{00000000-0008-0000-0000-0000DC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433" name="Rectangle 2420">
          <a:extLst>
            <a:ext uri="{FF2B5EF4-FFF2-40B4-BE49-F238E27FC236}">
              <a16:creationId xmlns:a16="http://schemas.microsoft.com/office/drawing/2014/main" id="{00000000-0008-0000-0000-0000E1D5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661" name="Rectangle 2421">
          <a:extLst>
            <a:ext uri="{FF2B5EF4-FFF2-40B4-BE49-F238E27FC236}">
              <a16:creationId xmlns:a16="http://schemas.microsoft.com/office/drawing/2014/main" id="{00000000-0008-0000-0000-0000C5D6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059" name="Rectangle 2422">
          <a:extLst>
            <a:ext uri="{FF2B5EF4-FFF2-40B4-BE49-F238E27FC236}">
              <a16:creationId xmlns:a16="http://schemas.microsoft.com/office/drawing/2014/main" id="{00000000-0008-0000-0000-00006B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2200" name="Rectangle 2423">
          <a:extLst>
            <a:ext uri="{FF2B5EF4-FFF2-40B4-BE49-F238E27FC236}">
              <a16:creationId xmlns:a16="http://schemas.microsoft.com/office/drawing/2014/main" id="{00000000-0008-0000-0000-0000F8D4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452" name="Rectangle 2424">
          <a:extLst>
            <a:ext uri="{FF2B5EF4-FFF2-40B4-BE49-F238E27FC236}">
              <a16:creationId xmlns:a16="http://schemas.microsoft.com/office/drawing/2014/main" id="{00000000-0008-0000-0000-0000DC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457" name="Rectangle 2425">
          <a:extLst>
            <a:ext uri="{FF2B5EF4-FFF2-40B4-BE49-F238E27FC236}">
              <a16:creationId xmlns:a16="http://schemas.microsoft.com/office/drawing/2014/main" id="{00000000-0008-0000-0000-0000E1D9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685" name="Rectangle 2426">
          <a:extLst>
            <a:ext uri="{FF2B5EF4-FFF2-40B4-BE49-F238E27FC236}">
              <a16:creationId xmlns:a16="http://schemas.microsoft.com/office/drawing/2014/main" id="{00000000-0008-0000-0000-0000C5DA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083" name="Rectangle 2427">
          <a:extLst>
            <a:ext uri="{FF2B5EF4-FFF2-40B4-BE49-F238E27FC236}">
              <a16:creationId xmlns:a16="http://schemas.microsoft.com/office/drawing/2014/main" id="{00000000-0008-0000-0000-00006B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3224" name="Rectangle 2428">
          <a:extLst>
            <a:ext uri="{FF2B5EF4-FFF2-40B4-BE49-F238E27FC236}">
              <a16:creationId xmlns:a16="http://schemas.microsoft.com/office/drawing/2014/main" id="{00000000-0008-0000-0000-0000F8D8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476" name="Rectangle 2429">
          <a:extLst>
            <a:ext uri="{FF2B5EF4-FFF2-40B4-BE49-F238E27FC236}">
              <a16:creationId xmlns:a16="http://schemas.microsoft.com/office/drawing/2014/main" id="{00000000-0008-0000-0000-0000DCDD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481" name="Rectangle 2430">
          <a:extLst>
            <a:ext uri="{FF2B5EF4-FFF2-40B4-BE49-F238E27FC236}">
              <a16:creationId xmlns:a16="http://schemas.microsoft.com/office/drawing/2014/main" id="{00000000-0008-0000-0000-0000E1DD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709" name="Rectangle 2431">
          <a:extLst>
            <a:ext uri="{FF2B5EF4-FFF2-40B4-BE49-F238E27FC236}">
              <a16:creationId xmlns:a16="http://schemas.microsoft.com/office/drawing/2014/main" id="{00000000-0008-0000-0000-0000C5DE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4107" name="Rectangle 2432">
          <a:extLst>
            <a:ext uri="{FF2B5EF4-FFF2-40B4-BE49-F238E27FC236}">
              <a16:creationId xmlns:a16="http://schemas.microsoft.com/office/drawing/2014/main" id="{00000000-0008-0000-0000-00006BDC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381456" name="Rectangle 2433">
          <a:extLst>
            <a:ext uri="{FF2B5EF4-FFF2-40B4-BE49-F238E27FC236}">
              <a16:creationId xmlns:a16="http://schemas.microsoft.com/office/drawing/2014/main" id="{00000000-0008-0000-0000-000010D205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552" name="Rectangle 243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864" name="Rectangle 243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sp macro="" textlink="">
      <xdr:nvSpPr>
        <xdr:cNvPr id="1120" name="Rectangle 243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576" name="Wykres 243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888" name="Wykres 243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144" name="Wykres 2439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600" name="Wykres 244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912" name="Wykres 244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601" name="Wykres 2442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906" name="Wykres 244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539" name="Wykres 244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625" name="Wykres 244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930" name="Wykres 24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653" name="Wykres 2447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849" name="Wykres 24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611" name="Wykres 2449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05" name="Wykres 2450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02" name="Wykres 245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344" name="Wykres 245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088" name="Wykres 245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99" name="Wykres 245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726" name="Wykres 245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754" name="Wykres 245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225" name="Wykres 245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475" name="Wykres 245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077" name="Wykres 245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807" name="Wykres 2460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168" name="Wykres 246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605" name="Wykres 2462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831" name="Wykres 246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192" name="Wykres 246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856" name="Wykres 246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880" name="Wykres 2466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650" name="Wykres 24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304" name="Wykres 246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908" name="Wykres 2469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411" name="Wykres 247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932" name="Wykres 247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4</xdr:col>
      <xdr:colOff>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435" name="Wykres 247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956" name="Wykres 247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960" name="Wykres 2474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541" name="Wykres 2475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547" name="Wykres 247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535" name="Wykres 2478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2009" name="Wykres 2479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216" name="Wykres 2480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085" name="Wykres 2488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959" name="Wykres 2489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3395" name="Wykres 2490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3</xdr:col>
      <xdr:colOff>57150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4085" name="Wykres 249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171450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086" name="Wykres 249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0</xdr:col>
      <xdr:colOff>152400</xdr:colOff>
      <xdr:row>85</xdr:row>
      <xdr:rowOff>0</xdr:rowOff>
    </xdr:from>
    <xdr:to>
      <xdr:col>4</xdr:col>
      <xdr:colOff>0</xdr:colOff>
      <xdr:row>85</xdr:row>
      <xdr:rowOff>0</xdr:rowOff>
    </xdr:to>
    <xdr:graphicFrame macro="">
      <xdr:nvGraphicFramePr>
        <xdr:cNvPr id="1345" name="Wykres 249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288" name="Rectangle 258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4029" name="Rectangle 2581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4042" name="Rectangle 258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362" name="Rectangle 258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144" name="Rectangle 2584">
          <a:extLst>
            <a:ext uri="{FF2B5EF4-FFF2-40B4-BE49-F238E27FC236}">
              <a16:creationId xmlns:a16="http://schemas.microsoft.com/office/drawing/2014/main" id="{00000000-0008-0000-0000-0000D8D0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885" name="Rectangle 2585">
          <a:extLst>
            <a:ext uri="{FF2B5EF4-FFF2-40B4-BE49-F238E27FC236}">
              <a16:creationId xmlns:a16="http://schemas.microsoft.com/office/drawing/2014/main" id="{00000000-0008-0000-0000-0000BDD3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898" name="Rectangle 2586">
          <a:extLst>
            <a:ext uri="{FF2B5EF4-FFF2-40B4-BE49-F238E27FC236}">
              <a16:creationId xmlns:a16="http://schemas.microsoft.com/office/drawing/2014/main" id="{00000000-0008-0000-0000-0000CAD3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218" name="Rectangle 2587">
          <a:extLst>
            <a:ext uri="{FF2B5EF4-FFF2-40B4-BE49-F238E27FC236}">
              <a16:creationId xmlns:a16="http://schemas.microsoft.com/office/drawing/2014/main" id="{00000000-0008-0000-0000-000022D1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909" name="Rectangle 2588">
          <a:extLst>
            <a:ext uri="{FF2B5EF4-FFF2-40B4-BE49-F238E27FC236}">
              <a16:creationId xmlns:a16="http://schemas.microsoft.com/office/drawing/2014/main" id="{00000000-0008-0000-0000-0000BDD7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922" name="Rectangle 2589">
          <a:extLst>
            <a:ext uri="{FF2B5EF4-FFF2-40B4-BE49-F238E27FC236}">
              <a16:creationId xmlns:a16="http://schemas.microsoft.com/office/drawing/2014/main" id="{00000000-0008-0000-0000-0000CAD7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242" name="Rectangle 2590">
          <a:extLst>
            <a:ext uri="{FF2B5EF4-FFF2-40B4-BE49-F238E27FC236}">
              <a16:creationId xmlns:a16="http://schemas.microsoft.com/office/drawing/2014/main" id="{00000000-0008-0000-0000-000022D5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192" name="Rectangle 2591">
          <a:extLst>
            <a:ext uri="{FF2B5EF4-FFF2-40B4-BE49-F238E27FC236}">
              <a16:creationId xmlns:a16="http://schemas.microsoft.com/office/drawing/2014/main" id="{00000000-0008-0000-0000-0000D8D8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933" name="Rectangle 2592">
          <a:extLst>
            <a:ext uri="{FF2B5EF4-FFF2-40B4-BE49-F238E27FC236}">
              <a16:creationId xmlns:a16="http://schemas.microsoft.com/office/drawing/2014/main" id="{00000000-0008-0000-0000-0000BDDB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946" name="Rectangle 2593">
          <a:extLst>
            <a:ext uri="{FF2B5EF4-FFF2-40B4-BE49-F238E27FC236}">
              <a16:creationId xmlns:a16="http://schemas.microsoft.com/office/drawing/2014/main" id="{00000000-0008-0000-0000-0000CADB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266" name="Rectangle 2594">
          <a:extLst>
            <a:ext uri="{FF2B5EF4-FFF2-40B4-BE49-F238E27FC236}">
              <a16:creationId xmlns:a16="http://schemas.microsoft.com/office/drawing/2014/main" id="{00000000-0008-0000-0000-000022D9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4216" name="Rectangle 2595">
          <a:extLst>
            <a:ext uri="{FF2B5EF4-FFF2-40B4-BE49-F238E27FC236}">
              <a16:creationId xmlns:a16="http://schemas.microsoft.com/office/drawing/2014/main" id="{00000000-0008-0000-0000-0000D8DC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4957" name="Rectangle 2596">
          <a:extLst>
            <a:ext uri="{FF2B5EF4-FFF2-40B4-BE49-F238E27FC236}">
              <a16:creationId xmlns:a16="http://schemas.microsoft.com/office/drawing/2014/main" id="{00000000-0008-0000-0000-0000BDDF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4970" name="Rectangle 2597">
          <a:extLst>
            <a:ext uri="{FF2B5EF4-FFF2-40B4-BE49-F238E27FC236}">
              <a16:creationId xmlns:a16="http://schemas.microsoft.com/office/drawing/2014/main" id="{00000000-0008-0000-0000-0000CADF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4290" name="Rectangle 2598">
          <a:extLst>
            <a:ext uri="{FF2B5EF4-FFF2-40B4-BE49-F238E27FC236}">
              <a16:creationId xmlns:a16="http://schemas.microsoft.com/office/drawing/2014/main" id="{00000000-0008-0000-0000-000022DD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5240" name="Rectangle 2599">
          <a:extLst>
            <a:ext uri="{FF2B5EF4-FFF2-40B4-BE49-F238E27FC236}">
              <a16:creationId xmlns:a16="http://schemas.microsoft.com/office/drawing/2014/main" id="{00000000-0008-0000-0000-0000D8E0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5689" name="Rectangle 2600">
          <a:extLst>
            <a:ext uri="{FF2B5EF4-FFF2-40B4-BE49-F238E27FC236}">
              <a16:creationId xmlns:a16="http://schemas.microsoft.com/office/drawing/2014/main" id="{00000000-0008-0000-0000-000099E2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5981" name="Rectangle 2601">
          <a:extLst>
            <a:ext uri="{FF2B5EF4-FFF2-40B4-BE49-F238E27FC236}">
              <a16:creationId xmlns:a16="http://schemas.microsoft.com/office/drawing/2014/main" id="{00000000-0008-0000-0000-0000BDE3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244" name="Rectangle 2602">
          <a:extLst>
            <a:ext uri="{FF2B5EF4-FFF2-40B4-BE49-F238E27FC236}">
              <a16:creationId xmlns:a16="http://schemas.microsoft.com/office/drawing/2014/main" id="{00000000-0008-0000-0000-00000CD9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292" name="Rectangle 260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631" name="Rectangle 260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983" name="Rectangle 260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483" name="Rectangle 260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316" name="Rectangle 2607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655" name="Rectangle 2608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112" name="Rectangle 260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007" name="Rectangle 2610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507" name="Rectangle 261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340" name="Rectangle 261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679" name="Rectangle 261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136" name="Rectangle 261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4031" name="Rectangle 2615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531" name="Rectangle 261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196" name="Rectangle 2617">
          <a:extLst>
            <a:ext uri="{FF2B5EF4-FFF2-40B4-BE49-F238E27FC236}">
              <a16:creationId xmlns:a16="http://schemas.microsoft.com/office/drawing/2014/main" id="{00000000-0008-0000-0000-00000CD1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535" name="Rectangle 2618">
          <a:extLst>
            <a:ext uri="{FF2B5EF4-FFF2-40B4-BE49-F238E27FC236}">
              <a16:creationId xmlns:a16="http://schemas.microsoft.com/office/drawing/2014/main" id="{00000000-0008-0000-0000-00005FD2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0992" name="Rectangle 2619">
          <a:extLst>
            <a:ext uri="{FF2B5EF4-FFF2-40B4-BE49-F238E27FC236}">
              <a16:creationId xmlns:a16="http://schemas.microsoft.com/office/drawing/2014/main" id="{00000000-0008-0000-0000-000040D0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887" name="Rectangle 2620">
          <a:extLst>
            <a:ext uri="{FF2B5EF4-FFF2-40B4-BE49-F238E27FC236}">
              <a16:creationId xmlns:a16="http://schemas.microsoft.com/office/drawing/2014/main" id="{00000000-0008-0000-0000-0000BFD3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1387" name="Rectangle 2621">
          <a:extLst>
            <a:ext uri="{FF2B5EF4-FFF2-40B4-BE49-F238E27FC236}">
              <a16:creationId xmlns:a16="http://schemas.microsoft.com/office/drawing/2014/main" id="{00000000-0008-0000-0000-0000CBD1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220" name="Rectangle 2622">
          <a:extLst>
            <a:ext uri="{FF2B5EF4-FFF2-40B4-BE49-F238E27FC236}">
              <a16:creationId xmlns:a16="http://schemas.microsoft.com/office/drawing/2014/main" id="{00000000-0008-0000-0000-00000CD5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559" name="Rectangle 2623">
          <a:extLst>
            <a:ext uri="{FF2B5EF4-FFF2-40B4-BE49-F238E27FC236}">
              <a16:creationId xmlns:a16="http://schemas.microsoft.com/office/drawing/2014/main" id="{00000000-0008-0000-0000-00005FD6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016" name="Rectangle 2624">
          <a:extLst>
            <a:ext uri="{FF2B5EF4-FFF2-40B4-BE49-F238E27FC236}">
              <a16:creationId xmlns:a16="http://schemas.microsoft.com/office/drawing/2014/main" id="{00000000-0008-0000-0000-000040D4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911" name="Rectangle 2625">
          <a:extLst>
            <a:ext uri="{FF2B5EF4-FFF2-40B4-BE49-F238E27FC236}">
              <a16:creationId xmlns:a16="http://schemas.microsoft.com/office/drawing/2014/main" id="{00000000-0008-0000-0000-0000BFD7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2411" name="Rectangle 2626">
          <a:extLst>
            <a:ext uri="{FF2B5EF4-FFF2-40B4-BE49-F238E27FC236}">
              <a16:creationId xmlns:a16="http://schemas.microsoft.com/office/drawing/2014/main" id="{00000000-0008-0000-0000-0000CBD5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583" name="Rectangle 2627">
          <a:extLst>
            <a:ext uri="{FF2B5EF4-FFF2-40B4-BE49-F238E27FC236}">
              <a16:creationId xmlns:a16="http://schemas.microsoft.com/office/drawing/2014/main" id="{00000000-0008-0000-0000-00005FDA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040" name="Rectangle 2628">
          <a:extLst>
            <a:ext uri="{FF2B5EF4-FFF2-40B4-BE49-F238E27FC236}">
              <a16:creationId xmlns:a16="http://schemas.microsoft.com/office/drawing/2014/main" id="{00000000-0008-0000-0000-000040D8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383935" name="Rectangle 2629">
          <a:extLst>
            <a:ext uri="{FF2B5EF4-FFF2-40B4-BE49-F238E27FC236}">
              <a16:creationId xmlns:a16="http://schemas.microsoft.com/office/drawing/2014/main" id="{00000000-0008-0000-0000-0000BFDB0500}"/>
            </a:ext>
          </a:extLst>
        </xdr:cNvPr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7"/>
  <sheetViews>
    <sheetView tabSelected="1" zoomScaleNormal="100" zoomScaleSheetLayoutView="100" workbookViewId="0">
      <pane xSplit="5" ySplit="5" topLeftCell="F17" activePane="bottomRight" state="frozen"/>
      <selection pane="topRight" activeCell="F1" sqref="F1"/>
      <selection pane="bottomLeft" activeCell="A6" sqref="A6"/>
      <selection pane="bottomRight" activeCell="D24" sqref="D24"/>
    </sheetView>
  </sheetViews>
  <sheetFormatPr defaultRowHeight="12.75" x14ac:dyDescent="0.2"/>
  <cols>
    <col min="1" max="1" width="4.7109375" style="22" customWidth="1"/>
    <col min="2" max="2" width="7.28515625" style="22" customWidth="1"/>
    <col min="3" max="3" width="6.140625" style="24" customWidth="1"/>
    <col min="4" max="4" width="55.85546875" style="9" customWidth="1"/>
    <col min="5" max="5" width="35" style="35" customWidth="1"/>
    <col min="6" max="6" width="16.42578125" style="51" customWidth="1"/>
    <col min="7" max="7" width="18.5703125" style="51" customWidth="1"/>
    <col min="8" max="8" width="15.7109375" style="35" hidden="1" customWidth="1"/>
    <col min="9" max="9" width="18" style="51" customWidth="1"/>
    <col min="10" max="10" width="16.28515625" style="35" customWidth="1"/>
    <col min="11" max="12" width="9.140625" style="70" customWidth="1"/>
    <col min="13" max="18" width="9.140625" customWidth="1"/>
    <col min="19" max="19" width="9.140625" style="70" customWidth="1"/>
    <col min="20" max="40" width="9.140625" style="70"/>
  </cols>
  <sheetData>
    <row r="1" spans="1:40" s="54" customFormat="1" ht="16.5" customHeight="1" x14ac:dyDescent="0.2">
      <c r="A1" s="52"/>
      <c r="B1" s="13"/>
      <c r="C1" s="40"/>
      <c r="D1" s="30"/>
      <c r="E1" s="53"/>
      <c r="F1" s="105"/>
      <c r="G1" s="105"/>
      <c r="H1" s="117"/>
      <c r="I1" s="105"/>
      <c r="J1" s="117" t="s">
        <v>60</v>
      </c>
      <c r="K1" s="70"/>
      <c r="L1" s="70"/>
      <c r="M1"/>
      <c r="N1"/>
      <c r="O1"/>
      <c r="P1"/>
      <c r="Q1"/>
      <c r="R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</row>
    <row r="2" spans="1:40" s="54" customFormat="1" ht="16.5" customHeight="1" x14ac:dyDescent="0.2">
      <c r="A2" s="13"/>
      <c r="B2" s="13"/>
      <c r="C2" s="40"/>
      <c r="D2" s="30"/>
      <c r="E2" s="53"/>
      <c r="F2" s="106"/>
      <c r="G2" s="106"/>
      <c r="H2" s="118"/>
      <c r="I2" s="106"/>
      <c r="J2" s="118" t="s">
        <v>21</v>
      </c>
      <c r="K2" s="70"/>
      <c r="L2" s="70"/>
      <c r="M2"/>
      <c r="N2"/>
      <c r="O2"/>
      <c r="P2"/>
      <c r="Q2"/>
      <c r="R2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</row>
    <row r="3" spans="1:40" s="54" customFormat="1" ht="16.5" customHeight="1" x14ac:dyDescent="0.2">
      <c r="A3" s="13"/>
      <c r="B3" s="13"/>
      <c r="C3" s="40"/>
      <c r="D3" s="30"/>
      <c r="E3" s="53"/>
      <c r="F3" s="106"/>
      <c r="G3" s="106"/>
      <c r="H3" s="118"/>
      <c r="I3" s="106"/>
      <c r="J3" s="118" t="s">
        <v>32</v>
      </c>
      <c r="K3" s="70"/>
      <c r="L3" s="70"/>
      <c r="M3"/>
      <c r="N3"/>
      <c r="O3"/>
      <c r="P3"/>
      <c r="Q3"/>
      <c r="R3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</row>
    <row r="4" spans="1:40" s="54" customFormat="1" ht="20.25" customHeight="1" x14ac:dyDescent="0.2">
      <c r="A4" s="172" t="s">
        <v>19</v>
      </c>
      <c r="B4" s="172"/>
      <c r="C4" s="172"/>
      <c r="D4" s="172"/>
      <c r="E4" s="172"/>
      <c r="F4" s="140"/>
      <c r="G4" s="140"/>
      <c r="H4" s="140"/>
      <c r="I4" s="140"/>
      <c r="J4" s="14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</row>
    <row r="5" spans="1:40" s="5" customFormat="1" ht="68.25" customHeight="1" x14ac:dyDescent="0.2">
      <c r="A5" s="14" t="s">
        <v>4</v>
      </c>
      <c r="B5" s="14" t="s">
        <v>16</v>
      </c>
      <c r="C5" s="15" t="s">
        <v>1</v>
      </c>
      <c r="D5" s="12" t="s">
        <v>0</v>
      </c>
      <c r="E5" s="8" t="s">
        <v>15</v>
      </c>
      <c r="F5" s="112" t="s">
        <v>72</v>
      </c>
      <c r="G5" s="112" t="s">
        <v>73</v>
      </c>
      <c r="H5" s="112" t="s">
        <v>23</v>
      </c>
      <c r="I5" s="112" t="s">
        <v>59</v>
      </c>
      <c r="J5" s="112" t="s">
        <v>23</v>
      </c>
      <c r="K5" s="70"/>
      <c r="L5" s="70"/>
      <c r="M5"/>
      <c r="N5"/>
      <c r="O5"/>
      <c r="P5"/>
      <c r="Q5"/>
      <c r="R5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</row>
    <row r="6" spans="1:40" s="7" customFormat="1" ht="20.25" customHeight="1" x14ac:dyDescent="0.2">
      <c r="A6" s="115" t="s">
        <v>22</v>
      </c>
      <c r="B6" s="66"/>
      <c r="C6" s="66"/>
      <c r="D6" s="67"/>
      <c r="E6" s="68"/>
      <c r="F6" s="69"/>
      <c r="G6" s="69"/>
      <c r="H6" s="108"/>
      <c r="I6" s="69"/>
      <c r="J6" s="108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</row>
    <row r="7" spans="1:40" s="95" customFormat="1" ht="18" customHeight="1" x14ac:dyDescent="0.2">
      <c r="A7" s="28">
        <v>600</v>
      </c>
      <c r="B7" s="29"/>
      <c r="C7" s="90"/>
      <c r="D7" s="82" t="s">
        <v>7</v>
      </c>
      <c r="E7" s="155"/>
      <c r="F7" s="153">
        <v>5486528</v>
      </c>
      <c r="G7" s="153">
        <f>G8+G12+G18</f>
        <v>-56834.740000000005</v>
      </c>
      <c r="H7" s="154">
        <f t="shared" ref="H7:H11" si="0">SUM(F7:G7)</f>
        <v>5429693.2599999998</v>
      </c>
      <c r="I7" s="153">
        <f>I8+I12+I18</f>
        <v>0</v>
      </c>
      <c r="J7" s="154">
        <f t="shared" ref="J7:J9" si="1">SUM(H7:I7)</f>
        <v>5429693.2599999998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</row>
    <row r="8" spans="1:40" s="95" customFormat="1" ht="16.5" customHeight="1" x14ac:dyDescent="0.2">
      <c r="A8" s="77"/>
      <c r="B8" s="79">
        <v>60016</v>
      </c>
      <c r="C8" s="43"/>
      <c r="D8" s="73" t="s">
        <v>5</v>
      </c>
      <c r="E8" s="96"/>
      <c r="F8" s="92">
        <v>4035050</v>
      </c>
      <c r="G8" s="92">
        <f t="shared" ref="G8:I8" si="2">G9</f>
        <v>-78834.740000000005</v>
      </c>
      <c r="H8" s="109">
        <f t="shared" si="0"/>
        <v>3956215.26</v>
      </c>
      <c r="I8" s="92">
        <f t="shared" si="2"/>
        <v>0</v>
      </c>
      <c r="J8" s="109">
        <f t="shared" si="1"/>
        <v>3956215.26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</row>
    <row r="9" spans="1:40" s="95" customFormat="1" ht="16.5" customHeight="1" x14ac:dyDescent="0.2">
      <c r="A9" s="77"/>
      <c r="B9" s="77"/>
      <c r="C9" s="78">
        <v>6050</v>
      </c>
      <c r="D9" s="101" t="s">
        <v>3</v>
      </c>
      <c r="E9" s="34"/>
      <c r="F9" s="93">
        <v>3150000</v>
      </c>
      <c r="G9" s="93">
        <f>G11</f>
        <v>-78834.740000000005</v>
      </c>
      <c r="H9" s="110">
        <f t="shared" si="0"/>
        <v>3071165.26</v>
      </c>
      <c r="I9" s="93">
        <f>I11</f>
        <v>0</v>
      </c>
      <c r="J9" s="110">
        <f t="shared" si="1"/>
        <v>3071165.26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</row>
    <row r="10" spans="1:40" s="95" customFormat="1" ht="15" customHeight="1" x14ac:dyDescent="0.2">
      <c r="A10" s="77"/>
      <c r="B10" s="77"/>
      <c r="C10" s="78"/>
      <c r="D10" s="119" t="s">
        <v>39</v>
      </c>
      <c r="E10" s="34"/>
      <c r="F10" s="93"/>
      <c r="G10" s="93"/>
      <c r="H10" s="110"/>
      <c r="I10" s="93"/>
      <c r="J10" s="11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</row>
    <row r="11" spans="1:40" s="88" customFormat="1" ht="17.25" customHeight="1" x14ac:dyDescent="0.2">
      <c r="A11" s="120"/>
      <c r="B11" s="120"/>
      <c r="C11" s="121"/>
      <c r="D11" s="122" t="s">
        <v>33</v>
      </c>
      <c r="E11" s="123" t="s">
        <v>18</v>
      </c>
      <c r="F11" s="98">
        <v>1000000</v>
      </c>
      <c r="G11" s="124">
        <v>-78834.740000000005</v>
      </c>
      <c r="H11" s="111">
        <f t="shared" si="0"/>
        <v>921165.26</v>
      </c>
      <c r="I11" s="124"/>
      <c r="J11" s="111">
        <f t="shared" ref="J11" si="3">SUM(H11:I11)</f>
        <v>921165.26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</row>
    <row r="12" spans="1:40" s="95" customFormat="1" ht="16.5" customHeight="1" x14ac:dyDescent="0.2">
      <c r="A12" s="76"/>
      <c r="B12" s="79">
        <v>60020</v>
      </c>
      <c r="C12" s="126"/>
      <c r="D12" s="65" t="s">
        <v>34</v>
      </c>
      <c r="E12" s="58"/>
      <c r="F12" s="92">
        <v>24000</v>
      </c>
      <c r="G12" s="92">
        <f>G13+G15</f>
        <v>17000</v>
      </c>
      <c r="H12" s="109">
        <f t="shared" ref="H12:H14" si="4">SUM(F12:G12)</f>
        <v>41000</v>
      </c>
      <c r="I12" s="92">
        <f>I13+I15</f>
        <v>0</v>
      </c>
      <c r="J12" s="109">
        <f t="shared" ref="J12:J15" si="5">SUM(H12:I12)</f>
        <v>41000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</row>
    <row r="13" spans="1:40" s="95" customFormat="1" ht="16.5" customHeight="1" x14ac:dyDescent="0.2">
      <c r="A13" s="77"/>
      <c r="B13" s="77"/>
      <c r="C13" s="78">
        <v>4210</v>
      </c>
      <c r="D13" s="75" t="s">
        <v>35</v>
      </c>
      <c r="E13" s="34"/>
      <c r="F13" s="93">
        <f>F14</f>
        <v>15000</v>
      </c>
      <c r="G13" s="93">
        <f>G14</f>
        <v>-15000</v>
      </c>
      <c r="H13" s="110">
        <f t="shared" si="4"/>
        <v>0</v>
      </c>
      <c r="I13" s="93">
        <f>I14</f>
        <v>0</v>
      </c>
      <c r="J13" s="110">
        <f t="shared" si="5"/>
        <v>0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</row>
    <row r="14" spans="1:40" s="70" customFormat="1" ht="16.5" customHeight="1" x14ac:dyDescent="0.2">
      <c r="A14" s="77"/>
      <c r="B14" s="77"/>
      <c r="C14" s="78"/>
      <c r="D14" s="103" t="s">
        <v>20</v>
      </c>
      <c r="E14" s="34" t="s">
        <v>36</v>
      </c>
      <c r="F14" s="98">
        <v>15000</v>
      </c>
      <c r="G14" s="98">
        <v>-15000</v>
      </c>
      <c r="H14" s="111">
        <f t="shared" si="4"/>
        <v>0</v>
      </c>
      <c r="I14" s="98"/>
      <c r="J14" s="111">
        <f t="shared" si="5"/>
        <v>0</v>
      </c>
    </row>
    <row r="15" spans="1:40" s="95" customFormat="1" ht="16.5" customHeight="1" x14ac:dyDescent="0.2">
      <c r="A15" s="77"/>
      <c r="B15" s="77"/>
      <c r="C15" s="78">
        <v>6050</v>
      </c>
      <c r="D15" s="101" t="s">
        <v>3</v>
      </c>
      <c r="E15" s="34"/>
      <c r="F15" s="93">
        <v>0</v>
      </c>
      <c r="G15" s="93">
        <f>G17</f>
        <v>32000</v>
      </c>
      <c r="H15" s="110">
        <f t="shared" ref="H15" si="6">SUM(F15:G15)</f>
        <v>32000</v>
      </c>
      <c r="I15" s="93">
        <f>I17</f>
        <v>0</v>
      </c>
      <c r="J15" s="110">
        <f t="shared" si="5"/>
        <v>32000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</row>
    <row r="16" spans="1:40" s="95" customFormat="1" ht="15.75" customHeight="1" x14ac:dyDescent="0.2">
      <c r="A16" s="77"/>
      <c r="B16" s="77"/>
      <c r="C16" s="78"/>
      <c r="D16" s="119" t="s">
        <v>20</v>
      </c>
      <c r="E16" s="34"/>
      <c r="F16" s="93"/>
      <c r="G16" s="93"/>
      <c r="H16" s="110"/>
      <c r="I16" s="93"/>
      <c r="J16" s="11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</row>
    <row r="17" spans="1:40" s="88" customFormat="1" ht="27" customHeight="1" x14ac:dyDescent="0.2">
      <c r="A17" s="120"/>
      <c r="B17" s="120"/>
      <c r="C17" s="121"/>
      <c r="D17" s="122" t="s">
        <v>37</v>
      </c>
      <c r="E17" s="123" t="s">
        <v>36</v>
      </c>
      <c r="F17" s="98">
        <v>0</v>
      </c>
      <c r="G17" s="124">
        <v>32000</v>
      </c>
      <c r="H17" s="111">
        <f t="shared" ref="H17" si="7">SUM(F17:G17)</f>
        <v>32000</v>
      </c>
      <c r="I17" s="124"/>
      <c r="J17" s="111">
        <f t="shared" ref="J17:J20" si="8">SUM(H17:I17)</f>
        <v>32000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</row>
    <row r="18" spans="1:40" s="95" customFormat="1" ht="16.5" customHeight="1" x14ac:dyDescent="0.2">
      <c r="A18" s="76"/>
      <c r="B18" s="79">
        <v>60095</v>
      </c>
      <c r="C18" s="89"/>
      <c r="D18" s="73" t="s">
        <v>11</v>
      </c>
      <c r="E18" s="58"/>
      <c r="F18" s="92">
        <v>23530</v>
      </c>
      <c r="G18" s="92">
        <f>G19</f>
        <v>5000</v>
      </c>
      <c r="H18" s="109">
        <f t="shared" ref="H18:H20" si="9">SUM(F18:G18)</f>
        <v>28530</v>
      </c>
      <c r="I18" s="92">
        <f>I19</f>
        <v>0</v>
      </c>
      <c r="J18" s="109">
        <f t="shared" si="8"/>
        <v>28530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</row>
    <row r="19" spans="1:40" s="95" customFormat="1" ht="16.5" customHeight="1" x14ac:dyDescent="0.2">
      <c r="A19" s="76"/>
      <c r="B19" s="77"/>
      <c r="C19" s="78">
        <v>4260</v>
      </c>
      <c r="D19" s="75" t="s">
        <v>38</v>
      </c>
      <c r="E19" s="34"/>
      <c r="F19" s="93">
        <f>F20</f>
        <v>0</v>
      </c>
      <c r="G19" s="93">
        <f>G20</f>
        <v>5000</v>
      </c>
      <c r="H19" s="110">
        <f t="shared" si="9"/>
        <v>5000</v>
      </c>
      <c r="I19" s="93">
        <f>I20</f>
        <v>0</v>
      </c>
      <c r="J19" s="110">
        <f t="shared" si="8"/>
        <v>5000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</row>
    <row r="20" spans="1:40" s="70" customFormat="1" ht="16.5" customHeight="1" x14ac:dyDescent="0.2">
      <c r="A20" s="86"/>
      <c r="B20" s="86"/>
      <c r="C20" s="102"/>
      <c r="D20" s="103" t="s">
        <v>20</v>
      </c>
      <c r="E20" s="34" t="s">
        <v>36</v>
      </c>
      <c r="F20" s="98">
        <v>0</v>
      </c>
      <c r="G20" s="98">
        <v>5000</v>
      </c>
      <c r="H20" s="111">
        <f t="shared" si="9"/>
        <v>5000</v>
      </c>
      <c r="I20" s="98"/>
      <c r="J20" s="111">
        <f t="shared" si="8"/>
        <v>5000</v>
      </c>
    </row>
    <row r="21" spans="1:40" s="95" customFormat="1" ht="18.75" customHeight="1" x14ac:dyDescent="0.2">
      <c r="A21" s="81">
        <v>700</v>
      </c>
      <c r="B21" s="80"/>
      <c r="C21" s="90"/>
      <c r="D21" s="82" t="s">
        <v>54</v>
      </c>
      <c r="E21" s="155"/>
      <c r="F21" s="153">
        <v>8309447</v>
      </c>
      <c r="G21" s="153">
        <f>G22</f>
        <v>-150000</v>
      </c>
      <c r="H21" s="154">
        <f>SUM(F21:G21)</f>
        <v>8159447</v>
      </c>
      <c r="I21" s="153">
        <f>I22</f>
        <v>0</v>
      </c>
      <c r="J21" s="154">
        <f>SUM(H21:I21)</f>
        <v>8159447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1:40" s="95" customFormat="1" ht="16.5" customHeight="1" x14ac:dyDescent="0.2">
      <c r="A22" s="76"/>
      <c r="B22" s="79">
        <v>70007</v>
      </c>
      <c r="C22" s="126"/>
      <c r="D22" s="65" t="s">
        <v>55</v>
      </c>
      <c r="E22" s="96"/>
      <c r="F22" s="92">
        <v>6204471</v>
      </c>
      <c r="G22" s="92">
        <f>G23</f>
        <v>-150000</v>
      </c>
      <c r="H22" s="109">
        <f t="shared" ref="H22:H23" si="10">SUM(F22:G22)</f>
        <v>6054471</v>
      </c>
      <c r="I22" s="92">
        <f>I23</f>
        <v>0</v>
      </c>
      <c r="J22" s="109">
        <f t="shared" ref="J22:J23" si="11">SUM(H22:I22)</f>
        <v>6054471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1:40" s="95" customFormat="1" ht="16.5" customHeight="1" x14ac:dyDescent="0.2">
      <c r="A23" s="21"/>
      <c r="B23" s="20"/>
      <c r="C23" s="78">
        <v>6050</v>
      </c>
      <c r="D23" s="101" t="s">
        <v>3</v>
      </c>
      <c r="E23" s="94"/>
      <c r="F23" s="93">
        <v>250000</v>
      </c>
      <c r="G23" s="93">
        <f>SUM(G25:G25)</f>
        <v>-150000</v>
      </c>
      <c r="H23" s="110">
        <f t="shared" si="10"/>
        <v>100000</v>
      </c>
      <c r="I23" s="93">
        <f>SUM(I25:I25)</f>
        <v>0</v>
      </c>
      <c r="J23" s="110">
        <f t="shared" si="11"/>
        <v>100000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</row>
    <row r="24" spans="1:40" s="95" customFormat="1" ht="15" customHeight="1" x14ac:dyDescent="0.2">
      <c r="A24" s="21"/>
      <c r="B24" s="20"/>
      <c r="C24" s="78"/>
      <c r="D24" s="119" t="s">
        <v>39</v>
      </c>
      <c r="E24" s="94"/>
      <c r="F24" s="93"/>
      <c r="G24" s="93"/>
      <c r="H24" s="110"/>
      <c r="I24" s="93"/>
      <c r="J24" s="11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</row>
    <row r="25" spans="1:40" s="128" customFormat="1" ht="29.1" customHeight="1" x14ac:dyDescent="0.2">
      <c r="A25" s="86"/>
      <c r="B25" s="86"/>
      <c r="C25" s="87"/>
      <c r="D25" s="122" t="s">
        <v>56</v>
      </c>
      <c r="E25" s="123" t="s">
        <v>18</v>
      </c>
      <c r="F25" s="98">
        <v>200000</v>
      </c>
      <c r="G25" s="98">
        <v>-150000</v>
      </c>
      <c r="H25" s="111">
        <f t="shared" ref="H25" si="12">SUM(F25:G25)</f>
        <v>50000</v>
      </c>
      <c r="I25" s="98"/>
      <c r="J25" s="111">
        <f t="shared" ref="J25" si="13">SUM(H25:I25)</f>
        <v>50000</v>
      </c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</row>
    <row r="26" spans="1:40" s="56" customFormat="1" ht="28.5" customHeight="1" x14ac:dyDescent="0.2">
      <c r="A26" s="26">
        <v>754</v>
      </c>
      <c r="B26" s="23"/>
      <c r="C26" s="42"/>
      <c r="D26" s="27" t="s">
        <v>8</v>
      </c>
      <c r="E26" s="155"/>
      <c r="F26" s="153">
        <v>2116956.2999999998</v>
      </c>
      <c r="G26" s="153">
        <f>G27</f>
        <v>80000</v>
      </c>
      <c r="H26" s="154">
        <f>SUM(F26:G26)</f>
        <v>2196956.2999999998</v>
      </c>
      <c r="I26" s="153">
        <f>I27</f>
        <v>0</v>
      </c>
      <c r="J26" s="154">
        <f>SUM(H26:I26)</f>
        <v>2196956.2999999998</v>
      </c>
      <c r="K26" s="70"/>
      <c r="L26" s="70"/>
      <c r="M26"/>
      <c r="N26"/>
      <c r="O26"/>
      <c r="P26"/>
      <c r="Q26"/>
      <c r="R26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0" s="56" customFormat="1" ht="16.5" customHeight="1" x14ac:dyDescent="0.2">
      <c r="A27" s="16"/>
      <c r="B27" s="19">
        <v>75412</v>
      </c>
      <c r="C27" s="41"/>
      <c r="D27" s="73" t="s">
        <v>6</v>
      </c>
      <c r="E27" s="57"/>
      <c r="F27" s="92">
        <v>307000</v>
      </c>
      <c r="G27" s="92">
        <f>G28</f>
        <v>80000</v>
      </c>
      <c r="H27" s="109">
        <f t="shared" ref="H27:H28" si="14">SUM(F27:G27)</f>
        <v>387000</v>
      </c>
      <c r="I27" s="92">
        <f>I28</f>
        <v>0</v>
      </c>
      <c r="J27" s="109">
        <f t="shared" ref="J27:J28" si="15">SUM(H27:I27)</f>
        <v>387000</v>
      </c>
      <c r="K27" s="70"/>
      <c r="L27" s="70"/>
      <c r="M27"/>
      <c r="N27"/>
      <c r="O27"/>
      <c r="P27"/>
      <c r="Q27"/>
      <c r="R27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</row>
    <row r="28" spans="1:40" s="56" customFormat="1" ht="16.5" customHeight="1" x14ac:dyDescent="0.2">
      <c r="A28" s="21"/>
      <c r="B28" s="20"/>
      <c r="C28" s="18">
        <v>6060</v>
      </c>
      <c r="D28" s="83" t="s">
        <v>13</v>
      </c>
      <c r="E28" s="55"/>
      <c r="F28" s="93">
        <v>10000</v>
      </c>
      <c r="G28" s="93">
        <f>SUM(G30:G30)</f>
        <v>80000</v>
      </c>
      <c r="H28" s="110">
        <f t="shared" si="14"/>
        <v>90000</v>
      </c>
      <c r="I28" s="93">
        <f>SUM(I30:I30)</f>
        <v>0</v>
      </c>
      <c r="J28" s="110">
        <f t="shared" si="15"/>
        <v>90000</v>
      </c>
      <c r="K28" s="70"/>
      <c r="L28" s="70"/>
      <c r="M28"/>
      <c r="N28"/>
      <c r="O28"/>
      <c r="P28"/>
      <c r="Q28"/>
      <c r="R28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</row>
    <row r="29" spans="1:40" s="95" customFormat="1" ht="15" customHeight="1" x14ac:dyDescent="0.2">
      <c r="A29" s="21"/>
      <c r="B29" s="20"/>
      <c r="C29" s="78"/>
      <c r="D29" s="119" t="s">
        <v>39</v>
      </c>
      <c r="E29" s="94"/>
      <c r="F29" s="93"/>
      <c r="G29" s="93"/>
      <c r="H29" s="110"/>
      <c r="I29" s="93"/>
      <c r="J29" s="11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</row>
    <row r="30" spans="1:40" s="128" customFormat="1" ht="42" customHeight="1" x14ac:dyDescent="0.2">
      <c r="A30" s="164"/>
      <c r="B30" s="164"/>
      <c r="C30" s="165"/>
      <c r="D30" s="166" t="s">
        <v>74</v>
      </c>
      <c r="E30" s="167" t="s">
        <v>49</v>
      </c>
      <c r="F30" s="168">
        <v>0</v>
      </c>
      <c r="G30" s="168">
        <v>80000</v>
      </c>
      <c r="H30" s="169">
        <f t="shared" ref="H30:H40" si="16">SUM(F30:G30)</f>
        <v>80000</v>
      </c>
      <c r="I30" s="168"/>
      <c r="J30" s="169">
        <f t="shared" ref="J30:J40" si="17">SUM(H30:I30)</f>
        <v>80000</v>
      </c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</row>
    <row r="31" spans="1:40" s="128" customFormat="1" ht="18" customHeight="1" x14ac:dyDescent="0.2">
      <c r="A31" s="81">
        <v>758</v>
      </c>
      <c r="B31" s="80"/>
      <c r="C31" s="90"/>
      <c r="D31" s="82" t="s">
        <v>61</v>
      </c>
      <c r="E31" s="155"/>
      <c r="F31" s="153">
        <v>1941000</v>
      </c>
      <c r="G31" s="153">
        <f>G32</f>
        <v>0</v>
      </c>
      <c r="H31" s="154">
        <f t="shared" ref="H31:H33" si="18">SUM(F31:G31)</f>
        <v>1941000</v>
      </c>
      <c r="I31" s="153">
        <f>I32</f>
        <v>-31024</v>
      </c>
      <c r="J31" s="154">
        <f t="shared" ref="J31:J33" si="19">SUM(H31:I31)</f>
        <v>1909976</v>
      </c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</row>
    <row r="32" spans="1:40" s="128" customFormat="1" ht="15.75" customHeight="1" x14ac:dyDescent="0.2">
      <c r="A32" s="76"/>
      <c r="B32" s="79">
        <v>75818</v>
      </c>
      <c r="C32" s="126"/>
      <c r="D32" s="10" t="s">
        <v>62</v>
      </c>
      <c r="E32" s="134"/>
      <c r="F32" s="92">
        <v>1932000</v>
      </c>
      <c r="G32" s="92">
        <f>G33</f>
        <v>0</v>
      </c>
      <c r="H32" s="109">
        <f t="shared" si="18"/>
        <v>1932000</v>
      </c>
      <c r="I32" s="92">
        <f>I33</f>
        <v>-31024</v>
      </c>
      <c r="J32" s="109">
        <f t="shared" si="19"/>
        <v>1900976</v>
      </c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</row>
    <row r="33" spans="1:40" s="128" customFormat="1" ht="15.75" customHeight="1" x14ac:dyDescent="0.2">
      <c r="A33" s="77"/>
      <c r="B33" s="77"/>
      <c r="C33" s="78">
        <v>4810</v>
      </c>
      <c r="D33" s="75" t="s">
        <v>63</v>
      </c>
      <c r="E33" s="34"/>
      <c r="F33" s="93">
        <f>SUM(F35:F37)</f>
        <v>1932000</v>
      </c>
      <c r="G33" s="93">
        <f>SUM(G35:G37)</f>
        <v>0</v>
      </c>
      <c r="H33" s="110">
        <f t="shared" si="18"/>
        <v>1932000</v>
      </c>
      <c r="I33" s="93">
        <f>SUM(I35:I37)</f>
        <v>-31024</v>
      </c>
      <c r="J33" s="110">
        <f t="shared" si="19"/>
        <v>1900976</v>
      </c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</row>
    <row r="34" spans="1:40" s="128" customFormat="1" ht="15" customHeight="1" x14ac:dyDescent="0.2">
      <c r="A34" s="77"/>
      <c r="B34" s="77"/>
      <c r="C34" s="78"/>
      <c r="D34" s="119" t="s">
        <v>39</v>
      </c>
      <c r="E34" s="34"/>
      <c r="F34" s="98"/>
      <c r="G34" s="98"/>
      <c r="H34" s="111"/>
      <c r="I34" s="98"/>
      <c r="J34" s="111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</row>
    <row r="35" spans="1:40" s="128" customFormat="1" ht="18" customHeight="1" x14ac:dyDescent="0.2">
      <c r="A35" s="156"/>
      <c r="B35" s="156"/>
      <c r="C35" s="157"/>
      <c r="D35" s="158" t="s">
        <v>64</v>
      </c>
      <c r="E35" s="34" t="s">
        <v>65</v>
      </c>
      <c r="F35" s="98">
        <v>500000</v>
      </c>
      <c r="G35" s="98"/>
      <c r="H35" s="111">
        <f t="shared" ref="H35:H37" si="20">SUM(F35:G35)</f>
        <v>500000</v>
      </c>
      <c r="I35" s="131">
        <v>-11024</v>
      </c>
      <c r="J35" s="111">
        <f t="shared" ref="J35:J37" si="21">SUM(H35:I35)</f>
        <v>488976</v>
      </c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</row>
    <row r="36" spans="1:40" s="128" customFormat="1" ht="27.75" customHeight="1" x14ac:dyDescent="0.2">
      <c r="A36" s="156"/>
      <c r="B36" s="156"/>
      <c r="C36" s="157"/>
      <c r="D36" s="158" t="s">
        <v>66</v>
      </c>
      <c r="E36" s="34" t="s">
        <v>67</v>
      </c>
      <c r="F36" s="98">
        <v>1000000</v>
      </c>
      <c r="G36" s="98"/>
      <c r="H36" s="111">
        <f t="shared" si="20"/>
        <v>1000000</v>
      </c>
      <c r="I36" s="131">
        <v>-20000</v>
      </c>
      <c r="J36" s="111">
        <f t="shared" si="21"/>
        <v>980000</v>
      </c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</row>
    <row r="37" spans="1:40" s="128" customFormat="1" ht="42" hidden="1" customHeight="1" x14ac:dyDescent="0.2">
      <c r="A37" s="156"/>
      <c r="B37" s="159"/>
      <c r="C37" s="160"/>
      <c r="D37" s="161" t="s">
        <v>68</v>
      </c>
      <c r="E37" s="162" t="s">
        <v>69</v>
      </c>
      <c r="F37" s="98">
        <v>432000</v>
      </c>
      <c r="G37" s="98"/>
      <c r="H37" s="111">
        <f t="shared" si="20"/>
        <v>432000</v>
      </c>
      <c r="I37" s="98"/>
      <c r="J37" s="111">
        <f t="shared" si="21"/>
        <v>432000</v>
      </c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</row>
    <row r="38" spans="1:40" s="95" customFormat="1" ht="18" customHeight="1" x14ac:dyDescent="0.2">
      <c r="A38" s="81">
        <v>801</v>
      </c>
      <c r="B38" s="80"/>
      <c r="C38" s="90"/>
      <c r="D38" s="82" t="s">
        <v>40</v>
      </c>
      <c r="E38" s="155"/>
      <c r="F38" s="153">
        <v>8858773</v>
      </c>
      <c r="G38" s="153">
        <f>G39</f>
        <v>4825</v>
      </c>
      <c r="H38" s="154">
        <f t="shared" si="16"/>
        <v>8863598</v>
      </c>
      <c r="I38" s="153">
        <f>I39+I42</f>
        <v>11024</v>
      </c>
      <c r="J38" s="154">
        <f t="shared" si="17"/>
        <v>8874622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</row>
    <row r="39" spans="1:40" s="95" customFormat="1" ht="17.25" customHeight="1" x14ac:dyDescent="0.2">
      <c r="A39" s="76"/>
      <c r="B39" s="76">
        <v>80101</v>
      </c>
      <c r="C39" s="78"/>
      <c r="D39" s="129" t="s">
        <v>41</v>
      </c>
      <c r="E39" s="59"/>
      <c r="F39" s="92">
        <v>864000</v>
      </c>
      <c r="G39" s="92">
        <f>G40</f>
        <v>4825</v>
      </c>
      <c r="H39" s="109">
        <f t="shared" si="16"/>
        <v>868825</v>
      </c>
      <c r="I39" s="92">
        <f>I40</f>
        <v>0</v>
      </c>
      <c r="J39" s="109">
        <f t="shared" si="17"/>
        <v>868825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</row>
    <row r="40" spans="1:40" s="88" customFormat="1" ht="42" customHeight="1" x14ac:dyDescent="0.2">
      <c r="A40" s="86"/>
      <c r="B40" s="86"/>
      <c r="C40" s="78">
        <v>2830</v>
      </c>
      <c r="D40" s="75" t="s">
        <v>42</v>
      </c>
      <c r="E40" s="130"/>
      <c r="F40" s="93">
        <f>F41</f>
        <v>0</v>
      </c>
      <c r="G40" s="93">
        <f>G41</f>
        <v>4825</v>
      </c>
      <c r="H40" s="110">
        <f t="shared" si="16"/>
        <v>4825</v>
      </c>
      <c r="I40" s="93">
        <f>I41</f>
        <v>0</v>
      </c>
      <c r="J40" s="110">
        <f t="shared" si="17"/>
        <v>4825</v>
      </c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</row>
    <row r="41" spans="1:40" s="88" customFormat="1" ht="27" customHeight="1" x14ac:dyDescent="0.2">
      <c r="A41" s="86"/>
      <c r="B41" s="86"/>
      <c r="C41" s="102"/>
      <c r="D41" s="103" t="s">
        <v>20</v>
      </c>
      <c r="E41" s="34" t="s">
        <v>43</v>
      </c>
      <c r="F41" s="98">
        <v>0</v>
      </c>
      <c r="G41" s="131">
        <v>4825</v>
      </c>
      <c r="H41" s="111">
        <f>SUM(F41:G41)</f>
        <v>4825</v>
      </c>
      <c r="I41" s="131"/>
      <c r="J41" s="111">
        <f>SUM(H41:I41)</f>
        <v>4825</v>
      </c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</row>
    <row r="42" spans="1:40" s="95" customFormat="1" ht="17.25" customHeight="1" x14ac:dyDescent="0.2">
      <c r="A42" s="76"/>
      <c r="B42" s="79">
        <v>80195</v>
      </c>
      <c r="C42" s="163"/>
      <c r="D42" s="10" t="s">
        <v>70</v>
      </c>
      <c r="E42" s="59"/>
      <c r="F42" s="92">
        <v>119573</v>
      </c>
      <c r="G42" s="92">
        <f>G43</f>
        <v>0</v>
      </c>
      <c r="H42" s="109">
        <f t="shared" ref="H42:H43" si="22">SUM(F42:G42)</f>
        <v>119573</v>
      </c>
      <c r="I42" s="92">
        <f>I43</f>
        <v>11024</v>
      </c>
      <c r="J42" s="109">
        <f t="shared" ref="J42:J43" si="23">SUM(H42:I42)</f>
        <v>130597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</row>
    <row r="43" spans="1:40" s="88" customFormat="1" ht="17.25" customHeight="1" x14ac:dyDescent="0.2">
      <c r="A43" s="77"/>
      <c r="B43" s="77"/>
      <c r="C43" s="78">
        <v>4300</v>
      </c>
      <c r="D43" s="75" t="s">
        <v>71</v>
      </c>
      <c r="E43" s="130"/>
      <c r="F43" s="93">
        <v>6000</v>
      </c>
      <c r="G43" s="93">
        <f>G44</f>
        <v>0</v>
      </c>
      <c r="H43" s="110">
        <f t="shared" si="22"/>
        <v>6000</v>
      </c>
      <c r="I43" s="93">
        <f>I44</f>
        <v>11024</v>
      </c>
      <c r="J43" s="110">
        <f t="shared" si="23"/>
        <v>17024</v>
      </c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</row>
    <row r="44" spans="1:40" s="88" customFormat="1" ht="27" customHeight="1" x14ac:dyDescent="0.2">
      <c r="A44" s="86"/>
      <c r="B44" s="86"/>
      <c r="C44" s="102"/>
      <c r="D44" s="103" t="s">
        <v>39</v>
      </c>
      <c r="E44" s="34" t="s">
        <v>43</v>
      </c>
      <c r="F44" s="98">
        <v>1000</v>
      </c>
      <c r="G44" s="131"/>
      <c r="H44" s="111">
        <f>SUM(F44:G44)</f>
        <v>1000</v>
      </c>
      <c r="I44" s="131">
        <v>11024</v>
      </c>
      <c r="J44" s="111">
        <f>SUM(H44:I44)</f>
        <v>12024</v>
      </c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</row>
    <row r="45" spans="1:40" s="56" customFormat="1" ht="18" customHeight="1" x14ac:dyDescent="0.2">
      <c r="A45" s="81">
        <v>852</v>
      </c>
      <c r="B45" s="80"/>
      <c r="C45" s="90"/>
      <c r="D45" s="82" t="s">
        <v>12</v>
      </c>
      <c r="E45" s="155"/>
      <c r="F45" s="153">
        <v>57048.01</v>
      </c>
      <c r="G45" s="153">
        <f>G46+G49</f>
        <v>475.64</v>
      </c>
      <c r="H45" s="154">
        <f t="shared" ref="H45:H57" si="24">SUM(F45:G45)</f>
        <v>57523.65</v>
      </c>
      <c r="I45" s="153">
        <f>I46+I49</f>
        <v>0</v>
      </c>
      <c r="J45" s="154">
        <f t="shared" ref="J45:J57" si="25">SUM(H45:I45)</f>
        <v>57523.65</v>
      </c>
      <c r="K45" s="70"/>
      <c r="L45" s="70"/>
      <c r="M45"/>
      <c r="N45"/>
      <c r="O45"/>
      <c r="P45"/>
      <c r="Q45"/>
      <c r="R45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</row>
    <row r="46" spans="1:40" s="95" customFormat="1" ht="55.5" customHeight="1" x14ac:dyDescent="0.2">
      <c r="A46" s="86"/>
      <c r="B46" s="79">
        <v>85213</v>
      </c>
      <c r="C46" s="132"/>
      <c r="D46" s="133" t="s">
        <v>44</v>
      </c>
      <c r="E46" s="134"/>
      <c r="F46" s="92">
        <v>0</v>
      </c>
      <c r="G46" s="92">
        <f t="shared" ref="F46:I47" si="26">G47</f>
        <v>427.63</v>
      </c>
      <c r="H46" s="109">
        <f t="shared" ref="H46:H48" si="27">SUM(F46:G46)</f>
        <v>427.63</v>
      </c>
      <c r="I46" s="92">
        <f t="shared" si="26"/>
        <v>0</v>
      </c>
      <c r="J46" s="109">
        <f t="shared" si="25"/>
        <v>427.63</v>
      </c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</row>
    <row r="47" spans="1:40" s="95" customFormat="1" ht="55.5" customHeight="1" x14ac:dyDescent="0.2">
      <c r="A47" s="77"/>
      <c r="B47" s="76"/>
      <c r="C47" s="78">
        <v>2910</v>
      </c>
      <c r="D47" s="75" t="s">
        <v>25</v>
      </c>
      <c r="E47" s="34"/>
      <c r="F47" s="93">
        <f t="shared" si="26"/>
        <v>0</v>
      </c>
      <c r="G47" s="93">
        <f>G48</f>
        <v>427.63</v>
      </c>
      <c r="H47" s="110">
        <f t="shared" si="27"/>
        <v>427.63</v>
      </c>
      <c r="I47" s="93">
        <f>I48</f>
        <v>0</v>
      </c>
      <c r="J47" s="110">
        <f t="shared" si="25"/>
        <v>427.63</v>
      </c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</row>
    <row r="48" spans="1:40" s="88" customFormat="1" ht="16.5" customHeight="1" x14ac:dyDescent="0.2">
      <c r="A48" s="77"/>
      <c r="B48" s="76"/>
      <c r="C48" s="102"/>
      <c r="D48" s="103" t="s">
        <v>20</v>
      </c>
      <c r="E48" s="34" t="s">
        <v>14</v>
      </c>
      <c r="F48" s="98">
        <v>0</v>
      </c>
      <c r="G48" s="131">
        <v>427.63</v>
      </c>
      <c r="H48" s="111">
        <f t="shared" si="27"/>
        <v>427.63</v>
      </c>
      <c r="I48" s="131"/>
      <c r="J48" s="111">
        <f t="shared" si="25"/>
        <v>427.63</v>
      </c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</row>
    <row r="49" spans="1:40" s="56" customFormat="1" ht="18" customHeight="1" x14ac:dyDescent="0.2">
      <c r="A49" s="17"/>
      <c r="B49" s="19">
        <v>85216</v>
      </c>
      <c r="C49" s="43"/>
      <c r="D49" s="73" t="s">
        <v>24</v>
      </c>
      <c r="E49" s="57"/>
      <c r="F49" s="92">
        <f>F50</f>
        <v>48.01</v>
      </c>
      <c r="G49" s="92">
        <f t="shared" ref="F49:I50" si="28">G50</f>
        <v>48.01</v>
      </c>
      <c r="H49" s="109">
        <f t="shared" si="24"/>
        <v>96.02</v>
      </c>
      <c r="I49" s="92">
        <f t="shared" si="28"/>
        <v>0</v>
      </c>
      <c r="J49" s="109">
        <f t="shared" si="25"/>
        <v>96.02</v>
      </c>
      <c r="K49" s="70"/>
      <c r="L49" s="70"/>
      <c r="M49"/>
      <c r="N49"/>
      <c r="O49"/>
      <c r="P49"/>
      <c r="Q49"/>
      <c r="R49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</row>
    <row r="50" spans="1:40" s="56" customFormat="1" ht="56.25" customHeight="1" x14ac:dyDescent="0.2">
      <c r="A50" s="17"/>
      <c r="B50" s="17"/>
      <c r="C50" s="18">
        <v>2910</v>
      </c>
      <c r="D50" s="75" t="s">
        <v>25</v>
      </c>
      <c r="E50" s="45"/>
      <c r="F50" s="93">
        <f t="shared" si="28"/>
        <v>48.01</v>
      </c>
      <c r="G50" s="93">
        <f t="shared" si="28"/>
        <v>48.01</v>
      </c>
      <c r="H50" s="110">
        <f t="shared" si="24"/>
        <v>96.02</v>
      </c>
      <c r="I50" s="93">
        <f t="shared" si="28"/>
        <v>0</v>
      </c>
      <c r="J50" s="110">
        <f t="shared" si="25"/>
        <v>96.02</v>
      </c>
      <c r="K50" s="70"/>
      <c r="L50" s="70"/>
      <c r="M50"/>
      <c r="N50"/>
      <c r="O50"/>
      <c r="P50"/>
      <c r="Q50"/>
      <c r="R5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</row>
    <row r="51" spans="1:40" s="39" customFormat="1" ht="16.5" customHeight="1" x14ac:dyDescent="0.2">
      <c r="A51" s="164"/>
      <c r="B51" s="164"/>
      <c r="C51" s="165"/>
      <c r="D51" s="170" t="s">
        <v>20</v>
      </c>
      <c r="E51" s="171" t="s">
        <v>14</v>
      </c>
      <c r="F51" s="168">
        <v>48.01</v>
      </c>
      <c r="G51" s="168">
        <v>48.01</v>
      </c>
      <c r="H51" s="169">
        <f t="shared" si="24"/>
        <v>96.02</v>
      </c>
      <c r="I51" s="168"/>
      <c r="J51" s="169">
        <f t="shared" si="25"/>
        <v>96.02</v>
      </c>
      <c r="K51" s="70"/>
      <c r="L51" s="70"/>
      <c r="M51"/>
      <c r="N51"/>
      <c r="O51"/>
      <c r="P51"/>
      <c r="Q51"/>
      <c r="R51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</row>
    <row r="52" spans="1:40" s="56" customFormat="1" ht="18" customHeight="1" x14ac:dyDescent="0.2">
      <c r="A52" s="26">
        <v>855</v>
      </c>
      <c r="B52" s="23"/>
      <c r="C52" s="42"/>
      <c r="D52" s="82" t="s">
        <v>26</v>
      </c>
      <c r="E52" s="155"/>
      <c r="F52" s="153">
        <v>19185.12</v>
      </c>
      <c r="G52" s="153">
        <f>G53+G58+G63</f>
        <v>7338.34</v>
      </c>
      <c r="H52" s="154">
        <f t="shared" si="24"/>
        <v>26523.46</v>
      </c>
      <c r="I52" s="153">
        <f>I53+I58+I63</f>
        <v>0</v>
      </c>
      <c r="J52" s="154">
        <f t="shared" si="25"/>
        <v>26523.46</v>
      </c>
      <c r="K52" s="70"/>
      <c r="L52" s="70"/>
      <c r="M52"/>
      <c r="N52"/>
      <c r="O52"/>
      <c r="P52"/>
      <c r="Q52"/>
      <c r="R52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</row>
    <row r="53" spans="1:40" s="56" customFormat="1" ht="17.25" customHeight="1" x14ac:dyDescent="0.2">
      <c r="A53" s="16"/>
      <c r="B53" s="19">
        <v>85501</v>
      </c>
      <c r="C53" s="41"/>
      <c r="D53" s="10" t="s">
        <v>27</v>
      </c>
      <c r="E53" s="57"/>
      <c r="F53" s="92">
        <f>F54+F56</f>
        <v>908.83</v>
      </c>
      <c r="G53" s="92">
        <f>G54+G56</f>
        <v>561.07999999999993</v>
      </c>
      <c r="H53" s="109">
        <f t="shared" si="24"/>
        <v>1469.9099999999999</v>
      </c>
      <c r="I53" s="92">
        <f>I54+I56</f>
        <v>0</v>
      </c>
      <c r="J53" s="109">
        <f t="shared" si="25"/>
        <v>1469.9099999999999</v>
      </c>
      <c r="K53" s="70"/>
      <c r="L53" s="70"/>
      <c r="M53"/>
      <c r="N53"/>
      <c r="O53"/>
      <c r="P53"/>
      <c r="Q53"/>
      <c r="R53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</row>
    <row r="54" spans="1:40" s="56" customFormat="1" ht="56.25" customHeight="1" x14ac:dyDescent="0.2">
      <c r="A54" s="16"/>
      <c r="B54" s="16"/>
      <c r="C54" s="18">
        <v>2910</v>
      </c>
      <c r="D54" s="75" t="s">
        <v>25</v>
      </c>
      <c r="E54" s="55"/>
      <c r="F54" s="93">
        <f>F55</f>
        <v>719.19</v>
      </c>
      <c r="G54" s="93">
        <f>G55</f>
        <v>540.67999999999995</v>
      </c>
      <c r="H54" s="110">
        <f t="shared" si="24"/>
        <v>1259.8699999999999</v>
      </c>
      <c r="I54" s="93">
        <f>I55</f>
        <v>0</v>
      </c>
      <c r="J54" s="110">
        <f t="shared" si="25"/>
        <v>1259.8699999999999</v>
      </c>
      <c r="K54" s="70"/>
      <c r="L54" s="70"/>
      <c r="M54"/>
      <c r="N54"/>
      <c r="O54"/>
      <c r="P54"/>
      <c r="Q54"/>
      <c r="R54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</row>
    <row r="55" spans="1:40" s="95" customFormat="1" ht="16.5" customHeight="1" x14ac:dyDescent="0.2">
      <c r="A55" s="76"/>
      <c r="B55" s="76"/>
      <c r="C55" s="78"/>
      <c r="D55" s="84" t="s">
        <v>20</v>
      </c>
      <c r="E55" s="85" t="s">
        <v>14</v>
      </c>
      <c r="F55" s="98">
        <v>719.19</v>
      </c>
      <c r="G55" s="98">
        <v>540.67999999999995</v>
      </c>
      <c r="H55" s="111">
        <f t="shared" si="24"/>
        <v>1259.8699999999999</v>
      </c>
      <c r="I55" s="98"/>
      <c r="J55" s="111">
        <f t="shared" si="25"/>
        <v>1259.8699999999999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</row>
    <row r="56" spans="1:40" s="95" customFormat="1" ht="16.5" customHeight="1" x14ac:dyDescent="0.2">
      <c r="A56" s="76"/>
      <c r="B56" s="76"/>
      <c r="C56" s="78">
        <v>4580</v>
      </c>
      <c r="D56" s="74" t="s">
        <v>17</v>
      </c>
      <c r="E56" s="94"/>
      <c r="F56" s="93">
        <f>F57</f>
        <v>189.64</v>
      </c>
      <c r="G56" s="93">
        <f>G57</f>
        <v>20.399999999999999</v>
      </c>
      <c r="H56" s="110">
        <f t="shared" si="24"/>
        <v>210.04</v>
      </c>
      <c r="I56" s="93">
        <f>I57</f>
        <v>0</v>
      </c>
      <c r="J56" s="110">
        <f t="shared" si="25"/>
        <v>210.04</v>
      </c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</row>
    <row r="57" spans="1:40" s="39" customFormat="1" ht="16.5" customHeight="1" x14ac:dyDescent="0.2">
      <c r="A57" s="36"/>
      <c r="B57" s="36"/>
      <c r="C57" s="37"/>
      <c r="D57" s="33" t="s">
        <v>20</v>
      </c>
      <c r="E57" s="85" t="s">
        <v>14</v>
      </c>
      <c r="F57" s="98">
        <v>189.64</v>
      </c>
      <c r="G57" s="98">
        <v>20.399999999999999</v>
      </c>
      <c r="H57" s="111">
        <f t="shared" si="24"/>
        <v>210.04</v>
      </c>
      <c r="I57" s="98"/>
      <c r="J57" s="111">
        <f t="shared" si="25"/>
        <v>210.04</v>
      </c>
      <c r="K57" s="70"/>
      <c r="L57" s="70"/>
      <c r="M57"/>
      <c r="N57"/>
      <c r="O57"/>
      <c r="P57"/>
      <c r="Q57"/>
      <c r="R57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</row>
    <row r="58" spans="1:40" s="95" customFormat="1" ht="41.25" customHeight="1" x14ac:dyDescent="0.2">
      <c r="A58" s="76"/>
      <c r="B58" s="79">
        <v>85502</v>
      </c>
      <c r="C58" s="89"/>
      <c r="D58" s="10" t="s">
        <v>28</v>
      </c>
      <c r="E58" s="96"/>
      <c r="F58" s="92">
        <f>F59+F61</f>
        <v>17954.47</v>
      </c>
      <c r="G58" s="92">
        <f>G59+G61</f>
        <v>6452.31</v>
      </c>
      <c r="H58" s="109">
        <f t="shared" ref="H58:H61" si="29">SUM(F58:G58)</f>
        <v>24406.780000000002</v>
      </c>
      <c r="I58" s="92">
        <f>I59+I61</f>
        <v>0</v>
      </c>
      <c r="J58" s="109">
        <f t="shared" ref="J58:J59" si="30">SUM(H58:I58)</f>
        <v>24406.780000000002</v>
      </c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</row>
    <row r="59" spans="1:40" s="95" customFormat="1" ht="55.5" customHeight="1" x14ac:dyDescent="0.2">
      <c r="A59" s="76"/>
      <c r="B59" s="76"/>
      <c r="C59" s="78">
        <v>2910</v>
      </c>
      <c r="D59" s="75" t="s">
        <v>25</v>
      </c>
      <c r="E59" s="94"/>
      <c r="F59" s="93">
        <f>F60</f>
        <v>15659.11</v>
      </c>
      <c r="G59" s="93">
        <f>G60</f>
        <v>6063</v>
      </c>
      <c r="H59" s="110">
        <f t="shared" si="29"/>
        <v>21722.11</v>
      </c>
      <c r="I59" s="93">
        <f>I60</f>
        <v>0</v>
      </c>
      <c r="J59" s="110">
        <f t="shared" si="30"/>
        <v>21722.11</v>
      </c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</row>
    <row r="60" spans="1:40" s="95" customFormat="1" ht="16.5" customHeight="1" x14ac:dyDescent="0.2">
      <c r="A60" s="76"/>
      <c r="B60" s="76"/>
      <c r="C60" s="78"/>
      <c r="D60" s="84" t="s">
        <v>20</v>
      </c>
      <c r="E60" s="85" t="s">
        <v>14</v>
      </c>
      <c r="F60" s="98">
        <v>15659.11</v>
      </c>
      <c r="G60" s="131">
        <v>6063</v>
      </c>
      <c r="H60" s="111">
        <f t="shared" ref="H60:H67" si="31">SUM(F60:G60)</f>
        <v>21722.11</v>
      </c>
      <c r="I60" s="131"/>
      <c r="J60" s="111">
        <f t="shared" ref="J60" si="32">SUM(H60:I60)</f>
        <v>21722.11</v>
      </c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</row>
    <row r="61" spans="1:40" s="95" customFormat="1" ht="16.5" customHeight="1" x14ac:dyDescent="0.2">
      <c r="A61" s="76"/>
      <c r="B61" s="76"/>
      <c r="C61" s="78">
        <v>4580</v>
      </c>
      <c r="D61" s="74" t="s">
        <v>17</v>
      </c>
      <c r="E61" s="94"/>
      <c r="F61" s="93">
        <f>F62</f>
        <v>2295.36</v>
      </c>
      <c r="G61" s="93">
        <f>G62</f>
        <v>389.31</v>
      </c>
      <c r="H61" s="110">
        <f t="shared" si="29"/>
        <v>2684.67</v>
      </c>
      <c r="I61" s="93">
        <f>I62</f>
        <v>0</v>
      </c>
      <c r="J61" s="110">
        <f t="shared" ref="J61" si="33">SUM(H61:I61)</f>
        <v>2684.67</v>
      </c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</row>
    <row r="62" spans="1:40" s="88" customFormat="1" ht="16.5" customHeight="1" x14ac:dyDescent="0.2">
      <c r="A62" s="86"/>
      <c r="B62" s="86"/>
      <c r="C62" s="87"/>
      <c r="D62" s="84" t="s">
        <v>20</v>
      </c>
      <c r="E62" s="85" t="s">
        <v>14</v>
      </c>
      <c r="F62" s="98">
        <v>2295.36</v>
      </c>
      <c r="G62" s="98">
        <v>389.31</v>
      </c>
      <c r="H62" s="111">
        <f t="shared" si="31"/>
        <v>2684.67</v>
      </c>
      <c r="I62" s="98"/>
      <c r="J62" s="111">
        <f t="shared" ref="J62:J75" si="34">SUM(H62:I62)</f>
        <v>2684.67</v>
      </c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</row>
    <row r="63" spans="1:40" s="95" customFormat="1" ht="18" customHeight="1" x14ac:dyDescent="0.2">
      <c r="A63" s="76"/>
      <c r="B63" s="79">
        <v>85504</v>
      </c>
      <c r="C63" s="126"/>
      <c r="D63" s="10" t="s">
        <v>48</v>
      </c>
      <c r="E63" s="96"/>
      <c r="F63" s="92">
        <f>F64+F66</f>
        <v>321.82</v>
      </c>
      <c r="G63" s="92">
        <f>G64+G66</f>
        <v>324.95</v>
      </c>
      <c r="H63" s="109">
        <f t="shared" si="31"/>
        <v>646.77</v>
      </c>
      <c r="I63" s="92">
        <f>I64+I66</f>
        <v>0</v>
      </c>
      <c r="J63" s="109">
        <f t="shared" si="34"/>
        <v>646.77</v>
      </c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</row>
    <row r="64" spans="1:40" s="95" customFormat="1" ht="55.5" customHeight="1" x14ac:dyDescent="0.2">
      <c r="A64" s="76"/>
      <c r="B64" s="76"/>
      <c r="C64" s="78">
        <v>2910</v>
      </c>
      <c r="D64" s="75" t="s">
        <v>25</v>
      </c>
      <c r="E64" s="94"/>
      <c r="F64" s="93">
        <f>F65</f>
        <v>300</v>
      </c>
      <c r="G64" s="93">
        <f>G65</f>
        <v>300</v>
      </c>
      <c r="H64" s="110">
        <f t="shared" si="31"/>
        <v>600</v>
      </c>
      <c r="I64" s="93">
        <f>I65</f>
        <v>0</v>
      </c>
      <c r="J64" s="110">
        <f t="shared" si="34"/>
        <v>600</v>
      </c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</row>
    <row r="65" spans="1:40" s="95" customFormat="1" ht="16.5" customHeight="1" x14ac:dyDescent="0.2">
      <c r="A65" s="76"/>
      <c r="B65" s="76"/>
      <c r="C65" s="78"/>
      <c r="D65" s="84" t="s">
        <v>20</v>
      </c>
      <c r="E65" s="85" t="s">
        <v>14</v>
      </c>
      <c r="F65" s="98">
        <v>300</v>
      </c>
      <c r="G65" s="98">
        <v>300</v>
      </c>
      <c r="H65" s="111">
        <f t="shared" si="31"/>
        <v>600</v>
      </c>
      <c r="I65" s="98"/>
      <c r="J65" s="111">
        <f t="shared" si="34"/>
        <v>600</v>
      </c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</row>
    <row r="66" spans="1:40" s="95" customFormat="1" ht="16.5" customHeight="1" x14ac:dyDescent="0.2">
      <c r="A66" s="76"/>
      <c r="B66" s="76"/>
      <c r="C66" s="78">
        <v>4580</v>
      </c>
      <c r="D66" s="74" t="s">
        <v>17</v>
      </c>
      <c r="E66" s="94"/>
      <c r="F66" s="93">
        <f>F67</f>
        <v>21.82</v>
      </c>
      <c r="G66" s="93">
        <f>G67</f>
        <v>24.95</v>
      </c>
      <c r="H66" s="110">
        <f t="shared" si="31"/>
        <v>46.769999999999996</v>
      </c>
      <c r="I66" s="93">
        <f>I67</f>
        <v>0</v>
      </c>
      <c r="J66" s="110">
        <f t="shared" si="34"/>
        <v>46.769999999999996</v>
      </c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</row>
    <row r="67" spans="1:40" s="88" customFormat="1" ht="16.5" customHeight="1" x14ac:dyDescent="0.2">
      <c r="A67" s="86"/>
      <c r="B67" s="86"/>
      <c r="C67" s="87"/>
      <c r="D67" s="84" t="s">
        <v>20</v>
      </c>
      <c r="E67" s="85" t="s">
        <v>14</v>
      </c>
      <c r="F67" s="98">
        <v>21.82</v>
      </c>
      <c r="G67" s="98">
        <v>24.95</v>
      </c>
      <c r="H67" s="111">
        <f t="shared" si="31"/>
        <v>46.769999999999996</v>
      </c>
      <c r="I67" s="98"/>
      <c r="J67" s="111">
        <f t="shared" si="34"/>
        <v>46.769999999999996</v>
      </c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</row>
    <row r="68" spans="1:40" s="56" customFormat="1" ht="18" customHeight="1" x14ac:dyDescent="0.2">
      <c r="A68" s="26">
        <v>900</v>
      </c>
      <c r="B68" s="23"/>
      <c r="C68" s="42"/>
      <c r="D68" s="100" t="s">
        <v>9</v>
      </c>
      <c r="E68" s="155"/>
      <c r="F68" s="153">
        <v>30799690.620000001</v>
      </c>
      <c r="G68" s="153">
        <f>G69</f>
        <v>-5000</v>
      </c>
      <c r="H68" s="154">
        <f t="shared" ref="H68" si="35">SUM(F68:G68)</f>
        <v>30794690.620000001</v>
      </c>
      <c r="I68" s="153">
        <f>I69</f>
        <v>0</v>
      </c>
      <c r="J68" s="154">
        <f t="shared" si="34"/>
        <v>30794690.620000001</v>
      </c>
      <c r="K68" s="70"/>
      <c r="L68" s="70"/>
      <c r="M68"/>
      <c r="N68"/>
      <c r="O68"/>
      <c r="P68"/>
      <c r="Q68"/>
      <c r="R68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</row>
    <row r="69" spans="1:40" s="56" customFormat="1" ht="16.5" customHeight="1" x14ac:dyDescent="0.2">
      <c r="A69" s="76"/>
      <c r="B69" s="79">
        <v>90015</v>
      </c>
      <c r="C69" s="126"/>
      <c r="D69" s="10" t="s">
        <v>45</v>
      </c>
      <c r="E69" s="57"/>
      <c r="F69" s="92">
        <v>8216701.0999999996</v>
      </c>
      <c r="G69" s="92">
        <f>G70</f>
        <v>-5000</v>
      </c>
      <c r="H69" s="109">
        <f t="shared" ref="H69" si="36">SUM(F69:G69)</f>
        <v>8211701.0999999996</v>
      </c>
      <c r="I69" s="92">
        <f>I70</f>
        <v>0</v>
      </c>
      <c r="J69" s="109">
        <f t="shared" si="34"/>
        <v>8211701.0999999996</v>
      </c>
      <c r="K69" s="70"/>
      <c r="L69" s="70"/>
      <c r="M69"/>
      <c r="N69"/>
      <c r="O69"/>
      <c r="P69"/>
      <c r="Q69"/>
      <c r="R69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</row>
    <row r="70" spans="1:40" s="60" customFormat="1" ht="16.5" customHeight="1" x14ac:dyDescent="0.2">
      <c r="A70" s="77"/>
      <c r="B70" s="77"/>
      <c r="C70" s="78">
        <v>4260</v>
      </c>
      <c r="D70" s="75" t="s">
        <v>38</v>
      </c>
      <c r="E70" s="45"/>
      <c r="F70" s="93">
        <f>F71</f>
        <v>1100000</v>
      </c>
      <c r="G70" s="93">
        <f>SUM(G71:G71)</f>
        <v>-5000</v>
      </c>
      <c r="H70" s="110">
        <f t="shared" ref="H70:H71" si="37">SUM(F70:G70)</f>
        <v>1095000</v>
      </c>
      <c r="I70" s="93">
        <f>SUM(I71:I71)</f>
        <v>0</v>
      </c>
      <c r="J70" s="110">
        <f t="shared" si="34"/>
        <v>1095000</v>
      </c>
      <c r="K70" s="70"/>
      <c r="L70" s="70"/>
      <c r="M70"/>
      <c r="N70"/>
      <c r="O70"/>
      <c r="P70"/>
      <c r="Q70"/>
      <c r="R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</row>
    <row r="71" spans="1:40" s="2" customFormat="1" ht="16.5" customHeight="1" x14ac:dyDescent="0.2">
      <c r="A71" s="17"/>
      <c r="B71" s="31"/>
      <c r="C71" s="32"/>
      <c r="D71" s="103" t="s">
        <v>20</v>
      </c>
      <c r="E71" s="34" t="s">
        <v>36</v>
      </c>
      <c r="F71" s="98">
        <v>1100000</v>
      </c>
      <c r="G71" s="98">
        <v>-5000</v>
      </c>
      <c r="H71" s="111">
        <f t="shared" si="37"/>
        <v>1095000</v>
      </c>
      <c r="I71" s="98"/>
      <c r="J71" s="111">
        <f t="shared" si="34"/>
        <v>1095000</v>
      </c>
      <c r="K71" s="70"/>
      <c r="L71" s="70"/>
      <c r="M71"/>
      <c r="N71"/>
      <c r="O71"/>
      <c r="P71"/>
      <c r="Q71"/>
      <c r="R71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</row>
    <row r="72" spans="1:40" s="56" customFormat="1" ht="18" customHeight="1" x14ac:dyDescent="0.2">
      <c r="A72" s="26">
        <v>921</v>
      </c>
      <c r="B72" s="23"/>
      <c r="C72" s="42"/>
      <c r="D72" s="100" t="s">
        <v>10</v>
      </c>
      <c r="E72" s="155"/>
      <c r="F72" s="153">
        <v>4033277.63</v>
      </c>
      <c r="G72" s="153">
        <f>G73+G76</f>
        <v>439725.63</v>
      </c>
      <c r="H72" s="154">
        <f t="shared" ref="H72:H75" si="38">SUM(F72:G72)</f>
        <v>4473003.26</v>
      </c>
      <c r="I72" s="153">
        <f>I73+I76</f>
        <v>0</v>
      </c>
      <c r="J72" s="154">
        <f t="shared" si="34"/>
        <v>4473003.26</v>
      </c>
      <c r="K72" s="70"/>
      <c r="L72" s="70"/>
      <c r="M72"/>
      <c r="N72"/>
      <c r="O72"/>
      <c r="P72"/>
      <c r="Q72"/>
      <c r="R72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</row>
    <row r="73" spans="1:40" s="95" customFormat="1" ht="18" customHeight="1" x14ac:dyDescent="0.2">
      <c r="A73" s="76"/>
      <c r="B73" s="79">
        <v>92116</v>
      </c>
      <c r="C73" s="126"/>
      <c r="D73" s="10" t="s">
        <v>57</v>
      </c>
      <c r="E73" s="96"/>
      <c r="F73" s="92">
        <v>2534986.63</v>
      </c>
      <c r="G73" s="92">
        <f>G74</f>
        <v>350000</v>
      </c>
      <c r="H73" s="109">
        <f t="shared" si="38"/>
        <v>2884986.63</v>
      </c>
      <c r="I73" s="92">
        <f>I74</f>
        <v>0</v>
      </c>
      <c r="J73" s="109">
        <f t="shared" si="34"/>
        <v>2884986.63</v>
      </c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</row>
    <row r="74" spans="1:40" s="95" customFormat="1" ht="42" customHeight="1" x14ac:dyDescent="0.2">
      <c r="A74" s="76"/>
      <c r="B74" s="76"/>
      <c r="C74" s="78">
        <v>6220</v>
      </c>
      <c r="D74" s="75" t="s">
        <v>58</v>
      </c>
      <c r="E74" s="34"/>
      <c r="F74" s="93">
        <f>F75</f>
        <v>379694.63</v>
      </c>
      <c r="G74" s="93">
        <f>SUM(G75:G75)</f>
        <v>350000</v>
      </c>
      <c r="H74" s="110">
        <f t="shared" si="38"/>
        <v>729694.63</v>
      </c>
      <c r="I74" s="93">
        <f>SUM(I75:I75)</f>
        <v>0</v>
      </c>
      <c r="J74" s="110">
        <f t="shared" si="34"/>
        <v>729694.63</v>
      </c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</row>
    <row r="75" spans="1:40" s="95" customFormat="1" ht="18" customHeight="1" x14ac:dyDescent="0.2">
      <c r="A75" s="86"/>
      <c r="B75" s="86"/>
      <c r="C75" s="102"/>
      <c r="D75" s="103" t="s">
        <v>20</v>
      </c>
      <c r="E75" s="34" t="s">
        <v>14</v>
      </c>
      <c r="F75" s="98">
        <v>379694.63</v>
      </c>
      <c r="G75" s="98">
        <v>350000</v>
      </c>
      <c r="H75" s="111">
        <f t="shared" si="38"/>
        <v>729694.63</v>
      </c>
      <c r="I75" s="98"/>
      <c r="J75" s="111">
        <f t="shared" si="34"/>
        <v>729694.63</v>
      </c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</row>
    <row r="76" spans="1:40" s="56" customFormat="1" ht="18" customHeight="1" x14ac:dyDescent="0.2">
      <c r="A76" s="16"/>
      <c r="B76" s="79">
        <v>92120</v>
      </c>
      <c r="C76" s="136"/>
      <c r="D76" s="133" t="s">
        <v>47</v>
      </c>
      <c r="E76" s="59"/>
      <c r="F76" s="92">
        <v>5000</v>
      </c>
      <c r="G76" s="92">
        <f>G77+G79+G81</f>
        <v>89725.63</v>
      </c>
      <c r="H76" s="109">
        <f t="shared" ref="H76:H81" si="39">SUM(F76:G76)</f>
        <v>94725.63</v>
      </c>
      <c r="I76" s="92">
        <f>I77+I79+I81</f>
        <v>0</v>
      </c>
      <c r="J76" s="109">
        <f t="shared" ref="J76:J81" si="40">SUM(H76:I76)</f>
        <v>94725.63</v>
      </c>
      <c r="K76" s="70"/>
      <c r="L76" s="70"/>
      <c r="M76"/>
      <c r="N76"/>
      <c r="O76"/>
      <c r="P76"/>
      <c r="Q76"/>
      <c r="R76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</row>
    <row r="77" spans="1:40" s="95" customFormat="1" ht="16.5" customHeight="1" x14ac:dyDescent="0.2">
      <c r="A77" s="21"/>
      <c r="B77" s="20"/>
      <c r="C77" s="78">
        <v>4430</v>
      </c>
      <c r="D77" s="83" t="s">
        <v>2</v>
      </c>
      <c r="E77" s="94"/>
      <c r="F77" s="93">
        <f>SUM(F78:F78)</f>
        <v>0</v>
      </c>
      <c r="G77" s="137">
        <f>G78</f>
        <v>63442.9</v>
      </c>
      <c r="H77" s="110">
        <f t="shared" si="39"/>
        <v>63442.9</v>
      </c>
      <c r="I77" s="137">
        <f>I78</f>
        <v>0</v>
      </c>
      <c r="J77" s="110">
        <f t="shared" si="40"/>
        <v>63442.9</v>
      </c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</row>
    <row r="78" spans="1:40" s="38" customFormat="1" ht="16.5" customHeight="1" x14ac:dyDescent="0.2">
      <c r="A78" s="86"/>
      <c r="B78" s="86"/>
      <c r="C78" s="87"/>
      <c r="D78" s="84" t="s">
        <v>20</v>
      </c>
      <c r="E78" s="85" t="s">
        <v>18</v>
      </c>
      <c r="F78" s="98">
        <v>0</v>
      </c>
      <c r="G78" s="131">
        <v>63442.9</v>
      </c>
      <c r="H78" s="111">
        <f t="shared" si="39"/>
        <v>63442.9</v>
      </c>
      <c r="I78" s="131"/>
      <c r="J78" s="111">
        <f t="shared" si="40"/>
        <v>63442.9</v>
      </c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</row>
    <row r="79" spans="1:40" s="95" customFormat="1" ht="16.5" customHeight="1" x14ac:dyDescent="0.2">
      <c r="A79" s="21"/>
      <c r="B79" s="20"/>
      <c r="C79" s="78">
        <v>4580</v>
      </c>
      <c r="D79" s="83" t="s">
        <v>17</v>
      </c>
      <c r="E79" s="94"/>
      <c r="F79" s="93">
        <f>F80</f>
        <v>0</v>
      </c>
      <c r="G79" s="137">
        <f>G80</f>
        <v>14992.73</v>
      </c>
      <c r="H79" s="110">
        <f t="shared" si="39"/>
        <v>14992.73</v>
      </c>
      <c r="I79" s="137">
        <f>I80</f>
        <v>0</v>
      </c>
      <c r="J79" s="110">
        <f t="shared" si="40"/>
        <v>14992.73</v>
      </c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</row>
    <row r="80" spans="1:40" s="88" customFormat="1" ht="16.5" customHeight="1" x14ac:dyDescent="0.2">
      <c r="A80" s="86"/>
      <c r="B80" s="86"/>
      <c r="C80" s="87"/>
      <c r="D80" s="84" t="s">
        <v>20</v>
      </c>
      <c r="E80" s="85" t="s">
        <v>18</v>
      </c>
      <c r="F80" s="98">
        <v>0</v>
      </c>
      <c r="G80" s="131">
        <v>14992.73</v>
      </c>
      <c r="H80" s="111">
        <f t="shared" si="39"/>
        <v>14992.73</v>
      </c>
      <c r="I80" s="131"/>
      <c r="J80" s="111">
        <f t="shared" si="40"/>
        <v>14992.73</v>
      </c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</row>
    <row r="81" spans="1:40" s="88" customFormat="1" ht="16.5" customHeight="1" x14ac:dyDescent="0.2">
      <c r="A81" s="76"/>
      <c r="B81" s="76"/>
      <c r="C81" s="78">
        <v>4610</v>
      </c>
      <c r="D81" s="101" t="s">
        <v>46</v>
      </c>
      <c r="E81" s="34"/>
      <c r="F81" s="93">
        <f>F82</f>
        <v>0</v>
      </c>
      <c r="G81" s="137">
        <f>G82</f>
        <v>11290</v>
      </c>
      <c r="H81" s="110">
        <f t="shared" si="39"/>
        <v>11290</v>
      </c>
      <c r="I81" s="137">
        <f>I82</f>
        <v>0</v>
      </c>
      <c r="J81" s="110">
        <f t="shared" si="40"/>
        <v>11290</v>
      </c>
      <c r="K81" s="70"/>
      <c r="L81" s="70"/>
      <c r="M81"/>
      <c r="N81"/>
      <c r="O81"/>
      <c r="P81"/>
      <c r="Q81"/>
      <c r="R81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</row>
    <row r="82" spans="1:40" s="88" customFormat="1" ht="16.5" customHeight="1" x14ac:dyDescent="0.2">
      <c r="A82" s="86"/>
      <c r="B82" s="86"/>
      <c r="C82" s="102"/>
      <c r="D82" s="103" t="s">
        <v>20</v>
      </c>
      <c r="E82" s="85" t="s">
        <v>18</v>
      </c>
      <c r="F82" s="98">
        <v>0</v>
      </c>
      <c r="G82" s="131">
        <v>11290</v>
      </c>
      <c r="H82" s="111">
        <f>SUM(F82:G82)</f>
        <v>11290</v>
      </c>
      <c r="I82" s="131"/>
      <c r="J82" s="111">
        <f>SUM(H82:I82)</f>
        <v>11290</v>
      </c>
      <c r="K82" s="70"/>
      <c r="L82" s="70"/>
      <c r="M82"/>
      <c r="N82"/>
      <c r="O82"/>
      <c r="P82"/>
      <c r="Q82"/>
      <c r="R82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</row>
    <row r="83" spans="1:40" s="6" customFormat="1" ht="18" customHeight="1" x14ac:dyDescent="0.2">
      <c r="A83" s="25"/>
      <c r="B83" s="25"/>
      <c r="C83" s="44"/>
      <c r="D83" s="107" t="s">
        <v>30</v>
      </c>
      <c r="E83" s="63"/>
      <c r="F83" s="64">
        <v>81236669.689999998</v>
      </c>
      <c r="G83" s="64">
        <f>G72+G21+G68+G52+G45+G38+G26+G7</f>
        <v>320529.87000000005</v>
      </c>
      <c r="H83" s="113">
        <f>SUM(F83:G83)</f>
        <v>81557199.560000002</v>
      </c>
      <c r="I83" s="64">
        <f>I72+I21+I68+I52+I45+I38+I31+I26+I7</f>
        <v>-20000</v>
      </c>
      <c r="J83" s="113">
        <f>SUM(H83:I83)</f>
        <v>81537199.560000002</v>
      </c>
      <c r="K83" s="70"/>
      <c r="L83" s="70"/>
      <c r="M83"/>
      <c r="N83"/>
      <c r="O83"/>
      <c r="P83"/>
      <c r="Q83"/>
      <c r="R83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</row>
    <row r="84" spans="1:40" s="114" customFormat="1" ht="9.75" customHeight="1" x14ac:dyDescent="0.2">
      <c r="A84" s="138"/>
      <c r="B84" s="138"/>
      <c r="C84" s="138"/>
      <c r="D84" s="138"/>
      <c r="E84" s="138"/>
      <c r="F84" s="138"/>
      <c r="G84" s="139"/>
      <c r="H84" s="138"/>
      <c r="I84" s="139"/>
      <c r="J84" s="138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s="6" customFormat="1" ht="34.5" customHeight="1" x14ac:dyDescent="0.2">
      <c r="A85" s="176" t="s">
        <v>29</v>
      </c>
      <c r="B85" s="176"/>
      <c r="C85" s="176"/>
      <c r="D85" s="176"/>
      <c r="E85" s="176"/>
      <c r="F85" s="176"/>
      <c r="G85" s="176"/>
      <c r="H85" s="176"/>
      <c r="I85"/>
      <c r="J85" s="70"/>
      <c r="K85" s="70"/>
      <c r="L85" s="70"/>
      <c r="M85"/>
      <c r="N85"/>
      <c r="O85"/>
      <c r="P85"/>
      <c r="Q85"/>
      <c r="R85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</row>
    <row r="86" spans="1:40" s="95" customFormat="1" ht="18" customHeight="1" x14ac:dyDescent="0.2">
      <c r="A86" s="148">
        <v>921</v>
      </c>
      <c r="B86" s="149"/>
      <c r="C86" s="150"/>
      <c r="D86" s="151" t="s">
        <v>10</v>
      </c>
      <c r="E86" s="152"/>
      <c r="F86" s="153">
        <f>F87</f>
        <v>18214246.670000002</v>
      </c>
      <c r="G86" s="153">
        <f>G87</f>
        <v>78834.739999999991</v>
      </c>
      <c r="H86" s="154">
        <f>SUM(F86:G86)</f>
        <v>18293081.41</v>
      </c>
      <c r="I86" s="153">
        <f>I87</f>
        <v>0</v>
      </c>
      <c r="J86" s="154">
        <f>SUM(H86:I86)</f>
        <v>18293081.41</v>
      </c>
      <c r="K86" s="70"/>
      <c r="L86" s="70"/>
      <c r="M86"/>
      <c r="N86"/>
      <c r="O86"/>
      <c r="P86"/>
      <c r="Q86"/>
      <c r="R86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</row>
    <row r="87" spans="1:40" s="95" customFormat="1" ht="16.5" customHeight="1" x14ac:dyDescent="0.2">
      <c r="A87" s="76"/>
      <c r="B87" s="79">
        <v>92120</v>
      </c>
      <c r="C87" s="136"/>
      <c r="D87" s="133" t="s">
        <v>47</v>
      </c>
      <c r="E87" s="141"/>
      <c r="F87" s="92">
        <f>F88</f>
        <v>18214246.670000002</v>
      </c>
      <c r="G87" s="92">
        <f>G88</f>
        <v>78834.739999999991</v>
      </c>
      <c r="H87" s="109">
        <f t="shared" ref="H87:H88" si="41">SUM(F87:G87)</f>
        <v>18293081.41</v>
      </c>
      <c r="I87" s="92">
        <f>I88</f>
        <v>0</v>
      </c>
      <c r="J87" s="109">
        <f t="shared" ref="J87:J88" si="42">SUM(H87:I87)</f>
        <v>18293081.41</v>
      </c>
      <c r="K87" s="70"/>
      <c r="L87" s="70"/>
      <c r="M87"/>
      <c r="N87"/>
      <c r="O87"/>
      <c r="P87"/>
      <c r="Q87"/>
      <c r="R87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</row>
    <row r="88" spans="1:40" s="95" customFormat="1" ht="30.75" customHeight="1" x14ac:dyDescent="0.2">
      <c r="A88" s="142"/>
      <c r="B88" s="142"/>
      <c r="C88" s="143"/>
      <c r="D88" s="125" t="s">
        <v>50</v>
      </c>
      <c r="E88" s="123" t="s">
        <v>18</v>
      </c>
      <c r="F88" s="97">
        <v>18214246.670000002</v>
      </c>
      <c r="G88" s="97">
        <f>G90</f>
        <v>78834.739999999991</v>
      </c>
      <c r="H88" s="135">
        <f t="shared" si="41"/>
        <v>18293081.41</v>
      </c>
      <c r="I88" s="97">
        <f>I90</f>
        <v>0</v>
      </c>
      <c r="J88" s="135">
        <f t="shared" si="42"/>
        <v>18293081.41</v>
      </c>
      <c r="K88" s="70"/>
      <c r="L88" s="70"/>
      <c r="M88"/>
      <c r="N88"/>
      <c r="O88"/>
      <c r="P88"/>
      <c r="Q88"/>
      <c r="R88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</row>
    <row r="89" spans="1:40" s="95" customFormat="1" ht="16.5" customHeight="1" x14ac:dyDescent="0.2">
      <c r="A89" s="76"/>
      <c r="B89" s="76"/>
      <c r="C89" s="71"/>
      <c r="D89" s="72" t="s">
        <v>39</v>
      </c>
      <c r="E89" s="91"/>
      <c r="F89" s="97"/>
      <c r="G89" s="97"/>
      <c r="H89" s="91"/>
      <c r="I89" s="97"/>
      <c r="J89" s="91"/>
      <c r="K89" s="70"/>
      <c r="L89" s="70"/>
      <c r="M89"/>
      <c r="N89"/>
      <c r="O89"/>
      <c r="P89"/>
      <c r="Q89"/>
      <c r="R89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</row>
    <row r="90" spans="1:40" s="95" customFormat="1" ht="18" customHeight="1" x14ac:dyDescent="0.2">
      <c r="A90" s="77"/>
      <c r="B90" s="77"/>
      <c r="C90" s="78">
        <v>6050</v>
      </c>
      <c r="D90" s="75" t="s">
        <v>3</v>
      </c>
      <c r="E90" s="91"/>
      <c r="F90" s="93">
        <v>8783012.9900000002</v>
      </c>
      <c r="G90" s="93">
        <f>SUM(G91:G93)</f>
        <v>78834.739999999991</v>
      </c>
      <c r="H90" s="110">
        <f t="shared" ref="H90:H92" si="43">SUM(F90:G90)</f>
        <v>8861847.7300000004</v>
      </c>
      <c r="I90" s="93">
        <f>SUM(I91:I93)</f>
        <v>0</v>
      </c>
      <c r="J90" s="110">
        <f t="shared" ref="J90:J93" si="44">SUM(H90:I90)</f>
        <v>8861847.7300000004</v>
      </c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</row>
    <row r="91" spans="1:40" s="95" customFormat="1" ht="18" customHeight="1" x14ac:dyDescent="0.2">
      <c r="A91" s="77"/>
      <c r="B91" s="77"/>
      <c r="C91" s="78"/>
      <c r="D91" s="144" t="s">
        <v>51</v>
      </c>
      <c r="E91" s="91"/>
      <c r="F91" s="146">
        <v>1701628.17</v>
      </c>
      <c r="G91" s="145">
        <v>33701.85</v>
      </c>
      <c r="H91" s="147">
        <f t="shared" si="43"/>
        <v>1735330.02</v>
      </c>
      <c r="I91" s="145"/>
      <c r="J91" s="147">
        <f t="shared" si="44"/>
        <v>1735330.02</v>
      </c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</row>
    <row r="92" spans="1:40" s="95" customFormat="1" ht="18" customHeight="1" x14ac:dyDescent="0.2">
      <c r="A92" s="77"/>
      <c r="B92" s="77"/>
      <c r="C92" s="78"/>
      <c r="D92" s="144" t="s">
        <v>52</v>
      </c>
      <c r="E92" s="104"/>
      <c r="F92" s="146">
        <v>3530581.27</v>
      </c>
      <c r="G92" s="145">
        <v>26330.799999999999</v>
      </c>
      <c r="H92" s="147">
        <f t="shared" si="43"/>
        <v>3556912.07</v>
      </c>
      <c r="I92" s="145"/>
      <c r="J92" s="147">
        <f t="shared" si="44"/>
        <v>3556912.07</v>
      </c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</row>
    <row r="93" spans="1:40" s="95" customFormat="1" ht="18" customHeight="1" x14ac:dyDescent="0.2">
      <c r="A93" s="77"/>
      <c r="B93" s="77"/>
      <c r="C93" s="78"/>
      <c r="D93" s="144" t="s">
        <v>53</v>
      </c>
      <c r="E93" s="104"/>
      <c r="F93" s="146">
        <v>3280199.85</v>
      </c>
      <c r="G93" s="145">
        <v>18802.09</v>
      </c>
      <c r="H93" s="147">
        <f t="shared" ref="H93" si="45">SUM(F93:G93)</f>
        <v>3299001.94</v>
      </c>
      <c r="I93" s="145"/>
      <c r="J93" s="147">
        <f t="shared" si="44"/>
        <v>3299001.94</v>
      </c>
      <c r="K93" s="70"/>
      <c r="L93" s="70"/>
      <c r="M93"/>
      <c r="N93"/>
      <c r="O93"/>
      <c r="P93"/>
      <c r="Q93"/>
      <c r="R93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</row>
    <row r="94" spans="1:40" s="4" customFormat="1" ht="18" customHeight="1" x14ac:dyDescent="0.2">
      <c r="A94" s="25"/>
      <c r="B94" s="25"/>
      <c r="C94" s="44"/>
      <c r="D94" s="99" t="s">
        <v>31</v>
      </c>
      <c r="E94" s="63"/>
      <c r="F94" s="64">
        <v>23318153.510000002</v>
      </c>
      <c r="G94" s="64">
        <f>G86</f>
        <v>78834.739999999991</v>
      </c>
      <c r="H94" s="113">
        <f>SUM(F94:G94)</f>
        <v>23396988.25</v>
      </c>
      <c r="I94" s="64">
        <f>I86</f>
        <v>0</v>
      </c>
      <c r="J94" s="113">
        <f>SUM(H94:I94)</f>
        <v>23396988.25</v>
      </c>
      <c r="K94" s="70"/>
      <c r="L94" s="70"/>
      <c r="M94"/>
      <c r="N94"/>
      <c r="O94"/>
      <c r="P94"/>
      <c r="Q94"/>
      <c r="R94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</row>
    <row r="95" spans="1:40" s="54" customFormat="1" ht="12" customHeight="1" x14ac:dyDescent="0.2">
      <c r="A95" s="22"/>
      <c r="B95" s="22"/>
      <c r="C95" s="22"/>
      <c r="D95" s="11"/>
      <c r="E95" s="61"/>
      <c r="F95" s="62"/>
      <c r="G95" s="62"/>
      <c r="H95" s="61"/>
      <c r="I95" s="62"/>
      <c r="J95" s="61"/>
      <c r="K95" s="70"/>
      <c r="L95" s="70"/>
      <c r="M95"/>
      <c r="N95"/>
      <c r="O95"/>
      <c r="P95"/>
      <c r="Q95"/>
      <c r="R95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</row>
    <row r="96" spans="1:40" s="4" customFormat="1" ht="19.5" customHeight="1" x14ac:dyDescent="0.2">
      <c r="A96" s="173" t="s">
        <v>75</v>
      </c>
      <c r="B96" s="174"/>
      <c r="C96" s="174"/>
      <c r="D96" s="174"/>
      <c r="E96" s="175"/>
      <c r="F96" s="64">
        <v>105050692.2</v>
      </c>
      <c r="G96" s="64">
        <f>G94+G83</f>
        <v>399364.61000000004</v>
      </c>
      <c r="H96" s="113">
        <f>SUM(F96:G96)</f>
        <v>105450056.81</v>
      </c>
      <c r="I96" s="64">
        <f>I94+I83</f>
        <v>-20000</v>
      </c>
      <c r="J96" s="113">
        <f>SUM(H96:I96)</f>
        <v>105430056.81</v>
      </c>
      <c r="K96" s="70"/>
      <c r="L96" s="70"/>
      <c r="M96"/>
      <c r="N96"/>
      <c r="O96"/>
      <c r="P96"/>
      <c r="Q96"/>
      <c r="R96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</row>
    <row r="97" spans="1:40" s="1" customFormat="1" ht="12" customHeight="1" x14ac:dyDescent="0.2">
      <c r="A97" s="46"/>
      <c r="B97" s="46"/>
      <c r="C97" s="47"/>
      <c r="D97" s="48"/>
      <c r="E97" s="49"/>
      <c r="F97" s="50"/>
      <c r="G97" s="50"/>
      <c r="H97" s="49"/>
      <c r="I97" s="50"/>
      <c r="J97" s="49"/>
      <c r="K97" s="70"/>
      <c r="L97" s="70"/>
      <c r="M97"/>
      <c r="N97"/>
      <c r="O97"/>
      <c r="P97"/>
      <c r="Q97"/>
      <c r="R97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</row>
  </sheetData>
  <mergeCells count="3">
    <mergeCell ref="A4:E4"/>
    <mergeCell ref="A96:E96"/>
    <mergeCell ref="A85:H85"/>
  </mergeCells>
  <phoneticPr fontId="1" type="noConversion"/>
  <printOptions horizontalCentered="1" gridLines="1"/>
  <pageMargins left="0.45" right="0.23622047244094491" top="0.97" bottom="0.83" header="0.63" footer="0.51181102362204722"/>
  <pageSetup paperSize="9" scale="75" fitToHeight="0" orientation="landscape" r:id="rId1"/>
  <headerFooter alignWithMargins="0">
    <oddHeader xml:space="preserve">&amp;C&amp;"Bookman Old Style,Pogrubiona kursywa"&amp;12ZMIANY W PLANIE FINANSOWYM
WYDATKÓW BUDŻETOWYCH URZĘDU MIEJSKIEGO NA ROK 2022&amp;R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2022-04-04T08:07:56Z</cp:lastPrinted>
  <dcterms:created xsi:type="dcterms:W3CDTF">2000-01-03T19:49:14Z</dcterms:created>
  <dcterms:modified xsi:type="dcterms:W3CDTF">2022-04-04T08:24:07Z</dcterms:modified>
</cp:coreProperties>
</file>