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97_30VI2021_ZM_PL_FIN\"/>
    </mc:Choice>
  </mc:AlternateContent>
  <xr:revisionPtr revIDLastSave="0" documentId="13_ncr:1_{2E711073-45E5-463A-A731-318F321CA619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DOCH!$A$1:$J$60</definedName>
    <definedName name="_xlnm.Print_Titles" localSheetId="0">DOCH!$5:$5</definedName>
  </definedNames>
  <calcPr calcId="191029"/>
</workbook>
</file>

<file path=xl/calcChain.xml><?xml version="1.0" encoding="utf-8"?>
<calcChain xmlns="http://schemas.openxmlformats.org/spreadsheetml/2006/main">
  <c r="I42" i="1" l="1"/>
  <c r="H41" i="1"/>
  <c r="J44" i="1"/>
  <c r="I43" i="1"/>
  <c r="H43" i="1"/>
  <c r="G43" i="1"/>
  <c r="F43" i="1"/>
  <c r="J43" i="1" l="1"/>
  <c r="H50" i="1" l="1"/>
  <c r="J50" i="1" s="1"/>
  <c r="I49" i="1"/>
  <c r="I48" i="1" s="1"/>
  <c r="I47" i="1" s="1"/>
  <c r="G49" i="1"/>
  <c r="H49" i="1" s="1"/>
  <c r="F49" i="1"/>
  <c r="F48" i="1" s="1"/>
  <c r="F47" i="1" s="1"/>
  <c r="J41" i="1"/>
  <c r="I40" i="1"/>
  <c r="I39" i="1" s="1"/>
  <c r="G40" i="1"/>
  <c r="H40" i="1" s="1"/>
  <c r="H39" i="1" s="1"/>
  <c r="F40" i="1"/>
  <c r="I37" i="1"/>
  <c r="I36" i="1" s="1"/>
  <c r="I35" i="1" s="1"/>
  <c r="H38" i="1"/>
  <c r="J38" i="1" s="1"/>
  <c r="G37" i="1"/>
  <c r="G36" i="1" s="1"/>
  <c r="H36" i="1" s="1"/>
  <c r="F37" i="1"/>
  <c r="H46" i="1"/>
  <c r="J46" i="1" s="1"/>
  <c r="I45" i="1"/>
  <c r="G45" i="1"/>
  <c r="G42" i="1" s="1"/>
  <c r="F45" i="1"/>
  <c r="F42" i="1" s="1"/>
  <c r="H31" i="1"/>
  <c r="J31" i="1" s="1"/>
  <c r="I30" i="1"/>
  <c r="I29" i="1" s="1"/>
  <c r="I28" i="1" s="1"/>
  <c r="G30" i="1"/>
  <c r="G29" i="1" s="1"/>
  <c r="G28" i="1" s="1"/>
  <c r="F30" i="1"/>
  <c r="F29" i="1" s="1"/>
  <c r="F28" i="1" s="1"/>
  <c r="H54" i="1"/>
  <c r="J54" i="1" s="1"/>
  <c r="I53" i="1"/>
  <c r="I52" i="1" s="1"/>
  <c r="G53" i="1"/>
  <c r="G52" i="1" s="1"/>
  <c r="F53" i="1"/>
  <c r="H53" i="1" s="1"/>
  <c r="F12" i="1"/>
  <c r="F11" i="1" s="1"/>
  <c r="G39" i="1" l="1"/>
  <c r="H37" i="1"/>
  <c r="J37" i="1" s="1"/>
  <c r="J49" i="1"/>
  <c r="G48" i="1"/>
  <c r="H48" i="1" s="1"/>
  <c r="J48" i="1" s="1"/>
  <c r="G47" i="1"/>
  <c r="H47" i="1" s="1"/>
  <c r="J47" i="1" s="1"/>
  <c r="J39" i="1"/>
  <c r="J40" i="1"/>
  <c r="F52" i="1"/>
  <c r="H52" i="1" s="1"/>
  <c r="J52" i="1" s="1"/>
  <c r="G35" i="1"/>
  <c r="J36" i="1"/>
  <c r="H42" i="1"/>
  <c r="J42" i="1" s="1"/>
  <c r="J53" i="1"/>
  <c r="H45" i="1"/>
  <c r="J45" i="1" s="1"/>
  <c r="I32" i="1"/>
  <c r="H30" i="1"/>
  <c r="J30" i="1" s="1"/>
  <c r="H29" i="1"/>
  <c r="J29" i="1" s="1"/>
  <c r="H24" i="1"/>
  <c r="J24" i="1" s="1"/>
  <c r="H22" i="1"/>
  <c r="J22" i="1" s="1"/>
  <c r="H19" i="1"/>
  <c r="J19" i="1" s="1"/>
  <c r="H17" i="1"/>
  <c r="J17" i="1" s="1"/>
  <c r="G23" i="1"/>
  <c r="F23" i="1"/>
  <c r="G21" i="1"/>
  <c r="F21" i="1"/>
  <c r="G18" i="1"/>
  <c r="F18" i="1"/>
  <c r="G16" i="1"/>
  <c r="F16" i="1"/>
  <c r="I23" i="1"/>
  <c r="I21" i="1"/>
  <c r="I18" i="1"/>
  <c r="I16" i="1"/>
  <c r="H35" i="1" l="1"/>
  <c r="J35" i="1" s="1"/>
  <c r="H28" i="1"/>
  <c r="J28" i="1" s="1"/>
  <c r="G32" i="1"/>
  <c r="H32" i="1" s="1"/>
  <c r="J32" i="1" s="1"/>
  <c r="G15" i="1"/>
  <c r="H23" i="1"/>
  <c r="J23" i="1" s="1"/>
  <c r="H18" i="1"/>
  <c r="J18" i="1" s="1"/>
  <c r="G20" i="1"/>
  <c r="G14" i="1" s="1"/>
  <c r="H14" i="1" s="1"/>
  <c r="F20" i="1"/>
  <c r="H21" i="1"/>
  <c r="J21" i="1" s="1"/>
  <c r="F15" i="1"/>
  <c r="H16" i="1"/>
  <c r="J16" i="1" s="1"/>
  <c r="I20" i="1"/>
  <c r="I15" i="1"/>
  <c r="H15" i="1" l="1"/>
  <c r="J15" i="1" s="1"/>
  <c r="H20" i="1"/>
  <c r="J20" i="1" s="1"/>
  <c r="I14" i="1"/>
  <c r="I56" i="1"/>
  <c r="I12" i="1"/>
  <c r="I9" i="1"/>
  <c r="I8" i="1" s="1"/>
  <c r="H57" i="1"/>
  <c r="J57" i="1" s="1"/>
  <c r="G56" i="1"/>
  <c r="F56" i="1"/>
  <c r="H10" i="1"/>
  <c r="J10" i="1" s="1"/>
  <c r="G9" i="1"/>
  <c r="G8" i="1" s="1"/>
  <c r="F9" i="1"/>
  <c r="F8" i="1" s="1"/>
  <c r="F7" i="1" s="1"/>
  <c r="H13" i="1"/>
  <c r="J13" i="1" s="1"/>
  <c r="G12" i="1"/>
  <c r="G11" i="1" s="1"/>
  <c r="J14" i="1" l="1"/>
  <c r="H11" i="1"/>
  <c r="G7" i="1"/>
  <c r="G25" i="1" s="1"/>
  <c r="I55" i="1"/>
  <c r="I51" i="1" s="1"/>
  <c r="I58" i="1" s="1"/>
  <c r="I11" i="1"/>
  <c r="I7" i="1" s="1"/>
  <c r="I25" i="1" s="1"/>
  <c r="H56" i="1"/>
  <c r="J56" i="1" s="1"/>
  <c r="G55" i="1"/>
  <c r="G51" i="1" s="1"/>
  <c r="G58" i="1" s="1"/>
  <c r="H12" i="1"/>
  <c r="J12" i="1" s="1"/>
  <c r="H8" i="1"/>
  <c r="J8" i="1" s="1"/>
  <c r="H9" i="1"/>
  <c r="J9" i="1" s="1"/>
  <c r="G60" i="1" l="1"/>
  <c r="J11" i="1"/>
  <c r="H55" i="1"/>
  <c r="J55" i="1" s="1"/>
  <c r="I60" i="1" l="1"/>
  <c r="H51" i="1"/>
  <c r="J51" i="1" s="1"/>
  <c r="H7" i="1" l="1"/>
  <c r="J7" i="1" s="1"/>
  <c r="H25" i="1" l="1"/>
  <c r="J25" i="1" s="1"/>
  <c r="H58" i="1"/>
  <c r="J58" i="1" s="1"/>
  <c r="H60" i="1" l="1"/>
  <c r="J60" i="1" s="1"/>
</calcChain>
</file>

<file path=xl/sharedStrings.xml><?xml version="1.0" encoding="utf-8"?>
<sst xmlns="http://schemas.openxmlformats.org/spreadsheetml/2006/main" count="85" uniqueCount="53">
  <si>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</si>
  <si>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</si>
  <si>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</si>
  <si>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</si>
  <si>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</si>
  <si>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</si>
  <si>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</si>
  <si>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</si>
  <si>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</si>
  <si>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</si>
  <si>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</si>
  <si>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</si>
  <si>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RAZEM</t>
  </si>
  <si>
    <t>Wydz. Projektów Infrastrukturalnych</t>
  </si>
  <si>
    <t>I. DOCHODY  WŁASNE :</t>
  </si>
  <si>
    <t>Wydz. Gospodarki Komunalnej</t>
  </si>
  <si>
    <t xml:space="preserve">RAZEM </t>
  </si>
  <si>
    <t>GOSPODARKA  KOMUNALNA I OCHRONA ŚRODOWISKA</t>
  </si>
  <si>
    <t>Pozostała działalność</t>
  </si>
  <si>
    <t>OGÓŁEM  DOCHODY BUDŻETOWE URZĘDU MIEJSKIEGO</t>
  </si>
  <si>
    <t>Wpływy ze zwrotów dotacji oraz płatności wykorzystanych niezgodnie z przeznaczeniem lub wykorzystanych z naruszeniem procedur, o których mowa w art. 184 ustawy, pobranych nienależnie lub w nadmiernej wysokości</t>
  </si>
  <si>
    <t>RODZINA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</si>
  <si>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</si>
  <si>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</si>
  <si>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</si>
  <si>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</si>
  <si>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z dnia 30 czerwca 2021 r.</t>
  </si>
  <si>
    <t>OCHRONA ZDROWIA</t>
  </si>
  <si>
    <t>Przeciwdziałanie alkoholizmowi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</si>
  <si>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</si>
  <si>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</si>
  <si>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.0970</t>
  </si>
  <si>
    <t xml:space="preserve">Wpływy z różnych dochodów </t>
  </si>
  <si>
    <t>Dotacja celowa otrzymana z tytułu pomocy finansowej udzielanej między jednostkami samorządu terytorialnego na dofinansowanie własnych zadań bieżących</t>
  </si>
  <si>
    <t>Ochrona powietrza atmosferycznego i klimatu</t>
  </si>
  <si>
    <t>Środki otrzymane od pozostałych jednostek zaliczanych do sektora finansów publicznych na realizację zadań bieżących jednostek zaliczanych do sektora finansów publicznych</t>
  </si>
  <si>
    <t>III.  DOCHODY Z TYTUŁU DOTACJI I ŚRODKI NA ZADANIA WŁASNE :</t>
  </si>
  <si>
    <t>II.   DOCHODY ZWIĄZANE Z REALIZACJĄ ZADAŃ ZLECONYCH:</t>
  </si>
  <si>
    <t>OŚWIATA I WYCHOWANIE</t>
  </si>
  <si>
    <t>Zapewnienie uczniom prawa do bezpłatnego dostępu do podręczników, materiałów edukacyjnych lub materiałów ćwiczeniowych</t>
  </si>
  <si>
    <t>Dotacja celowa otrzymana z budżetu państwa na realizację zadań bieżących z zakresu administracji rządowej oraz innych zadań zleconych gminie (związkom gmin, związkom powiatowo-gminnym) ustawami</t>
  </si>
  <si>
    <t>Wieloosobowe stanowisko ds. Edukacji ET</t>
  </si>
  <si>
    <t>POMOC SPOŁECZNA</t>
  </si>
  <si>
    <t>Dodatki mieszkaniowe</t>
  </si>
  <si>
    <t>Środki na dofinansowanie własnych zadań bieżących gmin, powiatów (związków gmin, związków powiatowo-gminnych, związków powiatów), samorządów województw, pozyskane z innych źródeł</t>
  </si>
  <si>
    <t>Pomoc w zakresie dożywiania</t>
  </si>
  <si>
    <t>Dotacja celowa otrzymana z budżetu państwa na realizację własnych zadań bieżących gmin (związków gmin, związków powiatowo-gminnych)</t>
  </si>
  <si>
    <t>EDUKACYJNA OPIEKA WYCHOWAWCZA</t>
  </si>
  <si>
    <t>Pomoc materialna dla uczniów o charakterze  socjalnym</t>
  </si>
  <si>
    <t>Załącznik Nr 1 do zarządzenia nr 97/2021</t>
  </si>
  <si>
    <t>Zmiany wynikające z uchwały Rady Miejskiej Nr XXIII/320/2021 z dnia 29.06.2021 r.</t>
  </si>
  <si>
    <t>Zmiany wynikające z zarządzenia Burmistrza Miasta nr 96/2021 z dnia 30.06.2021 r.</t>
  </si>
  <si>
    <t>Wieloosobowe Stanowisko ds. Społecznych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</si>
</sst>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b/>
      <i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4" fillId="2" borderId="0" xfId="0" applyNumberFormat="1" applyFont="1" applyFill="1" applyBorder="1" applyAlignment="1">
      <alignment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shrinkToFi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3" fillId="4" borderId="0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 applyProtection="1">
      <alignment vertical="center" shrinkToFit="1"/>
      <protection locked="0"/>
    </xf>
    <xf numFmtId="3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shrinkToFit="1"/>
    </xf>
    <xf numFmtId="0" fontId="13" fillId="0" borderId="0" xfId="0" applyFont="1" applyAlignment="1">
      <alignment shrinkToFit="1"/>
    </xf>
    <xf numFmtId="4" fontId="13" fillId="0" borderId="0" xfId="0" applyNumberFormat="1" applyFont="1" applyAlignment="1">
      <alignment shrinkToFi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4" fontId="14" fillId="0" borderId="4" xfId="0" applyNumberFormat="1" applyFont="1" applyFill="1" applyBorder="1" applyAlignment="1" applyProtection="1">
      <alignment vertical="center" shrinkToFit="1"/>
      <protection locked="0"/>
    </xf>
    <xf numFmtId="0" fontId="13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4" fontId="4" fillId="4" borderId="0" xfId="0" applyNumberFormat="1" applyFont="1" applyFill="1" applyBorder="1" applyAlignment="1">
      <alignment shrinkToFit="1"/>
    </xf>
    <xf numFmtId="4" fontId="13" fillId="4" borderId="0" xfId="0" applyNumberFormat="1" applyFont="1" applyFill="1" applyBorder="1" applyAlignment="1">
      <alignment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shrinkToFit="1"/>
    </xf>
    <xf numFmtId="4" fontId="10" fillId="0" borderId="3" xfId="0" applyNumberFormat="1" applyFont="1" applyBorder="1" applyAlignment="1" applyProtection="1">
      <alignment vertical="center" shrinkToFit="1"/>
      <protection locked="0"/>
    </xf>
    <xf numFmtId="4" fontId="10" fillId="0" borderId="4" xfId="0" applyNumberFormat="1" applyFont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" fontId="4" fillId="0" borderId="3" xfId="0" applyNumberFormat="1" applyFont="1" applyBorder="1" applyAlignment="1" applyProtection="1">
      <alignment vertical="center" shrinkToFit="1"/>
      <protection locked="0"/>
    </xf>
    <xf numFmtId="0" fontId="11" fillId="0" borderId="3" xfId="0" applyFont="1" applyBorder="1" applyAlignment="1">
      <alignment horizontal="center" vertical="center" shrinkToFit="1"/>
    </xf>
    <xf numFmtId="4" fontId="14" fillId="0" borderId="3" xfId="0" applyNumberFormat="1" applyFont="1" applyBorder="1" applyAlignment="1" applyProtection="1">
      <alignment vertical="center" shrinkToFit="1"/>
      <protection locked="0"/>
    </xf>
    <xf numFmtId="4" fontId="3" fillId="0" borderId="1" xfId="0" applyNumberFormat="1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shrinkToFit="1"/>
    </xf>
    <xf numFmtId="4" fontId="3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>
      <alignment vertical="center" shrinkToFit="1"/>
    </xf>
    <xf numFmtId="4" fontId="13" fillId="4" borderId="0" xfId="0" applyNumberFormat="1" applyFont="1" applyFill="1" applyAlignment="1">
      <alignment horizontal="right" vertical="center"/>
    </xf>
    <xf numFmtId="0" fontId="13" fillId="4" borderId="0" xfId="0" applyFont="1" applyFill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16" fillId="4" borderId="8" xfId="0" applyNumberFormat="1" applyFont="1" applyFill="1" applyBorder="1" applyAlignment="1">
      <alignment horizontal="left" vertical="center" wrapText="1"/>
    </xf>
    <xf numFmtId="3" fontId="16" fillId="0" borderId="7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415-8409-7738ED3B85FB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085856"/>
        <c:axId val="5520866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415-8409-7738ED3B85FB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087816"/>
        <c:axId val="552089384"/>
      </c:lineChart>
      <c:catAx>
        <c:axId val="55208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20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5856"/>
        <c:crosses val="autoZero"/>
        <c:crossBetween val="between"/>
      </c:valAx>
      <c:catAx>
        <c:axId val="55208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89384"/>
        <c:crosses val="autoZero"/>
        <c:auto val="0"/>
        <c:lblAlgn val="ctr"/>
        <c:lblOffset val="100"/>
        <c:noMultiLvlLbl val="0"/>
      </c:catAx>
      <c:valAx>
        <c:axId val="55208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20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F-40B6-ADAB-D9C221A924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976"/>
        <c:axId val="63768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F-40B6-ADAB-D9C221A924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2152"/>
        <c:axId val="637690776"/>
      </c:lineChart>
      <c:catAx>
        <c:axId val="63768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976"/>
        <c:crosses val="autoZero"/>
        <c:crossBetween val="between"/>
      </c:valAx>
      <c:catAx>
        <c:axId val="63768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0776"/>
        <c:crosses val="autoZero"/>
        <c:auto val="0"/>
        <c:lblAlgn val="ctr"/>
        <c:lblOffset val="100"/>
        <c:noMultiLvlLbl val="0"/>
      </c:catAx>
      <c:valAx>
        <c:axId val="637690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35-491F-B48E-7C32341C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7440"/>
        <c:axId val="637695088"/>
      </c:barChart>
      <c:catAx>
        <c:axId val="6376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88-479D-8368-B38E88C7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8816"/>
        <c:axId val="637688032"/>
      </c:barChart>
      <c:catAx>
        <c:axId val="63768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6-463F-B721-384B099AACF7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1168"/>
        <c:axId val="637691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6-463F-B721-384B099AACF7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94696"/>
        <c:axId val="637691952"/>
      </c:lineChart>
      <c:catAx>
        <c:axId val="63769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168"/>
        <c:crosses val="autoZero"/>
        <c:crossBetween val="between"/>
      </c:valAx>
      <c:catAx>
        <c:axId val="63769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1952"/>
        <c:crosses val="autoZero"/>
        <c:auto val="0"/>
        <c:lblAlgn val="ctr"/>
        <c:lblOffset val="100"/>
        <c:noMultiLvlLbl val="0"/>
      </c:catAx>
      <c:valAx>
        <c:axId val="63769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9-40A7-BAB4-E82DD6D9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9208"/>
        <c:axId val="637695480"/>
      </c:barChart>
      <c:catAx>
        <c:axId val="6376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D8-4CF4-BBCB-BDC257AB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8616"/>
        <c:axId val="637697048"/>
      </c:barChart>
      <c:catAx>
        <c:axId val="6376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4-4618-8F69-7436E1090BD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008"/>
        <c:axId val="637693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4-4618-8F69-7436E1090BD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6856"/>
        <c:axId val="637687248"/>
      </c:lineChart>
      <c:catAx>
        <c:axId val="6376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008"/>
        <c:crosses val="autoZero"/>
        <c:crossBetween val="between"/>
      </c:valAx>
      <c:catAx>
        <c:axId val="63768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7248"/>
        <c:crosses val="autoZero"/>
        <c:auto val="0"/>
        <c:lblAlgn val="ctr"/>
        <c:lblOffset val="100"/>
        <c:noMultiLvlLbl val="0"/>
      </c:catAx>
      <c:valAx>
        <c:axId val="63768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81-46F3-B05E-9A7A723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6264"/>
        <c:axId val="637692344"/>
      </c:barChart>
      <c:catAx>
        <c:axId val="6376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31-453E-BBB4-F1B3D3FE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5872"/>
        <c:axId val="637688424"/>
      </c:barChart>
      <c:catAx>
        <c:axId val="63769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4-4B63-B822-743D6FD064F0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3912"/>
        <c:axId val="6376943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4-4B63-B822-743D6FD064F0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01752"/>
        <c:axId val="637700576"/>
      </c:lineChart>
      <c:catAx>
        <c:axId val="6376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912"/>
        <c:crosses val="autoZero"/>
        <c:crossBetween val="between"/>
      </c:valAx>
      <c:catAx>
        <c:axId val="637701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700576"/>
        <c:crosses val="autoZero"/>
        <c:auto val="0"/>
        <c:lblAlgn val="ctr"/>
        <c:lblOffset val="100"/>
        <c:noMultiLvlLbl val="0"/>
      </c:catAx>
      <c:valAx>
        <c:axId val="6377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7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41-4639-B0C6-F7F9DF69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800"/>
        <c:axId val="637685288"/>
      </c:barChart>
      <c:catAx>
        <c:axId val="6376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3F-41E0-9FBD-6642FA32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00968"/>
        <c:axId val="637700184"/>
      </c:barChart>
      <c:catAx>
        <c:axId val="6377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70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98-4CD9-957C-324E59C6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792"/>
        <c:axId val="637643736"/>
      </c:barChart>
      <c:catAx>
        <c:axId val="6376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7-4D81-B418-B4564855D3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7264"/>
        <c:axId val="63764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7-4D81-B418-B4564855D3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3344"/>
        <c:axId val="637638640"/>
      </c:lineChart>
      <c:catAx>
        <c:axId val="6376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264"/>
        <c:crosses val="autoZero"/>
        <c:crossBetween val="between"/>
      </c:valAx>
      <c:catAx>
        <c:axId val="63764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38640"/>
        <c:crosses val="autoZero"/>
        <c:auto val="0"/>
        <c:lblAlgn val="ctr"/>
        <c:lblOffset val="100"/>
        <c:noMultiLvlLbl val="0"/>
      </c:catAx>
      <c:valAx>
        <c:axId val="6376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6E-4DAA-9448-FFBF1C61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2952"/>
        <c:axId val="637642168"/>
      </c:barChart>
      <c:catAx>
        <c:axId val="6376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5-4CAF-A987-A39D44A2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776"/>
        <c:axId val="637637464"/>
      </c:barChart>
      <c:catAx>
        <c:axId val="63764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E-4B18-BE37-84D6972CACCF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384"/>
        <c:axId val="6376366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E-4B18-BE37-84D6972CACCF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4520"/>
        <c:axId val="637644912"/>
      </c:lineChart>
      <c:catAx>
        <c:axId val="6376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384"/>
        <c:crosses val="autoZero"/>
        <c:crossBetween val="between"/>
      </c:valAx>
      <c:catAx>
        <c:axId val="63764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4912"/>
        <c:crosses val="autoZero"/>
        <c:auto val="0"/>
        <c:lblAlgn val="ctr"/>
        <c:lblOffset val="100"/>
        <c:noMultiLvlLbl val="0"/>
      </c:catAx>
      <c:valAx>
        <c:axId val="63764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7C-4F58-8BDD-C7F211E8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072"/>
        <c:axId val="637638248"/>
      </c:barChart>
      <c:catAx>
        <c:axId val="6376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42-4A23-81CF-0269747B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856"/>
        <c:axId val="637647656"/>
      </c:barChart>
      <c:catAx>
        <c:axId val="6376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D-41DC-814A-0B061EA1DA6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9424"/>
        <c:axId val="6376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D-41DC-814A-0B061EA1DA6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0208"/>
        <c:axId val="637640600"/>
      </c:lineChart>
      <c:catAx>
        <c:axId val="6376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424"/>
        <c:crosses val="autoZero"/>
        <c:crossBetween val="between"/>
      </c:valAx>
      <c:catAx>
        <c:axId val="63764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0600"/>
        <c:crosses val="autoZero"/>
        <c:auto val="0"/>
        <c:lblAlgn val="ctr"/>
        <c:lblOffset val="100"/>
        <c:noMultiLvlLbl val="0"/>
      </c:catAx>
      <c:valAx>
        <c:axId val="6376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BB-4A13-B617-03479D1B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5696"/>
        <c:axId val="637646088"/>
      </c:barChart>
      <c:catAx>
        <c:axId val="63764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B-4265-A58C-3C599813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584"/>
        <c:axId val="637683720"/>
      </c:barChart>
      <c:catAx>
        <c:axId val="63768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73-4035-84F0-45E0D3B7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9808"/>
        <c:axId val="637652752"/>
      </c:barChart>
      <c:catAx>
        <c:axId val="6376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EBC-B94D-B88B1183169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792"/>
        <c:axId val="6376511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1-4EBC-B94D-B88B1183169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1376"/>
        <c:axId val="637649224"/>
      </c:lineChart>
      <c:catAx>
        <c:axId val="63765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792"/>
        <c:crosses val="autoZero"/>
        <c:crossBetween val="between"/>
      </c:valAx>
      <c:catAx>
        <c:axId val="6376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9224"/>
        <c:crosses val="autoZero"/>
        <c:auto val="0"/>
        <c:lblAlgn val="ctr"/>
        <c:lblOffset val="100"/>
        <c:noMultiLvlLbl val="0"/>
      </c:catAx>
      <c:valAx>
        <c:axId val="6376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3B-4832-B83D-81296E0A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928"/>
        <c:axId val="637655104"/>
      </c:barChart>
      <c:catAx>
        <c:axId val="6376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2C-4A76-9391-8879FFB7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008"/>
        <c:axId val="637651576"/>
      </c:barChart>
      <c:catAx>
        <c:axId val="6376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9-439E-ABF1-EAE467ED48D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144"/>
        <c:axId val="637652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9-439E-ABF1-EAE467ED48D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3536"/>
        <c:axId val="637654320"/>
      </c:lineChart>
      <c:catAx>
        <c:axId val="6376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144"/>
        <c:crosses val="autoZero"/>
        <c:crossBetween val="between"/>
      </c:valAx>
      <c:catAx>
        <c:axId val="6376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4320"/>
        <c:crosses val="autoZero"/>
        <c:auto val="0"/>
        <c:lblAlgn val="ctr"/>
        <c:lblOffset val="100"/>
        <c:noMultiLvlLbl val="0"/>
      </c:catAx>
      <c:valAx>
        <c:axId val="63765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84-4C3D-A7C1-DF93BB8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0592"/>
        <c:axId val="637659024"/>
      </c:barChart>
      <c:catAx>
        <c:axId val="6376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6-47A9-9C48-D4D45412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4712"/>
        <c:axId val="637656280"/>
      </c:barChart>
      <c:catAx>
        <c:axId val="63765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9-42DB-81D0-ECB01883ABC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6272"/>
        <c:axId val="637675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9-42DB-81D0-ECB01883ABC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8232"/>
        <c:axId val="637684504"/>
      </c:lineChart>
      <c:catAx>
        <c:axId val="6376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6272"/>
        <c:crosses val="autoZero"/>
        <c:crossBetween val="between"/>
      </c:valAx>
      <c:catAx>
        <c:axId val="63767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4504"/>
        <c:crosses val="autoZero"/>
        <c:auto val="0"/>
        <c:lblAlgn val="ctr"/>
        <c:lblOffset val="100"/>
        <c:noMultiLvlLbl val="0"/>
      </c:catAx>
      <c:valAx>
        <c:axId val="637684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16-47AD-B3E9-CC8E747D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1760"/>
        <c:axId val="637683328"/>
      </c:barChart>
      <c:catAx>
        <c:axId val="6376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28-4AE8-B853-10E99D4D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5488"/>
        <c:axId val="637684896"/>
      </c:barChart>
      <c:catAx>
        <c:axId val="6376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C-4269-B498-1950796D566C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5680"/>
        <c:axId val="6376860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C-4269-B498-1950796D566C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4312"/>
        <c:axId val="637674704"/>
      </c:lineChart>
      <c:catAx>
        <c:axId val="6376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680"/>
        <c:crosses val="autoZero"/>
        <c:crossBetween val="between"/>
      </c:valAx>
      <c:catAx>
        <c:axId val="6376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4704"/>
        <c:crosses val="autoZero"/>
        <c:auto val="0"/>
        <c:lblAlgn val="ctr"/>
        <c:lblOffset val="100"/>
        <c:noMultiLvlLbl val="0"/>
      </c:catAx>
      <c:valAx>
        <c:axId val="63767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88-4BFB-92C3-C677E4DF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7448"/>
        <c:axId val="637677840"/>
      </c:barChart>
      <c:catAx>
        <c:axId val="63767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26-47A0-A49A-462B5D33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016"/>
        <c:axId val="637679408"/>
      </c:barChart>
      <c:catAx>
        <c:axId val="6376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02" name="Wykres 339">
          <a:extLst>
            <a:ext uri="{FF2B5EF4-FFF2-40B4-BE49-F238E27FC236}">
              <a16:creationId xmlns:a16="http://schemas.microsoft.com/office/drawing/2014/main" id="{00000000-0008-0000-0000-00006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03" name="Wykres 340">
          <a:extLst>
            <a:ext uri="{FF2B5EF4-FFF2-40B4-BE49-F238E27FC236}">
              <a16:creationId xmlns:a16="http://schemas.microsoft.com/office/drawing/2014/main" id="{00000000-0008-0000-0000-00006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04" name="Wykres 341">
          <a:extLst>
            <a:ext uri="{FF2B5EF4-FFF2-40B4-BE49-F238E27FC236}">
              <a16:creationId xmlns:a16="http://schemas.microsoft.com/office/drawing/2014/main" id="{00000000-0008-0000-0000-00007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05" name="Wykres 342">
          <a:extLst>
            <a:ext uri="{FF2B5EF4-FFF2-40B4-BE49-F238E27FC236}">
              <a16:creationId xmlns:a16="http://schemas.microsoft.com/office/drawing/2014/main" id="{00000000-0008-0000-0000-00007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06" name="Wykres 343">
          <a:extLst>
            <a:ext uri="{FF2B5EF4-FFF2-40B4-BE49-F238E27FC236}">
              <a16:creationId xmlns:a16="http://schemas.microsoft.com/office/drawing/2014/main" id="{00000000-0008-0000-0000-00007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07" name="Wykres 344">
          <a:extLst>
            <a:ext uri="{FF2B5EF4-FFF2-40B4-BE49-F238E27FC236}">
              <a16:creationId xmlns:a16="http://schemas.microsoft.com/office/drawing/2014/main" id="{00000000-0008-0000-0000-00007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08" name="Wykres 345">
          <a:extLst>
            <a:ext uri="{FF2B5EF4-FFF2-40B4-BE49-F238E27FC236}">
              <a16:creationId xmlns:a16="http://schemas.microsoft.com/office/drawing/2014/main" id="{00000000-0008-0000-0000-00007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09" name="Wykres 346">
          <a:extLst>
            <a:ext uri="{FF2B5EF4-FFF2-40B4-BE49-F238E27FC236}">
              <a16:creationId xmlns:a16="http://schemas.microsoft.com/office/drawing/2014/main" id="{00000000-0008-0000-0000-00007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0" name="Wykres 347">
          <a:extLst>
            <a:ext uri="{FF2B5EF4-FFF2-40B4-BE49-F238E27FC236}">
              <a16:creationId xmlns:a16="http://schemas.microsoft.com/office/drawing/2014/main" id="{00000000-0008-0000-0000-00007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1" name="Wykres 348">
          <a:extLst>
            <a:ext uri="{FF2B5EF4-FFF2-40B4-BE49-F238E27FC236}">
              <a16:creationId xmlns:a16="http://schemas.microsoft.com/office/drawing/2014/main" id="{00000000-0008-0000-0000-00007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2" name="Wykres 349">
          <a:extLst>
            <a:ext uri="{FF2B5EF4-FFF2-40B4-BE49-F238E27FC236}">
              <a16:creationId xmlns:a16="http://schemas.microsoft.com/office/drawing/2014/main" id="{00000000-0008-0000-0000-00007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3" name="Wykres 350">
          <a:extLst>
            <a:ext uri="{FF2B5EF4-FFF2-40B4-BE49-F238E27FC236}">
              <a16:creationId xmlns:a16="http://schemas.microsoft.com/office/drawing/2014/main" id="{00000000-0008-0000-0000-00007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4" name="Wykres 351">
          <a:extLst>
            <a:ext uri="{FF2B5EF4-FFF2-40B4-BE49-F238E27FC236}">
              <a16:creationId xmlns:a16="http://schemas.microsoft.com/office/drawing/2014/main" id="{00000000-0008-0000-0000-00007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5" name="Wykres 352">
          <a:extLst>
            <a:ext uri="{FF2B5EF4-FFF2-40B4-BE49-F238E27FC236}">
              <a16:creationId xmlns:a16="http://schemas.microsoft.com/office/drawing/2014/main" id="{00000000-0008-0000-0000-00007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6" name="Wykres 353">
          <a:extLst>
            <a:ext uri="{FF2B5EF4-FFF2-40B4-BE49-F238E27FC236}">
              <a16:creationId xmlns:a16="http://schemas.microsoft.com/office/drawing/2014/main" id="{00000000-0008-0000-0000-00007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7" name="Wykres 354">
          <a:extLst>
            <a:ext uri="{FF2B5EF4-FFF2-40B4-BE49-F238E27FC236}">
              <a16:creationId xmlns:a16="http://schemas.microsoft.com/office/drawing/2014/main" id="{00000000-0008-0000-0000-00007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8" name="Wykres 355">
          <a:extLst>
            <a:ext uri="{FF2B5EF4-FFF2-40B4-BE49-F238E27FC236}">
              <a16:creationId xmlns:a16="http://schemas.microsoft.com/office/drawing/2014/main" id="{00000000-0008-0000-0000-00007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19" name="Wykres 356">
          <a:extLst>
            <a:ext uri="{FF2B5EF4-FFF2-40B4-BE49-F238E27FC236}">
              <a16:creationId xmlns:a16="http://schemas.microsoft.com/office/drawing/2014/main" id="{00000000-0008-0000-0000-00007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0" name="Wykres 357">
          <a:extLst>
            <a:ext uri="{FF2B5EF4-FFF2-40B4-BE49-F238E27FC236}">
              <a16:creationId xmlns:a16="http://schemas.microsoft.com/office/drawing/2014/main" id="{00000000-0008-0000-0000-00008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1" name="Wykres 358">
          <a:extLst>
            <a:ext uri="{FF2B5EF4-FFF2-40B4-BE49-F238E27FC236}">
              <a16:creationId xmlns:a16="http://schemas.microsoft.com/office/drawing/2014/main" id="{00000000-0008-0000-0000-00008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2" name="Wykres 359">
          <a:extLst>
            <a:ext uri="{FF2B5EF4-FFF2-40B4-BE49-F238E27FC236}">
              <a16:creationId xmlns:a16="http://schemas.microsoft.com/office/drawing/2014/main" id="{00000000-0008-0000-0000-00008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3" name="Wykres 360">
          <a:extLst>
            <a:ext uri="{FF2B5EF4-FFF2-40B4-BE49-F238E27FC236}">
              <a16:creationId xmlns:a16="http://schemas.microsoft.com/office/drawing/2014/main" id="{00000000-0008-0000-0000-00008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4" name="Wykres 361">
          <a:extLst>
            <a:ext uri="{FF2B5EF4-FFF2-40B4-BE49-F238E27FC236}">
              <a16:creationId xmlns:a16="http://schemas.microsoft.com/office/drawing/2014/main" id="{00000000-0008-0000-0000-00008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5" name="Wykres 362">
          <a:extLst>
            <a:ext uri="{FF2B5EF4-FFF2-40B4-BE49-F238E27FC236}">
              <a16:creationId xmlns:a16="http://schemas.microsoft.com/office/drawing/2014/main" id="{00000000-0008-0000-0000-00008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6" name="Wykres 363">
          <a:extLst>
            <a:ext uri="{FF2B5EF4-FFF2-40B4-BE49-F238E27FC236}">
              <a16:creationId xmlns:a16="http://schemas.microsoft.com/office/drawing/2014/main" id="{00000000-0008-0000-0000-00008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7" name="Wykres 364">
          <a:extLst>
            <a:ext uri="{FF2B5EF4-FFF2-40B4-BE49-F238E27FC236}">
              <a16:creationId xmlns:a16="http://schemas.microsoft.com/office/drawing/2014/main" id="{00000000-0008-0000-0000-00008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8" name="Wykres 365">
          <a:extLst>
            <a:ext uri="{FF2B5EF4-FFF2-40B4-BE49-F238E27FC236}">
              <a16:creationId xmlns:a16="http://schemas.microsoft.com/office/drawing/2014/main" id="{00000000-0008-0000-0000-00008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29" name="Wykres 366">
          <a:extLst>
            <a:ext uri="{FF2B5EF4-FFF2-40B4-BE49-F238E27FC236}">
              <a16:creationId xmlns:a16="http://schemas.microsoft.com/office/drawing/2014/main" id="{00000000-0008-0000-0000-00008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30" name="Wykres 367">
          <a:extLst>
            <a:ext uri="{FF2B5EF4-FFF2-40B4-BE49-F238E27FC236}">
              <a16:creationId xmlns:a16="http://schemas.microsoft.com/office/drawing/2014/main" id="{00000000-0008-0000-0000-00008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31" name="Wykres 368">
          <a:extLst>
            <a:ext uri="{FF2B5EF4-FFF2-40B4-BE49-F238E27FC236}">
              <a16:creationId xmlns:a16="http://schemas.microsoft.com/office/drawing/2014/main" id="{00000000-0008-0000-0000-00008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32" name="Wykres 369">
          <a:extLst>
            <a:ext uri="{FF2B5EF4-FFF2-40B4-BE49-F238E27FC236}">
              <a16:creationId xmlns:a16="http://schemas.microsoft.com/office/drawing/2014/main" id="{00000000-0008-0000-0000-00008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33" name="Wykres 370">
          <a:extLst>
            <a:ext uri="{FF2B5EF4-FFF2-40B4-BE49-F238E27FC236}">
              <a16:creationId xmlns:a16="http://schemas.microsoft.com/office/drawing/2014/main" id="{00000000-0008-0000-0000-00008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34" name="Wykres 371">
          <a:extLst>
            <a:ext uri="{FF2B5EF4-FFF2-40B4-BE49-F238E27FC236}">
              <a16:creationId xmlns:a16="http://schemas.microsoft.com/office/drawing/2014/main" id="{00000000-0008-0000-0000-00008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35" name="Wykres 372">
          <a:extLst>
            <a:ext uri="{FF2B5EF4-FFF2-40B4-BE49-F238E27FC236}">
              <a16:creationId xmlns:a16="http://schemas.microsoft.com/office/drawing/2014/main" id="{00000000-0008-0000-0000-00008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36" name="Wykres 373">
          <a:extLst>
            <a:ext uri="{FF2B5EF4-FFF2-40B4-BE49-F238E27FC236}">
              <a16:creationId xmlns:a16="http://schemas.microsoft.com/office/drawing/2014/main" id="{00000000-0008-0000-0000-00009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59</xdr:row>
      <xdr:rowOff>0</xdr:rowOff>
    </xdr:from>
    <xdr:to>
      <xdr:col>4</xdr:col>
      <xdr:colOff>0</xdr:colOff>
      <xdr:row>59</xdr:row>
      <xdr:rowOff>0</xdr:rowOff>
    </xdr:to>
    <xdr:graphicFrame macro="">
      <xdr:nvGraphicFramePr>
        <xdr:cNvPr id="52865937" name="Wykres 374">
          <a:extLst>
            <a:ext uri="{FF2B5EF4-FFF2-40B4-BE49-F238E27FC236}">
              <a16:creationId xmlns:a16="http://schemas.microsoft.com/office/drawing/2014/main" id="{00000000-0008-0000-0000-00009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zoomScale="70" zoomScaleNormal="70" workbookViewId="0">
      <pane xSplit="4" ySplit="5" topLeftCell="E36" activePane="bottomRight" state="frozen"/>
      <selection pane="topRight" activeCell="E1" sqref="E1"/>
      <selection pane="bottomLeft" activeCell="A7" sqref="A7"/>
      <selection pane="bottomRight" activeCell="E31" sqref="E31"/>
    </sheetView>
  </sheetViews>
  <sheetFormatPr defaultRowHeight="12.75" x14ac:dyDescent="0.2"/>
  <cols>
    <col min="1" max="1" width="4.85546875" style="18" customWidth="1"/>
    <col min="2" max="2" width="7.140625" style="15" customWidth="1"/>
    <col min="3" max="3" width="6.42578125" style="43" customWidth="1"/>
    <col min="4" max="4" width="78.5703125" style="14" customWidth="1"/>
    <col min="5" max="5" width="35.7109375" style="8" customWidth="1"/>
    <col min="6" max="6" width="16.28515625" style="32" customWidth="1"/>
    <col min="7" max="7" width="17" style="68" customWidth="1"/>
    <col min="8" max="8" width="16.28515625" style="32" hidden="1" customWidth="1"/>
    <col min="9" max="9" width="17" style="68" customWidth="1"/>
    <col min="10" max="10" width="16.28515625" style="32" customWidth="1"/>
    <col min="11" max="12" width="18.85546875" customWidth="1"/>
  </cols>
  <sheetData>
    <row r="1" spans="1:19" s="1" customFormat="1" ht="15" customHeight="1" x14ac:dyDescent="0.2">
      <c r="A1" s="18"/>
      <c r="B1" s="15"/>
      <c r="C1" s="15"/>
      <c r="D1" s="10"/>
      <c r="E1" s="36"/>
      <c r="F1" s="30"/>
      <c r="G1" s="64"/>
      <c r="H1" s="30"/>
      <c r="I1" s="64"/>
      <c r="J1" s="30" t="s">
        <v>49</v>
      </c>
      <c r="K1"/>
      <c r="L1"/>
      <c r="M1"/>
      <c r="N1"/>
      <c r="O1"/>
      <c r="P1"/>
      <c r="Q1"/>
      <c r="R1"/>
      <c r="S1"/>
    </row>
    <row r="2" spans="1:19" s="1" customFormat="1" ht="14.25" customHeight="1" x14ac:dyDescent="0.2">
      <c r="A2" s="18"/>
      <c r="B2" s="15"/>
      <c r="C2" s="15"/>
      <c r="D2" s="10"/>
      <c r="E2" s="36"/>
      <c r="F2" s="31"/>
      <c r="G2" s="65"/>
      <c r="H2" s="31"/>
      <c r="I2" s="65"/>
      <c r="J2" s="31" t="s">
        <v>4</v>
      </c>
      <c r="K2"/>
      <c r="L2"/>
      <c r="M2"/>
      <c r="N2"/>
      <c r="O2"/>
      <c r="P2"/>
      <c r="Q2"/>
      <c r="R2"/>
      <c r="S2"/>
    </row>
    <row r="3" spans="1:19" s="1" customFormat="1" ht="15" customHeight="1" x14ac:dyDescent="0.2">
      <c r="A3" s="18"/>
      <c r="B3" s="15"/>
      <c r="C3" s="15"/>
      <c r="D3" s="10"/>
      <c r="E3" s="36"/>
      <c r="F3" s="31"/>
      <c r="G3" s="65"/>
      <c r="H3" s="31"/>
      <c r="I3" s="65"/>
      <c r="J3" s="31" t="s">
        <v>26</v>
      </c>
      <c r="K3"/>
      <c r="L3"/>
      <c r="M3"/>
      <c r="N3"/>
      <c r="O3"/>
      <c r="P3"/>
      <c r="Q3"/>
      <c r="R3"/>
      <c r="S3"/>
    </row>
    <row r="4" spans="1:19" s="73" customFormat="1" ht="16.5" customHeight="1" x14ac:dyDescent="0.2">
      <c r="A4" s="110" t="s">
        <v>9</v>
      </c>
      <c r="B4" s="110"/>
      <c r="C4" s="110"/>
      <c r="D4" s="110"/>
      <c r="E4" s="110"/>
      <c r="F4" s="72"/>
      <c r="G4" s="97"/>
      <c r="H4" s="98"/>
      <c r="I4" s="97"/>
      <c r="J4" s="72"/>
      <c r="K4"/>
      <c r="L4"/>
      <c r="M4"/>
      <c r="N4"/>
      <c r="O4"/>
      <c r="P4"/>
      <c r="Q4"/>
      <c r="R4"/>
      <c r="S4"/>
    </row>
    <row r="5" spans="1:19" s="2" customFormat="1" ht="72" customHeight="1" x14ac:dyDescent="0.25">
      <c r="A5" s="19" t="s">
        <v>0</v>
      </c>
      <c r="B5" s="19" t="s">
        <v>3</v>
      </c>
      <c r="C5" s="39" t="s">
        <v>1</v>
      </c>
      <c r="D5" s="3" t="s">
        <v>2</v>
      </c>
      <c r="E5" s="3" t="s">
        <v>6</v>
      </c>
      <c r="F5" s="35" t="s">
        <v>10</v>
      </c>
      <c r="G5" s="34" t="s">
        <v>50</v>
      </c>
      <c r="H5" s="34" t="s">
        <v>11</v>
      </c>
      <c r="I5" s="34" t="s">
        <v>51</v>
      </c>
      <c r="J5" s="34" t="s">
        <v>11</v>
      </c>
      <c r="K5"/>
      <c r="L5"/>
      <c r="M5"/>
      <c r="N5"/>
      <c r="O5"/>
      <c r="P5"/>
      <c r="Q5"/>
      <c r="R5"/>
      <c r="S5"/>
    </row>
    <row r="6" spans="1:19" s="2" customFormat="1" ht="18" customHeight="1" x14ac:dyDescent="0.25">
      <c r="A6" s="114" t="s">
        <v>14</v>
      </c>
      <c r="B6" s="114"/>
      <c r="C6" s="114"/>
      <c r="D6" s="114"/>
      <c r="E6" s="114"/>
      <c r="F6" s="35"/>
      <c r="G6" s="66"/>
      <c r="H6" s="34"/>
      <c r="I6" s="66"/>
      <c r="J6" s="34"/>
      <c r="K6"/>
      <c r="L6"/>
      <c r="M6"/>
      <c r="N6"/>
      <c r="O6"/>
      <c r="P6"/>
      <c r="Q6"/>
      <c r="R6"/>
      <c r="S6"/>
    </row>
    <row r="7" spans="1:19" s="49" customFormat="1" ht="18" customHeight="1" x14ac:dyDescent="0.25">
      <c r="A7" s="17">
        <v>851</v>
      </c>
      <c r="B7" s="16"/>
      <c r="C7" s="16"/>
      <c r="D7" s="100" t="s">
        <v>27</v>
      </c>
      <c r="E7" s="3"/>
      <c r="F7" s="50">
        <f>F8+F11</f>
        <v>10345.459999999999</v>
      </c>
      <c r="G7" s="50">
        <f>G8+G11</f>
        <v>823.55</v>
      </c>
      <c r="H7" s="50">
        <f t="shared" ref="H7:H10" si="0">SUM(F7:G7)</f>
        <v>11169.009999999998</v>
      </c>
      <c r="I7" s="50">
        <f>I8+I11</f>
        <v>0</v>
      </c>
      <c r="J7" s="50">
        <f t="shared" ref="J7:J10" si="1">SUM(H7:I7)</f>
        <v>11169.009999999998</v>
      </c>
      <c r="K7"/>
      <c r="L7"/>
      <c r="M7"/>
      <c r="N7"/>
      <c r="O7"/>
      <c r="P7"/>
      <c r="Q7"/>
      <c r="R7"/>
      <c r="S7"/>
    </row>
    <row r="8" spans="1:19" s="49" customFormat="1" ht="18" customHeight="1" x14ac:dyDescent="0.25">
      <c r="A8" s="20"/>
      <c r="B8" s="21">
        <v>85154</v>
      </c>
      <c r="C8" s="44"/>
      <c r="D8" s="4" t="s">
        <v>28</v>
      </c>
      <c r="E8" s="48"/>
      <c r="F8" s="53">
        <f>F9</f>
        <v>10345.459999999999</v>
      </c>
      <c r="G8" s="53">
        <f>G9</f>
        <v>679.55</v>
      </c>
      <c r="H8" s="53">
        <f t="shared" si="0"/>
        <v>11025.009999999998</v>
      </c>
      <c r="I8" s="53">
        <f>I9</f>
        <v>0</v>
      </c>
      <c r="J8" s="53">
        <f t="shared" si="1"/>
        <v>11025.009999999998</v>
      </c>
      <c r="K8"/>
      <c r="L8"/>
      <c r="M8"/>
      <c r="N8"/>
      <c r="O8"/>
      <c r="P8"/>
      <c r="Q8"/>
      <c r="R8"/>
      <c r="S8"/>
    </row>
    <row r="9" spans="1:19" s="49" customFormat="1" ht="16.5" customHeight="1" x14ac:dyDescent="0.25">
      <c r="A9" s="20"/>
      <c r="B9" s="20"/>
      <c r="C9" s="28" t="s">
        <v>29</v>
      </c>
      <c r="D9" s="5" t="s">
        <v>30</v>
      </c>
      <c r="E9" s="46"/>
      <c r="F9" s="52">
        <f>F10</f>
        <v>10345.459999999999</v>
      </c>
      <c r="G9" s="52">
        <f t="shared" ref="G9:I9" si="2">G10</f>
        <v>679.55</v>
      </c>
      <c r="H9" s="52">
        <f t="shared" si="0"/>
        <v>11025.009999999998</v>
      </c>
      <c r="I9" s="52">
        <f t="shared" si="2"/>
        <v>0</v>
      </c>
      <c r="J9" s="52">
        <f t="shared" si="1"/>
        <v>11025.009999999998</v>
      </c>
      <c r="K9"/>
      <c r="L9"/>
      <c r="M9"/>
      <c r="N9"/>
      <c r="O9"/>
      <c r="P9"/>
      <c r="Q9"/>
      <c r="R9"/>
      <c r="S9"/>
    </row>
    <row r="10" spans="1:19" s="49" customFormat="1" ht="27" customHeight="1" x14ac:dyDescent="0.25">
      <c r="A10" s="55"/>
      <c r="B10" s="78"/>
      <c r="C10" s="79"/>
      <c r="D10" s="54" t="s">
        <v>8</v>
      </c>
      <c r="E10" s="77" t="s">
        <v>52</v>
      </c>
      <c r="F10" s="47">
        <v>10345.459999999999</v>
      </c>
      <c r="G10" s="82">
        <v>679.55</v>
      </c>
      <c r="H10" s="70">
        <f t="shared" si="0"/>
        <v>11025.009999999998</v>
      </c>
      <c r="I10" s="70"/>
      <c r="J10" s="70">
        <f t="shared" si="1"/>
        <v>11025.009999999998</v>
      </c>
      <c r="K10"/>
      <c r="L10"/>
      <c r="M10"/>
      <c r="N10"/>
      <c r="O10"/>
      <c r="P10"/>
      <c r="Q10"/>
      <c r="R10"/>
      <c r="S10"/>
    </row>
    <row r="11" spans="1:19" s="49" customFormat="1" ht="16.5" customHeight="1" x14ac:dyDescent="0.25">
      <c r="A11" s="20"/>
      <c r="B11" s="21">
        <v>85195</v>
      </c>
      <c r="C11" s="44"/>
      <c r="D11" s="4" t="s">
        <v>18</v>
      </c>
      <c r="E11" s="48"/>
      <c r="F11" s="53">
        <f>F12</f>
        <v>0</v>
      </c>
      <c r="G11" s="53">
        <f>G12</f>
        <v>144</v>
      </c>
      <c r="H11" s="53">
        <f t="shared" ref="H11:H13" si="3">SUM(F11:G11)</f>
        <v>144</v>
      </c>
      <c r="I11" s="53">
        <f>I12</f>
        <v>0</v>
      </c>
      <c r="J11" s="53">
        <f t="shared" ref="J11:J13" si="4">SUM(H11:I11)</f>
        <v>144</v>
      </c>
      <c r="K11"/>
      <c r="L11"/>
      <c r="M11"/>
      <c r="N11"/>
      <c r="O11"/>
      <c r="P11"/>
      <c r="Q11"/>
      <c r="R11"/>
      <c r="S11"/>
    </row>
    <row r="12" spans="1:19" s="49" customFormat="1" ht="16.5" customHeight="1" x14ac:dyDescent="0.25">
      <c r="A12" s="20"/>
      <c r="B12" s="20"/>
      <c r="C12" s="28" t="s">
        <v>31</v>
      </c>
      <c r="D12" s="5" t="s">
        <v>32</v>
      </c>
      <c r="E12" s="77"/>
      <c r="F12" s="52">
        <f>F13</f>
        <v>0</v>
      </c>
      <c r="G12" s="52">
        <f t="shared" ref="G12:I12" si="5">G13</f>
        <v>144</v>
      </c>
      <c r="H12" s="52">
        <f t="shared" si="3"/>
        <v>144</v>
      </c>
      <c r="I12" s="52">
        <f t="shared" si="5"/>
        <v>0</v>
      </c>
      <c r="J12" s="52">
        <f t="shared" si="4"/>
        <v>144</v>
      </c>
      <c r="K12"/>
      <c r="L12"/>
      <c r="M12"/>
      <c r="N12"/>
      <c r="O12"/>
      <c r="P12"/>
      <c r="Q12"/>
      <c r="R12"/>
      <c r="S12"/>
    </row>
    <row r="13" spans="1:19" s="49" customFormat="1" ht="16.5" customHeight="1" x14ac:dyDescent="0.25">
      <c r="A13" s="20"/>
      <c r="B13" s="81"/>
      <c r="C13" s="76"/>
      <c r="D13" s="80" t="s">
        <v>8</v>
      </c>
      <c r="E13" s="77" t="s">
        <v>5</v>
      </c>
      <c r="F13" s="47">
        <v>0</v>
      </c>
      <c r="G13" s="83">
        <v>144</v>
      </c>
      <c r="H13" s="70">
        <f t="shared" si="3"/>
        <v>144</v>
      </c>
      <c r="I13" s="70"/>
      <c r="J13" s="70">
        <f t="shared" si="4"/>
        <v>144</v>
      </c>
      <c r="K13"/>
      <c r="L13"/>
      <c r="M13"/>
      <c r="N13"/>
      <c r="O13"/>
      <c r="P13"/>
      <c r="Q13"/>
      <c r="R13"/>
      <c r="S13"/>
    </row>
    <row r="14" spans="1:19" s="49" customFormat="1" ht="18.75" customHeight="1" x14ac:dyDescent="0.25">
      <c r="A14" s="17">
        <v>855</v>
      </c>
      <c r="B14" s="16"/>
      <c r="C14" s="16"/>
      <c r="D14" s="6" t="s">
        <v>21</v>
      </c>
      <c r="E14" s="86"/>
      <c r="F14" s="87">
        <v>162306.71</v>
      </c>
      <c r="G14" s="92">
        <f>G15+G20</f>
        <v>0</v>
      </c>
      <c r="H14" s="50">
        <f t="shared" ref="H14" si="6">SUM(F14:G14)</f>
        <v>162306.71</v>
      </c>
      <c r="I14" s="92">
        <f>I15+I20</f>
        <v>8102.2300000000005</v>
      </c>
      <c r="J14" s="87">
        <f t="shared" ref="J14:J20" si="7">SUM(H14:I14)</f>
        <v>170408.94</v>
      </c>
      <c r="K14"/>
      <c r="L14"/>
      <c r="M14"/>
      <c r="N14"/>
      <c r="O14"/>
      <c r="P14"/>
      <c r="Q14"/>
      <c r="R14"/>
      <c r="S14"/>
    </row>
    <row r="15" spans="1:19" s="49" customFormat="1" ht="16.5" customHeight="1" x14ac:dyDescent="0.25">
      <c r="A15" s="20"/>
      <c r="B15" s="20">
        <v>85501</v>
      </c>
      <c r="C15" s="45"/>
      <c r="D15" s="4" t="s">
        <v>22</v>
      </c>
      <c r="E15" s="93"/>
      <c r="F15" s="94">
        <f>F16+F18</f>
        <v>15380.02</v>
      </c>
      <c r="G15" s="94">
        <f>G16+G18</f>
        <v>0</v>
      </c>
      <c r="H15" s="53">
        <f t="shared" ref="H15:H24" si="8">SUM(F15:G15)</f>
        <v>15380.02</v>
      </c>
      <c r="I15" s="94">
        <f>I16+I18</f>
        <v>2038.8</v>
      </c>
      <c r="J15" s="95">
        <f t="shared" si="7"/>
        <v>17418.82</v>
      </c>
      <c r="K15"/>
      <c r="L15"/>
      <c r="M15"/>
      <c r="N15"/>
      <c r="O15"/>
      <c r="P15"/>
      <c r="Q15"/>
      <c r="R15"/>
      <c r="S15"/>
    </row>
    <row r="16" spans="1:19" s="49" customFormat="1" ht="16.5" customHeight="1" x14ac:dyDescent="0.25">
      <c r="A16" s="20"/>
      <c r="B16" s="20"/>
      <c r="C16" s="28" t="s">
        <v>23</v>
      </c>
      <c r="D16" s="5" t="s">
        <v>24</v>
      </c>
      <c r="E16" s="77"/>
      <c r="F16" s="89">
        <f>F17</f>
        <v>1116.96</v>
      </c>
      <c r="G16" s="89">
        <f t="shared" ref="G16:I16" si="9">G17</f>
        <v>0</v>
      </c>
      <c r="H16" s="52">
        <f t="shared" si="8"/>
        <v>1116.96</v>
      </c>
      <c r="I16" s="89">
        <f t="shared" si="9"/>
        <v>143.5</v>
      </c>
      <c r="J16" s="89">
        <f t="shared" si="7"/>
        <v>1260.46</v>
      </c>
      <c r="K16"/>
      <c r="L16"/>
      <c r="M16"/>
      <c r="N16"/>
      <c r="O16"/>
      <c r="P16"/>
      <c r="Q16"/>
      <c r="R16"/>
      <c r="S16"/>
    </row>
    <row r="17" spans="1:19" s="49" customFormat="1" ht="16.5" customHeight="1" x14ac:dyDescent="0.25">
      <c r="A17" s="20"/>
      <c r="B17" s="20"/>
      <c r="C17" s="51"/>
      <c r="D17" s="80" t="s">
        <v>8</v>
      </c>
      <c r="E17" s="77" t="s">
        <v>5</v>
      </c>
      <c r="F17" s="82">
        <v>1116.96</v>
      </c>
      <c r="G17" s="91"/>
      <c r="H17" s="70">
        <f t="shared" si="8"/>
        <v>1116.96</v>
      </c>
      <c r="I17" s="82">
        <v>143.5</v>
      </c>
      <c r="J17" s="82">
        <f t="shared" si="7"/>
        <v>1260.46</v>
      </c>
      <c r="K17"/>
      <c r="L17"/>
      <c r="M17"/>
      <c r="N17"/>
      <c r="O17"/>
      <c r="P17"/>
      <c r="Q17"/>
      <c r="R17"/>
      <c r="S17"/>
    </row>
    <row r="18" spans="1:19" s="49" customFormat="1" ht="40.5" customHeight="1" x14ac:dyDescent="0.25">
      <c r="A18" s="20"/>
      <c r="B18" s="20"/>
      <c r="C18" s="28">
        <v>2910</v>
      </c>
      <c r="D18" s="5" t="s">
        <v>20</v>
      </c>
      <c r="E18" s="77"/>
      <c r="F18" s="89">
        <f>F19</f>
        <v>14263.06</v>
      </c>
      <c r="G18" s="89">
        <f t="shared" ref="G18:I18" si="10">G19</f>
        <v>0</v>
      </c>
      <c r="H18" s="52">
        <f t="shared" si="8"/>
        <v>14263.06</v>
      </c>
      <c r="I18" s="89">
        <f t="shared" si="10"/>
        <v>1895.3</v>
      </c>
      <c r="J18" s="89">
        <f t="shared" si="7"/>
        <v>16158.359999999999</v>
      </c>
      <c r="K18"/>
      <c r="L18"/>
      <c r="M18"/>
      <c r="N18"/>
      <c r="O18"/>
      <c r="P18"/>
      <c r="Q18"/>
      <c r="R18"/>
      <c r="S18"/>
    </row>
    <row r="19" spans="1:19" s="49" customFormat="1" ht="16.5" customHeight="1" x14ac:dyDescent="0.25">
      <c r="A19" s="20"/>
      <c r="B19" s="20"/>
      <c r="C19" s="51"/>
      <c r="D19" s="80" t="s">
        <v>8</v>
      </c>
      <c r="E19" s="77" t="s">
        <v>5</v>
      </c>
      <c r="F19" s="82">
        <v>14263.06</v>
      </c>
      <c r="G19" s="91"/>
      <c r="H19" s="70">
        <f t="shared" si="8"/>
        <v>14263.06</v>
      </c>
      <c r="I19" s="82">
        <v>1895.3</v>
      </c>
      <c r="J19" s="82">
        <f t="shared" si="7"/>
        <v>16158.359999999999</v>
      </c>
      <c r="K19"/>
      <c r="L19"/>
      <c r="M19"/>
      <c r="N19"/>
      <c r="O19"/>
      <c r="P19"/>
      <c r="Q19"/>
      <c r="R19"/>
      <c r="S19"/>
    </row>
    <row r="20" spans="1:19" s="49" customFormat="1" ht="28.5" customHeight="1" x14ac:dyDescent="0.25">
      <c r="A20" s="20"/>
      <c r="B20" s="21">
        <v>85502</v>
      </c>
      <c r="C20" s="44"/>
      <c r="D20" s="4" t="s">
        <v>25</v>
      </c>
      <c r="E20" s="93"/>
      <c r="F20" s="88">
        <f>100000+F21+F23</f>
        <v>146926.69</v>
      </c>
      <c r="G20" s="96">
        <f>G21+G23</f>
        <v>0</v>
      </c>
      <c r="H20" s="53">
        <f t="shared" si="8"/>
        <v>146926.69</v>
      </c>
      <c r="I20" s="96">
        <f>I21+I23</f>
        <v>6063.43</v>
      </c>
      <c r="J20" s="88">
        <f t="shared" si="7"/>
        <v>152990.12</v>
      </c>
      <c r="K20"/>
      <c r="L20"/>
      <c r="M20"/>
      <c r="N20"/>
      <c r="O20"/>
      <c r="P20"/>
      <c r="Q20"/>
      <c r="R20"/>
      <c r="S20"/>
    </row>
    <row r="21" spans="1:19" s="49" customFormat="1" ht="16.5" customHeight="1" x14ac:dyDescent="0.25">
      <c r="A21" s="20"/>
      <c r="B21" s="20"/>
      <c r="C21" s="28" t="s">
        <v>23</v>
      </c>
      <c r="D21" s="5" t="s">
        <v>24</v>
      </c>
      <c r="E21" s="77"/>
      <c r="F21" s="89">
        <f>F22</f>
        <v>4610.25</v>
      </c>
      <c r="G21" s="89">
        <f t="shared" ref="G21:I21" si="11">G22</f>
        <v>0</v>
      </c>
      <c r="H21" s="52">
        <f t="shared" si="8"/>
        <v>4610.25</v>
      </c>
      <c r="I21" s="89">
        <f t="shared" si="11"/>
        <v>595.54</v>
      </c>
      <c r="J21" s="89">
        <f t="shared" ref="J21:J24" si="12">SUM(H21:I21)</f>
        <v>5205.79</v>
      </c>
      <c r="K21"/>
      <c r="L21"/>
      <c r="M21"/>
      <c r="N21"/>
      <c r="O21"/>
      <c r="P21"/>
      <c r="Q21"/>
      <c r="R21"/>
      <c r="S21"/>
    </row>
    <row r="22" spans="1:19" s="49" customFormat="1" ht="16.5" customHeight="1" x14ac:dyDescent="0.25">
      <c r="A22" s="20"/>
      <c r="B22" s="20"/>
      <c r="C22" s="51"/>
      <c r="D22" s="80" t="s">
        <v>8</v>
      </c>
      <c r="E22" s="77" t="s">
        <v>5</v>
      </c>
      <c r="F22" s="82">
        <v>4610.25</v>
      </c>
      <c r="G22" s="91"/>
      <c r="H22" s="70">
        <f t="shared" si="8"/>
        <v>4610.25</v>
      </c>
      <c r="I22" s="82">
        <v>595.54</v>
      </c>
      <c r="J22" s="82">
        <f t="shared" si="12"/>
        <v>5205.79</v>
      </c>
      <c r="K22"/>
      <c r="L22"/>
      <c r="M22"/>
      <c r="N22"/>
      <c r="O22"/>
      <c r="P22"/>
      <c r="Q22"/>
      <c r="R22"/>
      <c r="S22"/>
    </row>
    <row r="23" spans="1:19" s="49" customFormat="1" ht="40.5" customHeight="1" x14ac:dyDescent="0.25">
      <c r="A23" s="20"/>
      <c r="B23" s="20"/>
      <c r="C23" s="28">
        <v>2910</v>
      </c>
      <c r="D23" s="5" t="s">
        <v>20</v>
      </c>
      <c r="E23" s="77"/>
      <c r="F23" s="89">
        <f>F24</f>
        <v>42316.44</v>
      </c>
      <c r="G23" s="89">
        <f t="shared" ref="G23:I23" si="13">G24</f>
        <v>0</v>
      </c>
      <c r="H23" s="52">
        <f t="shared" si="8"/>
        <v>42316.44</v>
      </c>
      <c r="I23" s="89">
        <f t="shared" si="13"/>
        <v>5467.89</v>
      </c>
      <c r="J23" s="89">
        <f t="shared" ref="J23" si="14">SUM(H23:I23)</f>
        <v>47784.33</v>
      </c>
      <c r="K23"/>
      <c r="L23"/>
      <c r="M23"/>
      <c r="N23"/>
      <c r="O23"/>
      <c r="P23"/>
      <c r="Q23"/>
      <c r="R23"/>
      <c r="S23"/>
    </row>
    <row r="24" spans="1:19" s="49" customFormat="1" ht="16.5" customHeight="1" x14ac:dyDescent="0.25">
      <c r="A24" s="20"/>
      <c r="B24" s="20"/>
      <c r="C24" s="51"/>
      <c r="D24" s="80" t="s">
        <v>8</v>
      </c>
      <c r="E24" s="77" t="s">
        <v>5</v>
      </c>
      <c r="F24" s="82">
        <v>42316.44</v>
      </c>
      <c r="G24" s="91"/>
      <c r="H24" s="70">
        <f t="shared" si="8"/>
        <v>42316.44</v>
      </c>
      <c r="I24" s="82">
        <v>5467.89</v>
      </c>
      <c r="J24" s="82">
        <f t="shared" si="12"/>
        <v>47784.33</v>
      </c>
      <c r="K24"/>
      <c r="L24"/>
      <c r="M24"/>
      <c r="N24"/>
      <c r="O24"/>
      <c r="P24"/>
      <c r="Q24"/>
      <c r="R24"/>
      <c r="S24"/>
    </row>
    <row r="25" spans="1:19" s="49" customFormat="1" ht="16.5" customHeight="1" x14ac:dyDescent="0.25">
      <c r="A25" s="107" t="s">
        <v>12</v>
      </c>
      <c r="B25" s="111"/>
      <c r="C25" s="111"/>
      <c r="D25" s="112"/>
      <c r="E25" s="38"/>
      <c r="F25" s="57">
        <v>112255318.2</v>
      </c>
      <c r="G25" s="37">
        <f>G7+G14</f>
        <v>823.55</v>
      </c>
      <c r="H25" s="57">
        <f t="shared" ref="H25" si="15">SUM(F25:G25)</f>
        <v>112256141.75</v>
      </c>
      <c r="I25" s="37">
        <f>I7+I14</f>
        <v>8102.2300000000005</v>
      </c>
      <c r="J25" s="57">
        <f t="shared" ref="J25" si="16">SUM(H25:I25)</f>
        <v>112264243.98</v>
      </c>
      <c r="K25"/>
      <c r="L25"/>
      <c r="M25"/>
      <c r="N25"/>
      <c r="O25"/>
      <c r="P25"/>
      <c r="Q25"/>
      <c r="R25"/>
      <c r="S25"/>
    </row>
    <row r="26" spans="1:19" s="49" customFormat="1" ht="7.5" customHeight="1" x14ac:dyDescent="0.25">
      <c r="A26" s="59"/>
      <c r="B26" s="59"/>
      <c r="C26" s="59"/>
      <c r="D26" s="60"/>
      <c r="E26" s="60"/>
      <c r="F26" s="61"/>
      <c r="G26" s="62"/>
      <c r="H26" s="62"/>
      <c r="I26" s="62"/>
      <c r="J26" s="62"/>
      <c r="K26"/>
      <c r="L26"/>
      <c r="M26"/>
      <c r="N26"/>
      <c r="O26"/>
      <c r="P26"/>
      <c r="Q26"/>
      <c r="R26"/>
      <c r="S26"/>
    </row>
    <row r="27" spans="1:19" s="58" customFormat="1" ht="18" customHeight="1" x14ac:dyDescent="0.2">
      <c r="A27" s="113" t="s">
        <v>37</v>
      </c>
      <c r="B27" s="113"/>
      <c r="C27" s="113"/>
      <c r="D27" s="113"/>
      <c r="E27" s="113"/>
      <c r="F27" s="113"/>
      <c r="G27" s="75"/>
      <c r="H27" s="74"/>
      <c r="I27" s="75"/>
      <c r="J27" s="74"/>
      <c r="K27"/>
      <c r="L27"/>
      <c r="M27"/>
      <c r="N27"/>
      <c r="O27"/>
      <c r="P27"/>
      <c r="Q27"/>
      <c r="R27"/>
      <c r="S27"/>
    </row>
    <row r="28" spans="1:19" s="49" customFormat="1" ht="18" customHeight="1" x14ac:dyDescent="0.25">
      <c r="A28" s="17">
        <v>801</v>
      </c>
      <c r="B28" s="16"/>
      <c r="C28" s="16"/>
      <c r="D28" s="6" t="s">
        <v>38</v>
      </c>
      <c r="E28" s="84"/>
      <c r="F28" s="50">
        <f>F29</f>
        <v>0</v>
      </c>
      <c r="G28" s="50">
        <f>G29</f>
        <v>265209.67</v>
      </c>
      <c r="H28" s="50">
        <f t="shared" ref="H28:H32" si="17">SUM(F28:G28)</f>
        <v>265209.67</v>
      </c>
      <c r="I28" s="50">
        <f>I29</f>
        <v>0</v>
      </c>
      <c r="J28" s="50">
        <f t="shared" ref="J28:J32" si="18">SUM(H28:I28)</f>
        <v>265209.67</v>
      </c>
      <c r="K28"/>
      <c r="L28"/>
      <c r="M28"/>
      <c r="N28"/>
      <c r="O28"/>
      <c r="P28"/>
      <c r="Q28"/>
      <c r="R28"/>
      <c r="S28"/>
    </row>
    <row r="29" spans="1:19" s="49" customFormat="1" ht="30" customHeight="1" x14ac:dyDescent="0.25">
      <c r="A29" s="20"/>
      <c r="B29" s="21">
        <v>80153</v>
      </c>
      <c r="C29" s="45"/>
      <c r="D29" s="103" t="s">
        <v>39</v>
      </c>
      <c r="E29" s="93"/>
      <c r="F29" s="53">
        <f>F30</f>
        <v>0</v>
      </c>
      <c r="G29" s="53">
        <f>G30</f>
        <v>265209.67</v>
      </c>
      <c r="H29" s="53">
        <f t="shared" si="17"/>
        <v>265209.67</v>
      </c>
      <c r="I29" s="53">
        <f>I30</f>
        <v>0</v>
      </c>
      <c r="J29" s="53">
        <f t="shared" si="18"/>
        <v>265209.67</v>
      </c>
      <c r="K29"/>
      <c r="L29"/>
      <c r="M29"/>
      <c r="N29"/>
      <c r="O29"/>
      <c r="P29"/>
      <c r="Q29"/>
      <c r="R29"/>
      <c r="S29"/>
    </row>
    <row r="30" spans="1:19" s="49" customFormat="1" ht="41.25" customHeight="1" x14ac:dyDescent="0.25">
      <c r="A30" s="20"/>
      <c r="B30" s="20"/>
      <c r="C30" s="28">
        <v>2010</v>
      </c>
      <c r="D30" s="5" t="s">
        <v>40</v>
      </c>
      <c r="E30" s="77"/>
      <c r="F30" s="52">
        <f>F31</f>
        <v>0</v>
      </c>
      <c r="G30" s="52">
        <f t="shared" ref="G30:I30" si="19">G31</f>
        <v>265209.67</v>
      </c>
      <c r="H30" s="52">
        <f t="shared" si="17"/>
        <v>265209.67</v>
      </c>
      <c r="I30" s="52">
        <f t="shared" si="19"/>
        <v>0</v>
      </c>
      <c r="J30" s="52">
        <f t="shared" si="18"/>
        <v>265209.67</v>
      </c>
      <c r="K30"/>
      <c r="L30"/>
      <c r="M30"/>
      <c r="N30"/>
      <c r="O30"/>
      <c r="P30"/>
      <c r="Q30"/>
      <c r="R30"/>
      <c r="S30"/>
    </row>
    <row r="31" spans="1:19" s="49" customFormat="1" ht="16.5" customHeight="1" x14ac:dyDescent="0.25">
      <c r="A31" s="81"/>
      <c r="B31" s="81"/>
      <c r="C31" s="76"/>
      <c r="D31" s="104" t="s">
        <v>8</v>
      </c>
      <c r="E31" s="115" t="s">
        <v>41</v>
      </c>
      <c r="F31" s="47">
        <v>0</v>
      </c>
      <c r="G31" s="83">
        <v>265209.67</v>
      </c>
      <c r="H31" s="71">
        <f t="shared" si="17"/>
        <v>265209.67</v>
      </c>
      <c r="I31" s="83"/>
      <c r="J31" s="71">
        <f t="shared" si="18"/>
        <v>265209.67</v>
      </c>
      <c r="K31"/>
      <c r="L31"/>
      <c r="M31"/>
      <c r="N31"/>
      <c r="O31"/>
      <c r="P31"/>
      <c r="Q31"/>
      <c r="R31"/>
      <c r="S31"/>
    </row>
    <row r="32" spans="1:19" s="49" customFormat="1" ht="17.25" customHeight="1" x14ac:dyDescent="0.25">
      <c r="A32" s="107" t="s">
        <v>16</v>
      </c>
      <c r="B32" s="108"/>
      <c r="C32" s="108"/>
      <c r="D32" s="109"/>
      <c r="E32" s="38"/>
      <c r="F32" s="57">
        <v>42783321.810000002</v>
      </c>
      <c r="G32" s="57">
        <f>G28</f>
        <v>265209.67</v>
      </c>
      <c r="H32" s="57">
        <f t="shared" si="17"/>
        <v>43048531.480000004</v>
      </c>
      <c r="I32" s="57">
        <f>I28</f>
        <v>0</v>
      </c>
      <c r="J32" s="57">
        <f t="shared" si="18"/>
        <v>43048531.480000004</v>
      </c>
      <c r="K32"/>
      <c r="L32"/>
      <c r="M32"/>
      <c r="N32"/>
      <c r="O32"/>
      <c r="P32"/>
      <c r="Q32"/>
      <c r="R32"/>
      <c r="S32"/>
    </row>
    <row r="33" spans="1:19" s="49" customFormat="1" ht="5.25" customHeight="1" x14ac:dyDescent="0.25">
      <c r="A33" s="59"/>
      <c r="B33" s="59"/>
      <c r="C33" s="59"/>
      <c r="D33" s="60"/>
      <c r="E33" s="60"/>
      <c r="F33" s="61"/>
      <c r="G33" s="62"/>
      <c r="H33" s="62"/>
      <c r="I33" s="62"/>
      <c r="J33" s="62"/>
      <c r="K33"/>
      <c r="L33"/>
      <c r="M33"/>
      <c r="N33"/>
      <c r="O33"/>
      <c r="P33"/>
      <c r="Q33"/>
      <c r="R33"/>
      <c r="S33"/>
    </row>
    <row r="34" spans="1:19" s="58" customFormat="1" ht="19.5" customHeight="1" x14ac:dyDescent="0.2">
      <c r="A34" s="113" t="s">
        <v>36</v>
      </c>
      <c r="B34" s="113"/>
      <c r="C34" s="113"/>
      <c r="D34" s="113"/>
      <c r="E34" s="113"/>
      <c r="F34" s="113"/>
      <c r="G34" s="75"/>
      <c r="H34" s="74"/>
      <c r="I34" s="75"/>
      <c r="J34" s="74"/>
      <c r="K34"/>
      <c r="L34"/>
      <c r="M34"/>
      <c r="N34"/>
      <c r="O34"/>
      <c r="P34"/>
      <c r="Q34"/>
      <c r="R34"/>
      <c r="S34"/>
    </row>
    <row r="35" spans="1:19" s="49" customFormat="1" ht="19.5" customHeight="1" x14ac:dyDescent="0.25">
      <c r="A35" s="17">
        <v>852</v>
      </c>
      <c r="B35" s="16"/>
      <c r="C35" s="16"/>
      <c r="D35" s="6" t="s">
        <v>42</v>
      </c>
      <c r="E35" s="84"/>
      <c r="F35" s="50">
        <v>1530050</v>
      </c>
      <c r="G35" s="50">
        <f>G36+G42</f>
        <v>32288.35</v>
      </c>
      <c r="H35" s="50">
        <f t="shared" ref="H35:H50" si="20">SUM(F35:G35)</f>
        <v>1562338.35</v>
      </c>
      <c r="I35" s="50">
        <f>I36+I39+I42</f>
        <v>67180</v>
      </c>
      <c r="J35" s="50">
        <f t="shared" ref="J35:J50" si="21">SUM(H35:I35)</f>
        <v>1629518.35</v>
      </c>
      <c r="K35"/>
      <c r="L35"/>
      <c r="M35"/>
      <c r="N35"/>
      <c r="O35"/>
      <c r="P35"/>
      <c r="Q35"/>
      <c r="R35"/>
      <c r="S35"/>
    </row>
    <row r="36" spans="1:19" s="49" customFormat="1" ht="16.5" customHeight="1" x14ac:dyDescent="0.25">
      <c r="A36" s="20"/>
      <c r="B36" s="21">
        <v>85215</v>
      </c>
      <c r="C36" s="44"/>
      <c r="D36" s="4" t="s">
        <v>43</v>
      </c>
      <c r="E36" s="93"/>
      <c r="F36" s="53">
        <v>6565</v>
      </c>
      <c r="G36" s="53">
        <f>G37</f>
        <v>-2196.65</v>
      </c>
      <c r="H36" s="53">
        <f t="shared" ref="H36:H41" si="22">SUM(F36:G36)</f>
        <v>4368.3500000000004</v>
      </c>
      <c r="I36" s="53">
        <f>I37</f>
        <v>0</v>
      </c>
      <c r="J36" s="53">
        <f t="shared" ref="J36:J38" si="23">SUM(H36:I36)</f>
        <v>4368.3500000000004</v>
      </c>
      <c r="K36"/>
      <c r="L36"/>
      <c r="M36"/>
      <c r="N36"/>
      <c r="O36"/>
      <c r="P36"/>
      <c r="Q36"/>
      <c r="R36"/>
      <c r="S36"/>
    </row>
    <row r="37" spans="1:19" s="49" customFormat="1" ht="41.25" customHeight="1" x14ac:dyDescent="0.25">
      <c r="A37" s="20"/>
      <c r="B37" s="20"/>
      <c r="C37" s="28">
        <v>2700</v>
      </c>
      <c r="D37" s="5" t="s">
        <v>44</v>
      </c>
      <c r="E37" s="77"/>
      <c r="F37" s="52">
        <f>F38</f>
        <v>6565</v>
      </c>
      <c r="G37" s="52">
        <f t="shared" ref="G37:I37" si="24">G38</f>
        <v>-2196.65</v>
      </c>
      <c r="H37" s="52">
        <f t="shared" si="22"/>
        <v>4368.3500000000004</v>
      </c>
      <c r="I37" s="52">
        <f t="shared" si="24"/>
        <v>0</v>
      </c>
      <c r="J37" s="52">
        <f t="shared" si="23"/>
        <v>4368.3500000000004</v>
      </c>
      <c r="K37"/>
      <c r="L37"/>
      <c r="M37"/>
      <c r="N37"/>
      <c r="O37"/>
      <c r="P37"/>
      <c r="Q37"/>
      <c r="R37"/>
      <c r="S37"/>
    </row>
    <row r="38" spans="1:19" s="49" customFormat="1" ht="16.5" customHeight="1" x14ac:dyDescent="0.25">
      <c r="A38" s="55"/>
      <c r="B38" s="55"/>
      <c r="C38" s="90"/>
      <c r="D38" s="104" t="s">
        <v>8</v>
      </c>
      <c r="E38" s="77" t="s">
        <v>5</v>
      </c>
      <c r="F38" s="47">
        <v>6565</v>
      </c>
      <c r="G38" s="83">
        <v>-2196.65</v>
      </c>
      <c r="H38" s="71">
        <f t="shared" si="22"/>
        <v>4368.3500000000004</v>
      </c>
      <c r="I38" s="83"/>
      <c r="J38" s="71">
        <f t="shared" si="23"/>
        <v>4368.3500000000004</v>
      </c>
      <c r="K38"/>
      <c r="L38"/>
      <c r="M38"/>
      <c r="N38"/>
      <c r="O38"/>
      <c r="P38"/>
      <c r="Q38"/>
      <c r="R38"/>
      <c r="S38"/>
    </row>
    <row r="39" spans="1:19" s="49" customFormat="1" ht="16.5" customHeight="1" x14ac:dyDescent="0.25">
      <c r="A39" s="20"/>
      <c r="B39" s="21">
        <v>85230</v>
      </c>
      <c r="C39" s="44"/>
      <c r="D39" s="4" t="s">
        <v>45</v>
      </c>
      <c r="E39" s="93"/>
      <c r="F39" s="53">
        <v>6565</v>
      </c>
      <c r="G39" s="53">
        <f>G40</f>
        <v>0</v>
      </c>
      <c r="H39" s="53">
        <f>H40</f>
        <v>66900</v>
      </c>
      <c r="I39" s="53">
        <f>I40</f>
        <v>3100</v>
      </c>
      <c r="J39" s="53">
        <f t="shared" ref="J39:J41" si="25">SUM(H39:I39)</f>
        <v>70000</v>
      </c>
      <c r="K39"/>
      <c r="L39"/>
      <c r="M39"/>
      <c r="N39"/>
      <c r="O39"/>
      <c r="P39"/>
      <c r="Q39"/>
      <c r="R39"/>
      <c r="S39"/>
    </row>
    <row r="40" spans="1:19" s="49" customFormat="1" ht="30" customHeight="1" x14ac:dyDescent="0.25">
      <c r="A40" s="105"/>
      <c r="B40" s="106"/>
      <c r="C40" s="28">
        <v>2030</v>
      </c>
      <c r="D40" s="5" t="s">
        <v>46</v>
      </c>
      <c r="E40" s="77"/>
      <c r="F40" s="52">
        <f>F41</f>
        <v>66900</v>
      </c>
      <c r="G40" s="52">
        <f t="shared" ref="G40:I40" si="26">G41</f>
        <v>0</v>
      </c>
      <c r="H40" s="52">
        <f t="shared" si="22"/>
        <v>66900</v>
      </c>
      <c r="I40" s="52">
        <f t="shared" si="26"/>
        <v>3100</v>
      </c>
      <c r="J40" s="52">
        <f t="shared" si="25"/>
        <v>70000</v>
      </c>
      <c r="K40"/>
      <c r="L40"/>
      <c r="M40"/>
      <c r="N40"/>
      <c r="O40"/>
      <c r="P40"/>
      <c r="Q40"/>
      <c r="R40"/>
      <c r="S40"/>
    </row>
    <row r="41" spans="1:19" s="49" customFormat="1" ht="16.5" customHeight="1" x14ac:dyDescent="0.25">
      <c r="A41" s="55"/>
      <c r="B41" s="78"/>
      <c r="C41" s="90"/>
      <c r="D41" s="80" t="s">
        <v>8</v>
      </c>
      <c r="E41" s="77" t="s">
        <v>5</v>
      </c>
      <c r="F41" s="71">
        <v>66900</v>
      </c>
      <c r="G41" s="83"/>
      <c r="H41" s="71">
        <f t="shared" si="22"/>
        <v>66900</v>
      </c>
      <c r="I41" s="83">
        <v>3100</v>
      </c>
      <c r="J41" s="71">
        <f t="shared" si="25"/>
        <v>70000</v>
      </c>
      <c r="K41"/>
      <c r="L41"/>
      <c r="M41"/>
      <c r="N41"/>
      <c r="O41"/>
      <c r="P41"/>
      <c r="Q41"/>
      <c r="R41"/>
      <c r="S41"/>
    </row>
    <row r="42" spans="1:19" s="49" customFormat="1" ht="17.25" customHeight="1" x14ac:dyDescent="0.25">
      <c r="A42" s="20"/>
      <c r="B42" s="21">
        <v>85295</v>
      </c>
      <c r="C42" s="44"/>
      <c r="D42" s="4" t="s">
        <v>18</v>
      </c>
      <c r="E42" s="93"/>
      <c r="F42" s="53">
        <f>F45</f>
        <v>34485</v>
      </c>
      <c r="G42" s="53">
        <f>G45</f>
        <v>34485</v>
      </c>
      <c r="H42" s="53">
        <f t="shared" si="20"/>
        <v>68970</v>
      </c>
      <c r="I42" s="53">
        <f>I43+I45</f>
        <v>64080</v>
      </c>
      <c r="J42" s="53">
        <f t="shared" si="21"/>
        <v>133050</v>
      </c>
      <c r="K42"/>
      <c r="L42"/>
      <c r="M42"/>
      <c r="N42"/>
      <c r="O42"/>
      <c r="P42"/>
      <c r="Q42"/>
      <c r="R42"/>
      <c r="S42"/>
    </row>
    <row r="43" spans="1:19" s="49" customFormat="1" ht="30" customHeight="1" x14ac:dyDescent="0.25">
      <c r="A43" s="105"/>
      <c r="B43" s="106"/>
      <c r="C43" s="28">
        <v>2030</v>
      </c>
      <c r="D43" s="5" t="s">
        <v>46</v>
      </c>
      <c r="E43" s="77"/>
      <c r="F43" s="52">
        <f>F44</f>
        <v>0</v>
      </c>
      <c r="G43" s="52">
        <f t="shared" ref="G43:I43" si="27">G44</f>
        <v>0</v>
      </c>
      <c r="H43" s="52">
        <f>H44</f>
        <v>0</v>
      </c>
      <c r="I43" s="52">
        <f t="shared" si="27"/>
        <v>64080</v>
      </c>
      <c r="J43" s="52">
        <f t="shared" ref="J43:J44" si="28">SUM(H43:I43)</f>
        <v>64080</v>
      </c>
      <c r="K43"/>
      <c r="L43"/>
      <c r="M43"/>
      <c r="N43"/>
      <c r="O43"/>
      <c r="P43"/>
      <c r="Q43"/>
      <c r="R43"/>
      <c r="S43"/>
    </row>
    <row r="44" spans="1:19" s="49" customFormat="1" ht="16.5" customHeight="1" x14ac:dyDescent="0.25">
      <c r="A44" s="55"/>
      <c r="B44" s="55"/>
      <c r="C44" s="90"/>
      <c r="D44" s="80" t="s">
        <v>8</v>
      </c>
      <c r="E44" s="77" t="s">
        <v>5</v>
      </c>
      <c r="F44" s="47">
        <v>0</v>
      </c>
      <c r="G44" s="82"/>
      <c r="H44" s="70"/>
      <c r="I44" s="82">
        <v>64080</v>
      </c>
      <c r="J44" s="70">
        <f t="shared" si="28"/>
        <v>64080</v>
      </c>
      <c r="K44"/>
      <c r="L44"/>
      <c r="M44"/>
      <c r="N44"/>
      <c r="O44"/>
      <c r="P44"/>
      <c r="Q44"/>
      <c r="R44"/>
      <c r="S44"/>
    </row>
    <row r="45" spans="1:19" s="49" customFormat="1" ht="41.25" customHeight="1" x14ac:dyDescent="0.25">
      <c r="A45" s="20"/>
      <c r="B45" s="20"/>
      <c r="C45" s="28">
        <v>2700</v>
      </c>
      <c r="D45" s="5" t="s">
        <v>44</v>
      </c>
      <c r="E45" s="77"/>
      <c r="F45" s="52">
        <f>F46</f>
        <v>34485</v>
      </c>
      <c r="G45" s="52">
        <f t="shared" ref="G45:I45" si="29">G46</f>
        <v>34485</v>
      </c>
      <c r="H45" s="52">
        <f t="shared" si="20"/>
        <v>68970</v>
      </c>
      <c r="I45" s="52">
        <f t="shared" si="29"/>
        <v>0</v>
      </c>
      <c r="J45" s="52">
        <f t="shared" si="21"/>
        <v>68970</v>
      </c>
      <c r="K45"/>
      <c r="L45"/>
      <c r="M45"/>
      <c r="N45"/>
      <c r="O45"/>
      <c r="P45"/>
      <c r="Q45"/>
      <c r="R45"/>
      <c r="S45"/>
    </row>
    <row r="46" spans="1:19" s="49" customFormat="1" ht="16.5" customHeight="1" x14ac:dyDescent="0.25">
      <c r="A46" s="55"/>
      <c r="B46" s="55"/>
      <c r="C46" s="90"/>
      <c r="D46" s="104" t="s">
        <v>8</v>
      </c>
      <c r="E46" s="77" t="s">
        <v>5</v>
      </c>
      <c r="F46" s="47">
        <v>34485</v>
      </c>
      <c r="G46" s="47">
        <v>34485</v>
      </c>
      <c r="H46" s="71">
        <f t="shared" si="20"/>
        <v>68970</v>
      </c>
      <c r="I46" s="83"/>
      <c r="J46" s="71">
        <f t="shared" si="21"/>
        <v>68970</v>
      </c>
      <c r="K46"/>
      <c r="L46"/>
      <c r="M46"/>
      <c r="N46"/>
      <c r="O46"/>
      <c r="P46"/>
      <c r="Q46"/>
      <c r="R46"/>
      <c r="S46"/>
    </row>
    <row r="47" spans="1:19" s="49" customFormat="1" ht="18.75" customHeight="1" x14ac:dyDescent="0.25">
      <c r="A47" s="17">
        <v>854</v>
      </c>
      <c r="B47" s="16"/>
      <c r="C47" s="16"/>
      <c r="D47" s="6" t="s">
        <v>47</v>
      </c>
      <c r="E47" s="84"/>
      <c r="F47" s="50">
        <f>F48</f>
        <v>9839</v>
      </c>
      <c r="G47" s="50">
        <f>G48</f>
        <v>0</v>
      </c>
      <c r="H47" s="50">
        <f t="shared" si="20"/>
        <v>9839</v>
      </c>
      <c r="I47" s="50">
        <f>I48</f>
        <v>14883</v>
      </c>
      <c r="J47" s="50">
        <f t="shared" si="21"/>
        <v>24722</v>
      </c>
      <c r="K47"/>
      <c r="L47"/>
      <c r="M47"/>
      <c r="N47"/>
      <c r="O47"/>
      <c r="P47"/>
      <c r="Q47"/>
      <c r="R47"/>
      <c r="S47"/>
    </row>
    <row r="48" spans="1:19" s="49" customFormat="1" ht="16.5" customHeight="1" x14ac:dyDescent="0.25">
      <c r="A48" s="20"/>
      <c r="B48" s="21">
        <v>85415</v>
      </c>
      <c r="C48" s="44"/>
      <c r="D48" s="4" t="s">
        <v>48</v>
      </c>
      <c r="E48" s="93"/>
      <c r="F48" s="53">
        <f>F49</f>
        <v>9839</v>
      </c>
      <c r="G48" s="53">
        <f>G49</f>
        <v>0</v>
      </c>
      <c r="H48" s="53">
        <f t="shared" si="20"/>
        <v>9839</v>
      </c>
      <c r="I48" s="53">
        <f>I49</f>
        <v>14883</v>
      </c>
      <c r="J48" s="53">
        <f t="shared" si="21"/>
        <v>24722</v>
      </c>
      <c r="K48"/>
      <c r="L48"/>
      <c r="M48"/>
      <c r="N48"/>
      <c r="O48"/>
      <c r="P48"/>
      <c r="Q48"/>
      <c r="R48"/>
      <c r="S48"/>
    </row>
    <row r="49" spans="1:19" s="49" customFormat="1" ht="30" customHeight="1" x14ac:dyDescent="0.25">
      <c r="A49" s="20"/>
      <c r="B49" s="20"/>
      <c r="C49" s="28">
        <v>2030</v>
      </c>
      <c r="D49" s="5" t="s">
        <v>46</v>
      </c>
      <c r="E49" s="77"/>
      <c r="F49" s="52">
        <f>F50</f>
        <v>9839</v>
      </c>
      <c r="G49" s="52">
        <f t="shared" ref="G49:I49" si="30">G50</f>
        <v>0</v>
      </c>
      <c r="H49" s="52">
        <f t="shared" si="20"/>
        <v>9839</v>
      </c>
      <c r="I49" s="52">
        <f t="shared" si="30"/>
        <v>14883</v>
      </c>
      <c r="J49" s="52">
        <f t="shared" si="21"/>
        <v>24722</v>
      </c>
      <c r="K49"/>
      <c r="L49"/>
      <c r="M49"/>
      <c r="N49"/>
      <c r="O49"/>
      <c r="P49"/>
      <c r="Q49"/>
      <c r="R49"/>
      <c r="S49"/>
    </row>
    <row r="50" spans="1:19" s="49" customFormat="1" ht="16.5" customHeight="1" x14ac:dyDescent="0.25">
      <c r="A50" s="81"/>
      <c r="B50" s="81"/>
      <c r="C50" s="90"/>
      <c r="D50" s="80" t="s">
        <v>8</v>
      </c>
      <c r="E50" s="77" t="s">
        <v>5</v>
      </c>
      <c r="F50" s="47">
        <v>9839</v>
      </c>
      <c r="G50" s="83"/>
      <c r="H50" s="71">
        <f t="shared" si="20"/>
        <v>9839</v>
      </c>
      <c r="I50" s="82">
        <v>14883</v>
      </c>
      <c r="J50" s="71">
        <f t="shared" si="21"/>
        <v>24722</v>
      </c>
      <c r="K50"/>
      <c r="L50"/>
      <c r="M50"/>
      <c r="N50"/>
      <c r="O50"/>
      <c r="P50"/>
      <c r="Q50"/>
      <c r="R50"/>
      <c r="S50"/>
    </row>
    <row r="51" spans="1:19" s="49" customFormat="1" ht="18.75" customHeight="1" x14ac:dyDescent="0.25">
      <c r="A51" s="17">
        <v>900</v>
      </c>
      <c r="B51" s="16"/>
      <c r="C51" s="16"/>
      <c r="D51" s="6" t="s">
        <v>17</v>
      </c>
      <c r="E51" s="84"/>
      <c r="F51" s="50">
        <v>2366172.4900000002</v>
      </c>
      <c r="G51" s="50">
        <f>G52+G55</f>
        <v>62515</v>
      </c>
      <c r="H51" s="50">
        <f t="shared" ref="H51:H57" si="31">SUM(F51:G51)</f>
        <v>2428687.4900000002</v>
      </c>
      <c r="I51" s="50">
        <f>I52+I55</f>
        <v>0</v>
      </c>
      <c r="J51" s="50">
        <f t="shared" ref="J51:J58" si="32">SUM(H51:I51)</f>
        <v>2428687.4900000002</v>
      </c>
      <c r="K51"/>
      <c r="L51"/>
      <c r="M51"/>
      <c r="N51"/>
      <c r="O51"/>
      <c r="P51"/>
      <c r="Q51"/>
      <c r="R51"/>
      <c r="S51"/>
    </row>
    <row r="52" spans="1:19" s="49" customFormat="1" ht="17.25" customHeight="1" x14ac:dyDescent="0.25">
      <c r="A52" s="20"/>
      <c r="B52" s="21">
        <v>90005</v>
      </c>
      <c r="C52" s="44"/>
      <c r="D52" s="4" t="s">
        <v>34</v>
      </c>
      <c r="E52" s="48"/>
      <c r="F52" s="53">
        <f>F53</f>
        <v>0</v>
      </c>
      <c r="G52" s="53">
        <f>G53</f>
        <v>30000</v>
      </c>
      <c r="H52" s="53">
        <f t="shared" ref="H52:H54" si="33">SUM(F52:G52)</f>
        <v>30000</v>
      </c>
      <c r="I52" s="53">
        <f>I53</f>
        <v>0</v>
      </c>
      <c r="J52" s="53">
        <f t="shared" ref="J52:J54" si="34">SUM(H52:I52)</f>
        <v>30000</v>
      </c>
      <c r="K52"/>
      <c r="L52"/>
      <c r="M52"/>
      <c r="N52"/>
      <c r="O52"/>
      <c r="P52"/>
      <c r="Q52"/>
      <c r="R52"/>
      <c r="S52"/>
    </row>
    <row r="53" spans="1:19" s="49" customFormat="1" ht="30" customHeight="1" x14ac:dyDescent="0.25">
      <c r="A53" s="20"/>
      <c r="B53" s="20"/>
      <c r="C53" s="28">
        <v>2460</v>
      </c>
      <c r="D53" s="5" t="s">
        <v>35</v>
      </c>
      <c r="E53" s="101"/>
      <c r="F53" s="52">
        <f>F54</f>
        <v>0</v>
      </c>
      <c r="G53" s="52">
        <f t="shared" ref="G53:I53" si="35">G54</f>
        <v>30000</v>
      </c>
      <c r="H53" s="52">
        <f t="shared" si="33"/>
        <v>30000</v>
      </c>
      <c r="I53" s="52">
        <f t="shared" si="35"/>
        <v>0</v>
      </c>
      <c r="J53" s="52">
        <f t="shared" si="34"/>
        <v>30000</v>
      </c>
      <c r="K53"/>
      <c r="L53"/>
      <c r="M53"/>
      <c r="N53"/>
      <c r="O53"/>
      <c r="P53"/>
      <c r="Q53"/>
      <c r="R53"/>
      <c r="S53"/>
    </row>
    <row r="54" spans="1:19" s="49" customFormat="1" ht="16.5" customHeight="1" x14ac:dyDescent="0.25">
      <c r="A54" s="20"/>
      <c r="B54" s="20"/>
      <c r="C54" s="102"/>
      <c r="D54" s="5" t="s">
        <v>8</v>
      </c>
      <c r="E54" s="77" t="s">
        <v>15</v>
      </c>
      <c r="F54" s="47">
        <v>0</v>
      </c>
      <c r="G54" s="83">
        <v>30000</v>
      </c>
      <c r="H54" s="71">
        <f t="shared" si="33"/>
        <v>30000</v>
      </c>
      <c r="I54" s="83"/>
      <c r="J54" s="71">
        <f t="shared" si="34"/>
        <v>30000</v>
      </c>
      <c r="K54"/>
      <c r="L54"/>
      <c r="M54"/>
      <c r="N54"/>
      <c r="O54"/>
      <c r="P54"/>
      <c r="Q54"/>
      <c r="R54"/>
      <c r="S54"/>
    </row>
    <row r="55" spans="1:19" s="49" customFormat="1" ht="16.5" customHeight="1" x14ac:dyDescent="0.25">
      <c r="A55" s="20"/>
      <c r="B55" s="21">
        <v>90095</v>
      </c>
      <c r="C55" s="44"/>
      <c r="D55" s="4" t="s">
        <v>18</v>
      </c>
      <c r="E55" s="85"/>
      <c r="F55" s="53">
        <v>2366172.4900000002</v>
      </c>
      <c r="G55" s="53">
        <f>G56</f>
        <v>32515</v>
      </c>
      <c r="H55" s="56">
        <f t="shared" si="31"/>
        <v>2398687.4900000002</v>
      </c>
      <c r="I55" s="56">
        <f>I56</f>
        <v>0</v>
      </c>
      <c r="J55" s="56">
        <f t="shared" si="32"/>
        <v>2398687.4900000002</v>
      </c>
      <c r="K55"/>
      <c r="L55"/>
      <c r="M55"/>
      <c r="N55"/>
      <c r="O55"/>
      <c r="P55"/>
      <c r="Q55"/>
      <c r="R55"/>
      <c r="S55"/>
    </row>
    <row r="56" spans="1:19" s="49" customFormat="1" ht="28.5" customHeight="1" x14ac:dyDescent="0.25">
      <c r="A56" s="20"/>
      <c r="B56" s="20"/>
      <c r="C56" s="28">
        <v>2710</v>
      </c>
      <c r="D56" s="5" t="s">
        <v>33</v>
      </c>
      <c r="E56" s="77"/>
      <c r="F56" s="52">
        <f>F57</f>
        <v>89052.52</v>
      </c>
      <c r="G56" s="52">
        <f>SUM(G57:G57)</f>
        <v>32515</v>
      </c>
      <c r="H56" s="52">
        <f t="shared" si="31"/>
        <v>121567.52</v>
      </c>
      <c r="I56" s="52">
        <f>SUM(I57:I57)</f>
        <v>0</v>
      </c>
      <c r="J56" s="52">
        <f t="shared" si="32"/>
        <v>121567.52</v>
      </c>
      <c r="K56"/>
      <c r="L56"/>
      <c r="M56"/>
      <c r="N56"/>
      <c r="O56"/>
      <c r="P56"/>
      <c r="Q56"/>
      <c r="R56"/>
      <c r="S56"/>
    </row>
    <row r="57" spans="1:19" s="49" customFormat="1" ht="15.75" customHeight="1" x14ac:dyDescent="0.25">
      <c r="A57" s="55"/>
      <c r="B57" s="55"/>
      <c r="C57" s="79"/>
      <c r="D57" s="80" t="s">
        <v>8</v>
      </c>
      <c r="E57" s="99" t="s">
        <v>13</v>
      </c>
      <c r="F57" s="63">
        <v>89052.52</v>
      </c>
      <c r="G57" s="82">
        <v>32515</v>
      </c>
      <c r="H57" s="63">
        <f t="shared" si="31"/>
        <v>121567.52</v>
      </c>
      <c r="I57" s="71"/>
      <c r="J57" s="63">
        <f t="shared" si="32"/>
        <v>121567.52</v>
      </c>
      <c r="K57"/>
      <c r="L57"/>
      <c r="M57"/>
      <c r="N57"/>
      <c r="O57"/>
      <c r="P57"/>
      <c r="Q57"/>
      <c r="R57"/>
      <c r="S57"/>
    </row>
    <row r="58" spans="1:19" s="49" customFormat="1" ht="17.25" customHeight="1" x14ac:dyDescent="0.25">
      <c r="A58" s="107" t="s">
        <v>16</v>
      </c>
      <c r="B58" s="108"/>
      <c r="C58" s="108"/>
      <c r="D58" s="109"/>
      <c r="E58" s="38"/>
      <c r="F58" s="57">
        <v>6030950.4900000002</v>
      </c>
      <c r="G58" s="57">
        <f>G35+G51</f>
        <v>94803.35</v>
      </c>
      <c r="H58" s="57">
        <f t="shared" ref="H58" si="36">SUM(F58:G58)</f>
        <v>6125753.8399999999</v>
      </c>
      <c r="I58" s="57">
        <f>I35+I47+I51</f>
        <v>82063</v>
      </c>
      <c r="J58" s="57">
        <f t="shared" si="32"/>
        <v>6207816.8399999999</v>
      </c>
      <c r="K58"/>
      <c r="L58"/>
      <c r="M58"/>
      <c r="N58"/>
      <c r="O58"/>
      <c r="P58"/>
      <c r="Q58"/>
      <c r="R58"/>
      <c r="S58"/>
    </row>
    <row r="59" spans="1:19" s="1" customFormat="1" ht="9" customHeight="1" x14ac:dyDescent="0.2">
      <c r="A59" s="18"/>
      <c r="B59" s="15"/>
      <c r="C59" s="15"/>
      <c r="D59" s="10"/>
      <c r="E59" s="7"/>
      <c r="F59" s="29"/>
      <c r="G59" s="67"/>
      <c r="H59" s="29"/>
      <c r="I59" s="67"/>
      <c r="J59" s="29"/>
      <c r="K59"/>
      <c r="L59"/>
      <c r="M59"/>
      <c r="N59"/>
      <c r="O59"/>
      <c r="P59"/>
      <c r="Q59"/>
      <c r="R59"/>
      <c r="S59"/>
    </row>
    <row r="60" spans="1:19" ht="18.75" customHeight="1" x14ac:dyDescent="0.2">
      <c r="A60" s="107" t="s">
        <v>19</v>
      </c>
      <c r="B60" s="108"/>
      <c r="C60" s="108"/>
      <c r="D60" s="109"/>
      <c r="E60" s="38"/>
      <c r="F60" s="37">
        <v>206404390.99000001</v>
      </c>
      <c r="G60" s="37">
        <f>G25+G32+G58</f>
        <v>360836.56999999995</v>
      </c>
      <c r="H60" s="37">
        <f>SUM(F60:G60)</f>
        <v>206765227.56</v>
      </c>
      <c r="I60" s="37">
        <f>I25+I58</f>
        <v>90165.23</v>
      </c>
      <c r="J60" s="37">
        <f>SUM(H60:I60)</f>
        <v>206855392.78999999</v>
      </c>
    </row>
    <row r="61" spans="1:19" x14ac:dyDescent="0.2">
      <c r="A61" s="22"/>
      <c r="B61" s="23"/>
      <c r="C61" s="40"/>
      <c r="D61" s="11"/>
    </row>
    <row r="62" spans="1:19" ht="25.5" customHeight="1" x14ac:dyDescent="0.2">
      <c r="A62" s="24"/>
      <c r="B62" s="25"/>
      <c r="C62" s="41"/>
      <c r="D62" s="12"/>
      <c r="E62" s="9"/>
      <c r="F62" s="33"/>
      <c r="G62" s="69"/>
      <c r="H62" s="33"/>
      <c r="I62" s="69"/>
      <c r="J62" s="33"/>
    </row>
    <row r="63" spans="1:19" x14ac:dyDescent="0.2">
      <c r="A63" s="26"/>
      <c r="B63" s="27"/>
      <c r="C63" s="42"/>
      <c r="D63" s="13"/>
      <c r="E63" s="9"/>
      <c r="F63" s="33"/>
      <c r="G63" s="69"/>
      <c r="H63" s="33"/>
      <c r="I63" s="69"/>
      <c r="J63" s="33"/>
    </row>
    <row r="64" spans="1:19" x14ac:dyDescent="0.2">
      <c r="A64" s="26"/>
      <c r="B64" s="27"/>
      <c r="C64" s="42"/>
      <c r="D64" s="13"/>
      <c r="E64" s="9"/>
      <c r="F64" s="33"/>
      <c r="G64" s="69"/>
      <c r="H64" s="33"/>
      <c r="I64" s="69"/>
      <c r="J64" s="33"/>
    </row>
    <row r="65" spans="1:10" x14ac:dyDescent="0.2">
      <c r="A65" s="26"/>
      <c r="B65" s="27"/>
      <c r="C65" s="42"/>
      <c r="D65" s="13"/>
      <c r="E65" s="9"/>
      <c r="F65" s="33"/>
      <c r="G65" s="69"/>
      <c r="H65" s="33"/>
      <c r="I65" s="69"/>
      <c r="J65" s="33"/>
    </row>
    <row r="66" spans="1:10" x14ac:dyDescent="0.2">
      <c r="A66" s="26"/>
      <c r="B66" s="27"/>
      <c r="C66" s="42"/>
      <c r="D66" s="13"/>
      <c r="E66" s="9"/>
      <c r="F66" s="33"/>
      <c r="G66" s="69"/>
      <c r="H66" s="33"/>
      <c r="I66" s="69"/>
      <c r="J66" s="33"/>
    </row>
    <row r="67" spans="1:10" x14ac:dyDescent="0.2">
      <c r="A67" s="26"/>
      <c r="B67" s="27"/>
      <c r="C67" s="42"/>
      <c r="D67" s="13"/>
      <c r="E67" s="9"/>
      <c r="F67" s="33"/>
      <c r="G67" s="69"/>
      <c r="H67" s="33"/>
      <c r="I67" s="69"/>
      <c r="J67" s="33"/>
    </row>
    <row r="68" spans="1:10" x14ac:dyDescent="0.2">
      <c r="A68" s="26"/>
      <c r="B68" s="27"/>
      <c r="C68" s="42"/>
      <c r="D68" s="13"/>
      <c r="E68" s="9"/>
      <c r="F68" s="33"/>
      <c r="G68" s="69"/>
      <c r="H68" s="33"/>
      <c r="I68" s="69"/>
      <c r="J68" s="33"/>
    </row>
    <row r="76" spans="1:10" x14ac:dyDescent="0.2">
      <c r="D76" s="14" t="s">
        <v>7</v>
      </c>
    </row>
  </sheetData>
  <mergeCells count="8">
    <mergeCell ref="A60:D60"/>
    <mergeCell ref="A4:E4"/>
    <mergeCell ref="A25:D25"/>
    <mergeCell ref="A34:F34"/>
    <mergeCell ref="A58:D58"/>
    <mergeCell ref="A6:E6"/>
    <mergeCell ref="A27:F27"/>
    <mergeCell ref="A32:D32"/>
  </mergeCells>
  <phoneticPr fontId="1" type="noConversion"/>
  <printOptions horizontalCentered="1" gridLines="1"/>
  <pageMargins left="0.27559055118110237" right="0.23622047244094491" top="0.78740157480314965" bottom="0.78740157480314965" header="0.47244094488188981" footer="0.51181102362204722"/>
  <pageSetup paperSize="9" scale="71" orientation="landscape" r:id="rId1"/>
  <headerFooter alignWithMargins="0">
    <oddHeader xml:space="preserve">&amp;C&amp;"Bookman Old Style,Pogrubiona kursywa"&amp;12ZMIANY W PLANIE FINANSOWYM
DOCHODÓW BUDŻETOWYCH URZĘDU MIEJSKIEGO NA ROK 2021&amp;"Arial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2021-07-05T11:08:12Z</cp:lastPrinted>
  <dcterms:created xsi:type="dcterms:W3CDTF">2000-11-02T14:08:21Z</dcterms:created>
  <dcterms:modified xsi:type="dcterms:W3CDTF">2021-07-05T11:08:42Z</dcterms:modified>
</cp:coreProperties>
</file>