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035" tabRatio="599"/>
  </bookViews>
  <sheets>
    <sheet name="DOCH" sheetId="1" r:id="rId1"/>
  </sheets>
  <definedNames>
    <definedName name="Drukowany">DOCH!A1:XEY1</definedName>
    <definedName name="_xlnm.Print_Area" localSheetId="0">DOCH!$A$1:$J$90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I30" i="1" l="1"/>
  <c r="G30" i="1"/>
  <c r="H54" i="1" l="1"/>
  <c r="J54" i="1" s="1"/>
  <c r="I53" i="1"/>
  <c r="I52" i="1" s="1"/>
  <c r="I51" i="1" s="1"/>
  <c r="G53" i="1"/>
  <c r="G52" i="1" s="1"/>
  <c r="G51" i="1" s="1"/>
  <c r="F53" i="1"/>
  <c r="H53" i="1" s="1"/>
  <c r="J53" i="1" s="1"/>
  <c r="F52" i="1" l="1"/>
  <c r="H36" i="1"/>
  <c r="J36" i="1" s="1"/>
  <c r="I35" i="1"/>
  <c r="I34" i="1" s="1"/>
  <c r="I33" i="1" s="1"/>
  <c r="G35" i="1"/>
  <c r="G34" i="1" s="1"/>
  <c r="G33" i="1" s="1"/>
  <c r="G41" i="1" s="1"/>
  <c r="F35" i="1"/>
  <c r="G85" i="1"/>
  <c r="G84" i="1" s="1"/>
  <c r="G83" i="1" s="1"/>
  <c r="G80" i="1"/>
  <c r="G76" i="1" s="1"/>
  <c r="G75" i="1" s="1"/>
  <c r="G77" i="1"/>
  <c r="G72" i="1"/>
  <c r="G71" i="1" s="1"/>
  <c r="G70" i="1" s="1"/>
  <c r="G88" i="1" s="1"/>
  <c r="G67" i="1"/>
  <c r="G64" i="1"/>
  <c r="G57" i="1"/>
  <c r="G56" i="1" s="1"/>
  <c r="G55" i="1" s="1"/>
  <c r="G59" i="1" s="1"/>
  <c r="H59" i="1" s="1"/>
  <c r="G46" i="1"/>
  <c r="G45" i="1" s="1"/>
  <c r="G44" i="1" s="1"/>
  <c r="G48" i="1" s="1"/>
  <c r="G39" i="1"/>
  <c r="G38" i="1"/>
  <c r="G37" i="1" s="1"/>
  <c r="G28" i="1"/>
  <c r="G27" i="1" s="1"/>
  <c r="G26" i="1" s="1"/>
  <c r="G24" i="1"/>
  <c r="G23" i="1" s="1"/>
  <c r="G22" i="1" s="1"/>
  <c r="G20" i="1"/>
  <c r="G19" i="1" s="1"/>
  <c r="G18" i="1" s="1"/>
  <c r="G16" i="1"/>
  <c r="G15" i="1" s="1"/>
  <c r="G13" i="1"/>
  <c r="G12" i="1" s="1"/>
  <c r="G9" i="1"/>
  <c r="G8" i="1" s="1"/>
  <c r="I85" i="1"/>
  <c r="I84" i="1" s="1"/>
  <c r="I83" i="1" s="1"/>
  <c r="I80" i="1"/>
  <c r="I77" i="1"/>
  <c r="I72" i="1"/>
  <c r="I71" i="1" s="1"/>
  <c r="I70" i="1" s="1"/>
  <c r="I67" i="1"/>
  <c r="I64" i="1"/>
  <c r="I57" i="1"/>
  <c r="I56" i="1" s="1"/>
  <c r="I55" i="1" s="1"/>
  <c r="I59" i="1" s="1"/>
  <c r="I46" i="1"/>
  <c r="I45" i="1" s="1"/>
  <c r="I44" i="1" s="1"/>
  <c r="I48" i="1" s="1"/>
  <c r="I39" i="1"/>
  <c r="I38" i="1" s="1"/>
  <c r="I37" i="1" s="1"/>
  <c r="I41" i="1" s="1"/>
  <c r="I28" i="1"/>
  <c r="I27" i="1" s="1"/>
  <c r="I26" i="1" s="1"/>
  <c r="I24" i="1"/>
  <c r="I23" i="1" s="1"/>
  <c r="I22" i="1" s="1"/>
  <c r="I20" i="1"/>
  <c r="I19" i="1" s="1"/>
  <c r="I18" i="1" s="1"/>
  <c r="I16" i="1"/>
  <c r="I15" i="1" s="1"/>
  <c r="I13" i="1"/>
  <c r="I12" i="1" s="1"/>
  <c r="I9" i="1"/>
  <c r="I8" i="1" s="1"/>
  <c r="I76" i="1" l="1"/>
  <c r="I75" i="1" s="1"/>
  <c r="G63" i="1"/>
  <c r="G62" i="1" s="1"/>
  <c r="H52" i="1"/>
  <c r="J52" i="1" s="1"/>
  <c r="H51" i="1"/>
  <c r="J51" i="1" s="1"/>
  <c r="I11" i="1"/>
  <c r="I63" i="1"/>
  <c r="I62" i="1" s="1"/>
  <c r="I88" i="1" s="1"/>
  <c r="G11" i="1"/>
  <c r="H35" i="1"/>
  <c r="J35" i="1" s="1"/>
  <c r="F34" i="1"/>
  <c r="I7" i="1"/>
  <c r="G7" i="1"/>
  <c r="G90" i="1" s="1"/>
  <c r="H87" i="1"/>
  <c r="J87" i="1" s="1"/>
  <c r="F85" i="1"/>
  <c r="H85" i="1" s="1"/>
  <c r="J85" i="1" s="1"/>
  <c r="H82" i="1"/>
  <c r="J82" i="1" s="1"/>
  <c r="F80" i="1"/>
  <c r="H80" i="1" s="1"/>
  <c r="H79" i="1"/>
  <c r="J79" i="1" s="1"/>
  <c r="F77" i="1"/>
  <c r="H69" i="1"/>
  <c r="J69" i="1" s="1"/>
  <c r="F67" i="1"/>
  <c r="H66" i="1"/>
  <c r="J66" i="1" s="1"/>
  <c r="F64" i="1"/>
  <c r="F24" i="1"/>
  <c r="F23" i="1" s="1"/>
  <c r="F22" i="1" s="1"/>
  <c r="H17" i="1"/>
  <c r="J17" i="1" s="1"/>
  <c r="F16" i="1"/>
  <c r="H10" i="1"/>
  <c r="J10" i="1" s="1"/>
  <c r="F9" i="1"/>
  <c r="I90" i="1" l="1"/>
  <c r="H34" i="1"/>
  <c r="J34" i="1" s="1"/>
  <c r="H33" i="1"/>
  <c r="J33" i="1" s="1"/>
  <c r="H84" i="1"/>
  <c r="J84" i="1" s="1"/>
  <c r="H64" i="1"/>
  <c r="J64" i="1" s="1"/>
  <c r="J80" i="1"/>
  <c r="F76" i="1"/>
  <c r="F75" i="1" s="1"/>
  <c r="H77" i="1"/>
  <c r="J77" i="1" s="1"/>
  <c r="H67" i="1"/>
  <c r="J67" i="1" s="1"/>
  <c r="H9" i="1"/>
  <c r="J9" i="1" s="1"/>
  <c r="H16" i="1"/>
  <c r="J16" i="1" s="1"/>
  <c r="H83" i="1" l="1"/>
  <c r="J83" i="1" s="1"/>
  <c r="H75" i="1"/>
  <c r="J75" i="1" s="1"/>
  <c r="H76" i="1"/>
  <c r="J76" i="1" s="1"/>
  <c r="H62" i="1"/>
  <c r="J62" i="1" s="1"/>
  <c r="H63" i="1"/>
  <c r="J63" i="1" s="1"/>
  <c r="H74" i="1"/>
  <c r="J74" i="1" s="1"/>
  <c r="H58" i="1"/>
  <c r="J58" i="1" s="1"/>
  <c r="F57" i="1"/>
  <c r="F56" i="1" s="1"/>
  <c r="F55" i="1" s="1"/>
  <c r="H47" i="1"/>
  <c r="J47" i="1" s="1"/>
  <c r="F46" i="1"/>
  <c r="F45" i="1" s="1"/>
  <c r="H29" i="1"/>
  <c r="J29" i="1" s="1"/>
  <c r="F28" i="1"/>
  <c r="F27" i="1" s="1"/>
  <c r="H25" i="1"/>
  <c r="J25" i="1" s="1"/>
  <c r="F20" i="1"/>
  <c r="H21" i="1"/>
  <c r="J21" i="1" s="1"/>
  <c r="H15" i="1"/>
  <c r="F13" i="1"/>
  <c r="H14" i="1"/>
  <c r="J14" i="1" s="1"/>
  <c r="H28" i="1" l="1"/>
  <c r="J28" i="1" s="1"/>
  <c r="H13" i="1"/>
  <c r="J13" i="1" s="1"/>
  <c r="H72" i="1"/>
  <c r="J72" i="1" s="1"/>
  <c r="H57" i="1"/>
  <c r="J57" i="1" s="1"/>
  <c r="H55" i="1"/>
  <c r="J55" i="1" s="1"/>
  <c r="H56" i="1"/>
  <c r="J56" i="1" s="1"/>
  <c r="H20" i="1"/>
  <c r="J20" i="1" s="1"/>
  <c r="H45" i="1"/>
  <c r="J45" i="1" s="1"/>
  <c r="H46" i="1"/>
  <c r="J46" i="1" s="1"/>
  <c r="H11" i="1"/>
  <c r="H24" i="1"/>
  <c r="J24" i="1" s="1"/>
  <c r="H26" i="1"/>
  <c r="J26" i="1" s="1"/>
  <c r="H23" i="1"/>
  <c r="J23" i="1" s="1"/>
  <c r="H22" i="1"/>
  <c r="J22" i="1" s="1"/>
  <c r="J15" i="1"/>
  <c r="H8" i="1"/>
  <c r="J8" i="1" s="1"/>
  <c r="H7" i="1" l="1"/>
  <c r="J7" i="1" s="1"/>
  <c r="H19" i="1"/>
  <c r="J19" i="1" s="1"/>
  <c r="H18" i="1"/>
  <c r="J18" i="1" s="1"/>
  <c r="J59" i="1"/>
  <c r="H71" i="1"/>
  <c r="J71" i="1" s="1"/>
  <c r="J11" i="1"/>
  <c r="H70" i="1"/>
  <c r="J70" i="1" s="1"/>
  <c r="H48" i="1"/>
  <c r="J48" i="1" s="1"/>
  <c r="H44" i="1"/>
  <c r="J44" i="1" s="1"/>
  <c r="H12" i="1"/>
  <c r="J12" i="1" s="1"/>
  <c r="H27" i="1"/>
  <c r="J27" i="1" s="1"/>
  <c r="H30" i="1" l="1"/>
  <c r="J30" i="1" s="1"/>
  <c r="H40" i="1" l="1"/>
  <c r="J40" i="1" s="1"/>
  <c r="F39" i="1"/>
  <c r="H39" i="1" l="1"/>
  <c r="J39" i="1" s="1"/>
  <c r="F38" i="1"/>
  <c r="H38" i="1" l="1"/>
  <c r="J38" i="1" s="1"/>
  <c r="F37" i="1"/>
  <c r="H37" i="1" s="1"/>
  <c r="J37" i="1" s="1"/>
  <c r="H41" i="1" l="1"/>
  <c r="J41" i="1" s="1"/>
  <c r="H88" i="1" l="1"/>
  <c r="J88" i="1" s="1"/>
  <c r="H90" i="1" l="1"/>
  <c r="J90" i="1" s="1"/>
</calcChain>
</file>

<file path=xl/sharedStrings.xml><?xml version="1.0" encoding="utf-8"?>
<sst xmlns="http://schemas.openxmlformats.org/spreadsheetml/2006/main" count="118" uniqueCount="68">
  <si>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</si>
  <si>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</si>
  <si>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</si>
  <si>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</si>
  <si>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</si>
  <si>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</si>
  <si>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</si>
  <si>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</si>
  <si>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</si>
  <si>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</si>
  <si>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</si>
  <si>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</si>
  <si>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OGÓŁEM</t>
  </si>
  <si>
    <t>RAZEM</t>
  </si>
  <si>
    <t>Dotacje celowe otrzymane z budżetu państwa na realizację zadań bieżących z zakresu administracji rządowej oraz innych zadań zleconych gminie (związkom gmin, związkom powiatowo-gminnym) ustawami</t>
  </si>
  <si>
    <t>Pozostała działalność</t>
  </si>
  <si>
    <t>OŚWIATA I WYCHOWANIE</t>
  </si>
  <si>
    <t>Wydz. Projektów Infrastrukturalnych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</si>
  <si>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0950</t>
    </r>
  </si>
  <si>
    <t>Wpływy z tytułu kar i odszkodowań wynikających z umów</t>
  </si>
  <si>
    <t>GOSPODARKA MIESZKANIOWA</t>
  </si>
  <si>
    <t>Gospodarka gruntami i nieruchomościami</t>
  </si>
  <si>
    <t>Wydz. Gospodarki Nieruchomościami i Planowania Przestrzennego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</si>
  <si>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</si>
  <si>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</si>
  <si>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ADMINISTRACJA PUBLICZNA</t>
  </si>
  <si>
    <t>Urzędy gmin (miast i miast na prawach powiatu)</t>
  </si>
  <si>
    <t>DOCHODY OD OSÓB PRAWNYCH, OD OSÓB FIZYCZNYCH I INNYCH JEDNOSTEK NIEPOSIADAJĄCYCH OSOBOWOŚCI PRAWNEJ ORAZ WYDATKI ZWIĄZANE Z ICH POBOREM</t>
  </si>
  <si>
    <t>Udziały gmin w podatkach stanowiących dochód budżetu państwa</t>
  </si>
  <si>
    <t>RÓŻNE ROZLICZENIA</t>
  </si>
  <si>
    <t>Różne rozliczenia finansowe</t>
  </si>
  <si>
    <t>Stan. ds. Wojskowych</t>
  </si>
  <si>
    <t>Wieloosobowe stanowisko ds. Edukacji ET</t>
  </si>
  <si>
    <t>KULTURA I OCHRONA DZIEDZICTWA NARODOWEGO</t>
  </si>
  <si>
    <t>RAZEM  V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</si>
  <si>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</si>
  <si>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 xml:space="preserve">PROJEKT: WIRTUALNY WARSZAWSKI OBSZAR FUNKCJONALNY (VIRTUAL WOF) </t>
  </si>
  <si>
    <t>VI. DOCHODY ZWIĄZANE Z REALIZACJĄ PROGRAMÓW I PROJEKTÓW FINANSOWANYCH Z UDZIAŁEM ŚRODKÓW EUROPEJSKICH I INNYCH ŚRODKÓW POCHODZĄCYCH ZE ŹRÓDEŁ ZAGRANICZNYCH NIEPODLEGAJĄCYCH ZWROTOWI:</t>
  </si>
  <si>
    <t>I. DOCHODY  WŁASNE :</t>
  </si>
  <si>
    <r>
      <t>.</t>
    </r>
    <r>
      <rPr>
        <sz val="9"/>
        <rFont val="Verdana"/>
        <family val="2"/>
        <charset val="238"/>
      </rPr>
      <t>0470</t>
    </r>
  </si>
  <si>
    <t>Wpływy z opłat za trwały zarząd, użytkowanie i służebności</t>
  </si>
  <si>
    <r>
      <t>.</t>
    </r>
    <r>
      <rPr>
        <sz val="9"/>
        <rFont val="Verdana"/>
        <family val="2"/>
        <charset val="238"/>
      </rPr>
      <t>0020</t>
    </r>
  </si>
  <si>
    <t>Wpływy z podatku dochodowego od osób prawnych</t>
  </si>
  <si>
    <t>Ochrona zabytków i opieka nad zabytkami</t>
  </si>
  <si>
    <t>II.    DOCHODY ZWIĄZANE Z REALIZACJĄ ZADAŃ ZLECONYCH:</t>
  </si>
  <si>
    <t>Zapewnienie uczniom prawa do bezpłatnego dostępu do podręczników, materiałów edukacyjnych lub materiałów ćwiczeniowych</t>
  </si>
  <si>
    <t>Biblioteki</t>
  </si>
  <si>
    <t>Dotacje celowe otrzymane z powiatu na zadania bieżące realizowane na podstawie porozumień (umów) między jednostkami samorządu  terytorialnego</t>
  </si>
  <si>
    <t>GOSPODARKA  KOMUNALNA I OCHRONA ŚRODOWISKA</t>
  </si>
  <si>
    <t>Dotacja celowa otrzymana z tytułu pomocy finansowej udzielanej między jednostkami samorządu terytorialnego na dofinansowanie własnych zadań inwestycyjnych i zakupów inwestycyjnych</t>
  </si>
  <si>
    <t>Dotacje celowe w ramach programów finansowanych z udziałem środków europejskich oraz środków, o których mowa w art. 5 ust.3 pkt 5 lit. a i b ustawy, lub płatności w ramach budżetu środków europejskich, realizowanych przez jednostki samorządu terytorialnego</t>
  </si>
  <si>
    <t>PROJEKT:  ODNOWA TKANKI MIESZKANIOWEJ NA TERENIE MIASTA NOWY DWÓR MAZOWIECKI JAKO ELEMENT SZERSZEGO DZIAŁANIA REWITALIZACYJNEGO</t>
  </si>
  <si>
    <t>Dotacje celowe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</si>
  <si>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Ochrona powietrza atmosferycznego i klimatu</t>
  </si>
  <si>
    <t xml:space="preserve">RAZEM  </t>
  </si>
  <si>
    <t>III.  DOCHODY ZWIĄZANE Z REALIZACJĄ ZADAŃ POWIERZONYCH :</t>
  </si>
  <si>
    <t>IV.  DOCHODY Z TYTUŁU DOTACJI  I ŚRODKI NA ZADANIA WŁASNE :</t>
  </si>
  <si>
    <t>Zmiany wynikające z zarządzenia Burmistrza Miasta nr 96/2020 z dnia 23.06.2020 r.</t>
  </si>
  <si>
    <t>URZĘDY NACZELNYCH ORGANÓW WŁADZY PAŃSTWOWEJ, KONTROLI I OCHRONY PRAWA ORAZ SĄDOWNICTWA</t>
  </si>
  <si>
    <t>Wybory Prezydenta Rzeczypospolitej Polskiej</t>
  </si>
  <si>
    <t>Wydz. Organizacyjny</t>
  </si>
  <si>
    <t>Szkoły podstawowe</t>
  </si>
  <si>
    <t>Załącznik Nr 1 do zarządzenia nr 98/2020</t>
  </si>
  <si>
    <t>z dnia 30 czerwca 2020 r.</t>
  </si>
  <si>
    <t>PROJEKT: OGRANICZENIE ZANIECZYSZCZEŃ PWIETRZA W NOWYM DWORZE MAZOWIECKIM</t>
  </si>
  <si>
    <t>Zmiany wynikające z uchwały Rady Miejskiej Nr XIV/203/2020  z 30.06.2020 r.</t>
  </si>
  <si>
    <t>PROJEKT: ZDALNA SZKOŁA - WSPARCIE OGÓLNOPOLSKIEJ SIECI EDUKACYJNEJ W SYSTEMIE KSZTAŁCENIA ZDALNEGO</t>
  </si>
  <si>
    <t>Wydz. Informatyki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</si>
</sst>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9"/>
      <color rgb="FFFF0000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b/>
      <sz val="9"/>
      <color rgb="FF0000CC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4" fontId="4" fillId="0" borderId="3" xfId="0" applyNumberFormat="1" applyFont="1" applyFill="1" applyBorder="1" applyAlignment="1">
      <alignment vertical="center" shrinkToFit="1"/>
    </xf>
    <xf numFmtId="4" fontId="4" fillId="2" borderId="0" xfId="0" applyNumberFormat="1" applyFont="1" applyFill="1" applyBorder="1" applyAlignment="1">
      <alignment shrinkToFit="1"/>
    </xf>
    <xf numFmtId="4" fontId="13" fillId="0" borderId="4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4" fillId="4" borderId="0" xfId="0" applyFont="1" applyFill="1" applyAlignment="1">
      <alignment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0" borderId="3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3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4" fontId="13" fillId="0" borderId="3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4" fontId="4" fillId="0" borderId="0" xfId="0" applyNumberFormat="1" applyFont="1" applyFill="1" applyBorder="1" applyAlignment="1">
      <alignment shrinkToFit="1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4" fillId="4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4" fillId="2" borderId="0" xfId="0" applyNumberFormat="1" applyFont="1" applyFill="1" applyAlignment="1">
      <alignment horizontal="right"/>
    </xf>
    <xf numFmtId="4" fontId="10" fillId="0" borderId="4" xfId="0" applyNumberFormat="1" applyFont="1" applyFill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68256"/>
        <c:axId val="48276629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67472"/>
        <c:axId val="482765120"/>
      </c:lineChart>
      <c:catAx>
        <c:axId val="482768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6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6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8256"/>
        <c:crosses val="autoZero"/>
        <c:crossBetween val="between"/>
      </c:valAx>
      <c:catAx>
        <c:axId val="48276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65120"/>
        <c:crosses val="autoZero"/>
        <c:auto val="0"/>
        <c:lblAlgn val="ctr"/>
        <c:lblOffset val="100"/>
        <c:noMultiLvlLbl val="0"/>
      </c:catAx>
      <c:valAx>
        <c:axId val="482765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67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82368"/>
        <c:axId val="482777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82760"/>
        <c:axId val="482779232"/>
      </c:lineChart>
      <c:catAx>
        <c:axId val="48278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7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77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2368"/>
        <c:crosses val="autoZero"/>
        <c:crossBetween val="between"/>
      </c:valAx>
      <c:catAx>
        <c:axId val="482782760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79232"/>
        <c:crosses val="autoZero"/>
        <c:auto val="0"/>
        <c:lblAlgn val="ctr"/>
        <c:lblOffset val="100"/>
        <c:noMultiLvlLbl val="0"/>
      </c:catAx>
      <c:valAx>
        <c:axId val="482779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82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74920"/>
        <c:axId val="482783152"/>
      </c:barChart>
      <c:catAx>
        <c:axId val="48277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3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83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4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84720"/>
        <c:axId val="482772568"/>
      </c:barChart>
      <c:catAx>
        <c:axId val="48278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2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72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72960"/>
        <c:axId val="48277335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84328"/>
        <c:axId val="482773744"/>
      </c:lineChart>
      <c:catAx>
        <c:axId val="482772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3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73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2960"/>
        <c:crosses val="autoZero"/>
        <c:crossBetween val="between"/>
      </c:valAx>
      <c:catAx>
        <c:axId val="482784328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73744"/>
        <c:crosses val="autoZero"/>
        <c:auto val="0"/>
        <c:lblAlgn val="ctr"/>
        <c:lblOffset val="100"/>
        <c:noMultiLvlLbl val="0"/>
      </c:catAx>
      <c:valAx>
        <c:axId val="482773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84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74528"/>
        <c:axId val="482775312"/>
      </c:barChart>
      <c:catAx>
        <c:axId val="482774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5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75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4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81584"/>
        <c:axId val="482778056"/>
      </c:barChart>
      <c:catAx>
        <c:axId val="482781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8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78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1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76096"/>
        <c:axId val="482781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75704"/>
        <c:axId val="482777664"/>
      </c:lineChart>
      <c:catAx>
        <c:axId val="482776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1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8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6096"/>
        <c:crosses val="autoZero"/>
        <c:crossBetween val="between"/>
      </c:valAx>
      <c:catAx>
        <c:axId val="482775704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77664"/>
        <c:crosses val="autoZero"/>
        <c:auto val="0"/>
        <c:lblAlgn val="ctr"/>
        <c:lblOffset val="100"/>
        <c:noMultiLvlLbl val="0"/>
      </c:catAx>
      <c:valAx>
        <c:axId val="482777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75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78840"/>
        <c:axId val="482797264"/>
      </c:barChart>
      <c:catAx>
        <c:axId val="482778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9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8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94520"/>
        <c:axId val="482794912"/>
      </c:barChart>
      <c:catAx>
        <c:axId val="48279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4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94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91776"/>
        <c:axId val="4827855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92952"/>
        <c:axId val="482795304"/>
      </c:lineChart>
      <c:catAx>
        <c:axId val="48279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5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85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1776"/>
        <c:crosses val="autoZero"/>
        <c:crossBetween val="between"/>
      </c:valAx>
      <c:catAx>
        <c:axId val="482792952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95304"/>
        <c:crosses val="autoZero"/>
        <c:auto val="0"/>
        <c:lblAlgn val="ctr"/>
        <c:lblOffset val="100"/>
        <c:noMultiLvlLbl val="0"/>
      </c:catAx>
      <c:valAx>
        <c:axId val="482795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9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71000"/>
        <c:axId val="482767864"/>
      </c:barChart>
      <c:catAx>
        <c:axId val="482771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7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6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1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89424"/>
        <c:axId val="482792168"/>
      </c:barChart>
      <c:catAx>
        <c:axId val="48278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9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87072"/>
        <c:axId val="482786680"/>
      </c:barChart>
      <c:catAx>
        <c:axId val="48278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8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87856"/>
        <c:axId val="482796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88248"/>
        <c:axId val="482785896"/>
      </c:lineChart>
      <c:catAx>
        <c:axId val="48278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9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7856"/>
        <c:crosses val="autoZero"/>
        <c:crossBetween val="between"/>
      </c:valAx>
      <c:catAx>
        <c:axId val="482788248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85896"/>
        <c:crosses val="autoZero"/>
        <c:auto val="0"/>
        <c:lblAlgn val="ctr"/>
        <c:lblOffset val="100"/>
        <c:noMultiLvlLbl val="0"/>
      </c:catAx>
      <c:valAx>
        <c:axId val="482785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8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96872"/>
        <c:axId val="482796480"/>
      </c:barChart>
      <c:catAx>
        <c:axId val="482796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96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6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88640"/>
        <c:axId val="482789816"/>
      </c:barChart>
      <c:catAx>
        <c:axId val="48278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8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86288"/>
        <c:axId val="48279060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90992"/>
        <c:axId val="482793736"/>
      </c:lineChart>
      <c:catAx>
        <c:axId val="482786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0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90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6288"/>
        <c:crosses val="autoZero"/>
        <c:crossBetween val="between"/>
      </c:valAx>
      <c:catAx>
        <c:axId val="482790992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93736"/>
        <c:crosses val="autoZero"/>
        <c:auto val="0"/>
        <c:lblAlgn val="ctr"/>
        <c:lblOffset val="100"/>
        <c:noMultiLvlLbl val="0"/>
      </c:catAx>
      <c:valAx>
        <c:axId val="482793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90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00008"/>
        <c:axId val="482807456"/>
      </c:barChart>
      <c:catAx>
        <c:axId val="48280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7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07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01968"/>
        <c:axId val="482800400"/>
      </c:barChart>
      <c:catAx>
        <c:axId val="48280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0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00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1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06672"/>
        <c:axId val="482798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02752"/>
        <c:axId val="482809024"/>
      </c:lineChart>
      <c:catAx>
        <c:axId val="48280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98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6672"/>
        <c:crosses val="autoZero"/>
        <c:crossBetween val="between"/>
      </c:valAx>
      <c:catAx>
        <c:axId val="482802752"/>
        <c:scaling>
          <c:orientation val="minMax"/>
        </c:scaling>
        <c:delete val="1"/>
        <c:axPos val="b"/>
        <c:majorTickMark val="out"/>
        <c:minorTickMark val="none"/>
        <c:tickLblPos val="nextTo"/>
        <c:crossAx val="482809024"/>
        <c:crosses val="autoZero"/>
        <c:auto val="0"/>
        <c:lblAlgn val="ctr"/>
        <c:lblOffset val="100"/>
        <c:noMultiLvlLbl val="0"/>
      </c:catAx>
      <c:valAx>
        <c:axId val="482809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802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09416"/>
        <c:axId val="482807848"/>
      </c:barChart>
      <c:catAx>
        <c:axId val="482809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7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07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9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68648"/>
        <c:axId val="482763552"/>
      </c:barChart>
      <c:catAx>
        <c:axId val="482768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3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63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8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07064"/>
        <c:axId val="482798832"/>
      </c:barChart>
      <c:catAx>
        <c:axId val="482807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98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7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99224"/>
        <c:axId val="48280824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08632"/>
        <c:axId val="482797656"/>
      </c:lineChart>
      <c:catAx>
        <c:axId val="482799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8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08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9224"/>
        <c:crosses val="autoZero"/>
        <c:crossBetween val="between"/>
      </c:valAx>
      <c:catAx>
        <c:axId val="482808632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97656"/>
        <c:crosses val="autoZero"/>
        <c:auto val="0"/>
        <c:lblAlgn val="ctr"/>
        <c:lblOffset val="100"/>
        <c:noMultiLvlLbl val="0"/>
      </c:catAx>
      <c:valAx>
        <c:axId val="482797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808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98440"/>
        <c:axId val="482799616"/>
      </c:barChart>
      <c:catAx>
        <c:axId val="482798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9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98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01576"/>
        <c:axId val="482802360"/>
      </c:barChart>
      <c:catAx>
        <c:axId val="48280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0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1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03536"/>
        <c:axId val="482803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04320"/>
        <c:axId val="482804712"/>
      </c:lineChart>
      <c:catAx>
        <c:axId val="482803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3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03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03536"/>
        <c:crosses val="autoZero"/>
        <c:crossBetween val="between"/>
      </c:valAx>
      <c:catAx>
        <c:axId val="482804320"/>
        <c:scaling>
          <c:orientation val="minMax"/>
        </c:scaling>
        <c:delete val="1"/>
        <c:axPos val="b"/>
        <c:majorTickMark val="out"/>
        <c:minorTickMark val="none"/>
        <c:tickLblPos val="nextTo"/>
        <c:crossAx val="482804712"/>
        <c:crosses val="autoZero"/>
        <c:auto val="0"/>
        <c:lblAlgn val="ctr"/>
        <c:lblOffset val="100"/>
        <c:noMultiLvlLbl val="0"/>
      </c:catAx>
      <c:valAx>
        <c:axId val="482804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804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15688"/>
        <c:axId val="482821960"/>
      </c:barChart>
      <c:catAx>
        <c:axId val="482815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1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21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5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19608"/>
        <c:axId val="482816472"/>
      </c:barChart>
      <c:catAx>
        <c:axId val="482819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6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16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9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21176"/>
        <c:axId val="48281686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13728"/>
        <c:axId val="482818040"/>
      </c:lineChart>
      <c:catAx>
        <c:axId val="482821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6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16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1176"/>
        <c:crosses val="autoZero"/>
        <c:crossBetween val="between"/>
      </c:valAx>
      <c:catAx>
        <c:axId val="482813728"/>
        <c:scaling>
          <c:orientation val="minMax"/>
        </c:scaling>
        <c:delete val="1"/>
        <c:axPos val="b"/>
        <c:majorTickMark val="out"/>
        <c:minorTickMark val="none"/>
        <c:tickLblPos val="nextTo"/>
        <c:crossAx val="482818040"/>
        <c:crosses val="autoZero"/>
        <c:auto val="0"/>
        <c:lblAlgn val="ctr"/>
        <c:lblOffset val="100"/>
        <c:noMultiLvlLbl val="0"/>
      </c:catAx>
      <c:valAx>
        <c:axId val="482818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813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21568"/>
        <c:axId val="482815296"/>
      </c:barChart>
      <c:catAx>
        <c:axId val="48282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15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1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14512"/>
        <c:axId val="482820392"/>
      </c:barChart>
      <c:catAx>
        <c:axId val="48281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0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20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4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63944"/>
        <c:axId val="482764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71784"/>
        <c:axId val="482764728"/>
      </c:lineChart>
      <c:catAx>
        <c:axId val="482763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4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64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3944"/>
        <c:crosses val="autoZero"/>
        <c:crossBetween val="between"/>
      </c:valAx>
      <c:catAx>
        <c:axId val="482771784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64728"/>
        <c:crosses val="autoZero"/>
        <c:auto val="0"/>
        <c:lblAlgn val="ctr"/>
        <c:lblOffset val="100"/>
        <c:noMultiLvlLbl val="0"/>
      </c:catAx>
      <c:valAx>
        <c:axId val="48276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71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10200"/>
        <c:axId val="482817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11768"/>
        <c:axId val="482814904"/>
      </c:lineChart>
      <c:catAx>
        <c:axId val="482810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7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17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0200"/>
        <c:crosses val="autoZero"/>
        <c:crossBetween val="between"/>
      </c:valAx>
      <c:catAx>
        <c:axId val="482811768"/>
        <c:scaling>
          <c:orientation val="minMax"/>
        </c:scaling>
        <c:delete val="1"/>
        <c:axPos val="b"/>
        <c:majorTickMark val="out"/>
        <c:minorTickMark val="none"/>
        <c:tickLblPos val="nextTo"/>
        <c:crossAx val="482814904"/>
        <c:crosses val="autoZero"/>
        <c:auto val="0"/>
        <c:lblAlgn val="ctr"/>
        <c:lblOffset val="100"/>
        <c:noMultiLvlLbl val="0"/>
      </c:catAx>
      <c:valAx>
        <c:axId val="482814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811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10592"/>
        <c:axId val="482812944"/>
      </c:barChart>
      <c:catAx>
        <c:axId val="48281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2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12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18432"/>
        <c:axId val="482811376"/>
      </c:barChart>
      <c:catAx>
        <c:axId val="482818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11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8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14120"/>
        <c:axId val="48281255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13336"/>
        <c:axId val="482826664"/>
      </c:lineChart>
      <c:catAx>
        <c:axId val="482814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2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12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14120"/>
        <c:crosses val="autoZero"/>
        <c:crossBetween val="between"/>
      </c:valAx>
      <c:catAx>
        <c:axId val="482813336"/>
        <c:scaling>
          <c:orientation val="minMax"/>
        </c:scaling>
        <c:delete val="1"/>
        <c:axPos val="b"/>
        <c:majorTickMark val="out"/>
        <c:minorTickMark val="none"/>
        <c:tickLblPos val="nextTo"/>
        <c:crossAx val="482826664"/>
        <c:crosses val="autoZero"/>
        <c:auto val="0"/>
        <c:lblAlgn val="ctr"/>
        <c:lblOffset val="100"/>
        <c:noMultiLvlLbl val="0"/>
      </c:catAx>
      <c:valAx>
        <c:axId val="482826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813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26272"/>
        <c:axId val="482827840"/>
      </c:barChart>
      <c:catAx>
        <c:axId val="48282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2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6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25880"/>
        <c:axId val="482823920"/>
      </c:barChart>
      <c:catAx>
        <c:axId val="482825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3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23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5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22744"/>
        <c:axId val="482823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24312"/>
        <c:axId val="482824704"/>
      </c:lineChart>
      <c:catAx>
        <c:axId val="482822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823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2744"/>
        <c:crosses val="autoZero"/>
        <c:crossBetween val="between"/>
      </c:valAx>
      <c:catAx>
        <c:axId val="48282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482824704"/>
        <c:crosses val="autoZero"/>
        <c:auto val="0"/>
        <c:lblAlgn val="ctr"/>
        <c:lblOffset val="100"/>
        <c:noMultiLvlLbl val="0"/>
      </c:catAx>
      <c:valAx>
        <c:axId val="48282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82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25096"/>
        <c:axId val="482698480"/>
      </c:barChart>
      <c:catAx>
        <c:axId val="482825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698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698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825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03968"/>
        <c:axId val="482703184"/>
      </c:barChart>
      <c:catAx>
        <c:axId val="482703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3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03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3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02008"/>
        <c:axId val="48270906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698088"/>
        <c:axId val="482699264"/>
      </c:lineChart>
      <c:catAx>
        <c:axId val="482702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9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0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2008"/>
        <c:crosses val="autoZero"/>
        <c:crossBetween val="between"/>
      </c:valAx>
      <c:catAx>
        <c:axId val="482698088"/>
        <c:scaling>
          <c:orientation val="minMax"/>
        </c:scaling>
        <c:delete val="1"/>
        <c:axPos val="b"/>
        <c:majorTickMark val="out"/>
        <c:minorTickMark val="none"/>
        <c:tickLblPos val="nextTo"/>
        <c:crossAx val="482699264"/>
        <c:crosses val="autoZero"/>
        <c:auto val="0"/>
        <c:lblAlgn val="ctr"/>
        <c:lblOffset val="100"/>
        <c:noMultiLvlLbl val="0"/>
      </c:catAx>
      <c:valAx>
        <c:axId val="482699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698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71392"/>
        <c:axId val="482761592"/>
      </c:barChart>
      <c:catAx>
        <c:axId val="48277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1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61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1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04752"/>
        <c:axId val="482699656"/>
      </c:barChart>
      <c:catAx>
        <c:axId val="48270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699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699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4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00440"/>
        <c:axId val="482700048"/>
      </c:barChart>
      <c:catAx>
        <c:axId val="482700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00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0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07888"/>
        <c:axId val="482701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09456"/>
        <c:axId val="482708672"/>
      </c:lineChart>
      <c:catAx>
        <c:axId val="48270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01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7888"/>
        <c:crosses val="autoZero"/>
        <c:crossBetween val="between"/>
      </c:valAx>
      <c:catAx>
        <c:axId val="482709456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08672"/>
        <c:crosses val="autoZero"/>
        <c:auto val="0"/>
        <c:lblAlgn val="ctr"/>
        <c:lblOffset val="100"/>
        <c:noMultiLvlLbl val="0"/>
      </c:catAx>
      <c:valAx>
        <c:axId val="482708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09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05536"/>
        <c:axId val="482707104"/>
      </c:barChart>
      <c:catAx>
        <c:axId val="48270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07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5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697304"/>
        <c:axId val="482702400"/>
      </c:barChart>
      <c:catAx>
        <c:axId val="48269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02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697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03576"/>
        <c:axId val="4827082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05928"/>
        <c:axId val="482706320"/>
      </c:lineChart>
      <c:catAx>
        <c:axId val="482703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8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08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03576"/>
        <c:crosses val="autoZero"/>
        <c:crossBetween val="between"/>
      </c:valAx>
      <c:catAx>
        <c:axId val="482705928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06320"/>
        <c:crosses val="autoZero"/>
        <c:auto val="0"/>
        <c:lblAlgn val="ctr"/>
        <c:lblOffset val="100"/>
        <c:noMultiLvlLbl val="0"/>
      </c:catAx>
      <c:valAx>
        <c:axId val="482706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05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11808"/>
        <c:axId val="482714160"/>
      </c:barChart>
      <c:catAx>
        <c:axId val="48271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14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1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16904"/>
        <c:axId val="482721216"/>
      </c:barChart>
      <c:catAx>
        <c:axId val="482716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2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2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6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13768"/>
        <c:axId val="482711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18864"/>
        <c:axId val="482720824"/>
      </c:lineChart>
      <c:catAx>
        <c:axId val="48271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1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11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3768"/>
        <c:crosses val="autoZero"/>
        <c:crossBetween val="between"/>
      </c:valAx>
      <c:catAx>
        <c:axId val="482718864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20824"/>
        <c:crosses val="autoZero"/>
        <c:auto val="0"/>
        <c:lblAlgn val="ctr"/>
        <c:lblOffset val="100"/>
        <c:noMultiLvlLbl val="0"/>
      </c:catAx>
      <c:valAx>
        <c:axId val="482720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1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15336"/>
        <c:axId val="482714944"/>
      </c:barChart>
      <c:catAx>
        <c:axId val="482715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4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14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5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69040"/>
        <c:axId val="482765512"/>
      </c:barChart>
      <c:catAx>
        <c:axId val="48276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5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6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19256"/>
        <c:axId val="482710632"/>
      </c:barChart>
      <c:catAx>
        <c:axId val="482719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0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10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9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21608"/>
        <c:axId val="4827184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16512"/>
        <c:axId val="482717296"/>
      </c:lineChart>
      <c:catAx>
        <c:axId val="482721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8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1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21608"/>
        <c:crosses val="autoZero"/>
        <c:crossBetween val="between"/>
      </c:valAx>
      <c:catAx>
        <c:axId val="48271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17296"/>
        <c:crosses val="autoZero"/>
        <c:auto val="0"/>
        <c:lblAlgn val="ctr"/>
        <c:lblOffset val="100"/>
        <c:noMultiLvlLbl val="0"/>
      </c:catAx>
      <c:valAx>
        <c:axId val="482717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16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11416"/>
        <c:axId val="482719648"/>
      </c:barChart>
      <c:catAx>
        <c:axId val="482711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9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19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1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20040"/>
        <c:axId val="482712200"/>
      </c:barChart>
      <c:catAx>
        <c:axId val="48272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2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12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2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12984"/>
        <c:axId val="482717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18080"/>
        <c:axId val="482713376"/>
      </c:lineChart>
      <c:catAx>
        <c:axId val="48271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7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17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12984"/>
        <c:crosses val="autoZero"/>
        <c:crossBetween val="between"/>
      </c:valAx>
      <c:catAx>
        <c:axId val="482718080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13376"/>
        <c:crosses val="autoZero"/>
        <c:auto val="0"/>
        <c:lblAlgn val="ctr"/>
        <c:lblOffset val="100"/>
        <c:noMultiLvlLbl val="0"/>
      </c:catAx>
      <c:valAx>
        <c:axId val="482713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1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23568"/>
        <c:axId val="482724744"/>
      </c:barChart>
      <c:catAx>
        <c:axId val="48272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24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24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23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53752"/>
        <c:axId val="482754144"/>
      </c:barChart>
      <c:catAx>
        <c:axId val="482753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54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54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53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30536"/>
        <c:axId val="33413759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38768"/>
        <c:axId val="334139160"/>
      </c:lineChart>
      <c:catAx>
        <c:axId val="334130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137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130536"/>
        <c:crosses val="autoZero"/>
        <c:crossBetween val="between"/>
      </c:valAx>
      <c:catAx>
        <c:axId val="33413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334139160"/>
        <c:crosses val="autoZero"/>
        <c:auto val="0"/>
        <c:lblAlgn val="ctr"/>
        <c:lblOffset val="100"/>
        <c:noMultiLvlLbl val="0"/>
      </c:catAx>
      <c:valAx>
        <c:axId val="334139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4138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9136512"/>
        <c:axId val="559128672"/>
      </c:barChart>
      <c:catAx>
        <c:axId val="559136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28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9128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36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9140432"/>
        <c:axId val="559136904"/>
      </c:barChart>
      <c:catAx>
        <c:axId val="559140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36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9136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40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60808"/>
        <c:axId val="48276120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70608"/>
        <c:axId val="482765904"/>
      </c:lineChart>
      <c:catAx>
        <c:axId val="482760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6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0808"/>
        <c:crosses val="autoZero"/>
        <c:crossBetween val="between"/>
      </c:valAx>
      <c:catAx>
        <c:axId val="482770608"/>
        <c:scaling>
          <c:orientation val="minMax"/>
        </c:scaling>
        <c:delete val="1"/>
        <c:axPos val="b"/>
        <c:majorTickMark val="out"/>
        <c:minorTickMark val="none"/>
        <c:tickLblPos val="nextTo"/>
        <c:crossAx val="482765904"/>
        <c:crosses val="autoZero"/>
        <c:auto val="0"/>
        <c:lblAlgn val="ctr"/>
        <c:lblOffset val="100"/>
        <c:noMultiLvlLbl val="0"/>
      </c:catAx>
      <c:valAx>
        <c:axId val="482765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770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9131416"/>
        <c:axId val="55912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131808"/>
        <c:axId val="559137688"/>
      </c:lineChart>
      <c:catAx>
        <c:axId val="559131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29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912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31416"/>
        <c:crosses val="autoZero"/>
        <c:crossBetween val="between"/>
      </c:valAx>
      <c:catAx>
        <c:axId val="559131808"/>
        <c:scaling>
          <c:orientation val="minMax"/>
        </c:scaling>
        <c:delete val="1"/>
        <c:axPos val="b"/>
        <c:majorTickMark val="out"/>
        <c:minorTickMark val="none"/>
        <c:tickLblPos val="nextTo"/>
        <c:crossAx val="559137688"/>
        <c:crosses val="autoZero"/>
        <c:auto val="0"/>
        <c:lblAlgn val="ctr"/>
        <c:lblOffset val="100"/>
        <c:noMultiLvlLbl val="0"/>
      </c:catAx>
      <c:valAx>
        <c:axId val="559137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9131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9140824"/>
        <c:axId val="559132200"/>
      </c:barChart>
      <c:catAx>
        <c:axId val="55914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32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9132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40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9132592"/>
        <c:axId val="559140040"/>
      </c:barChart>
      <c:catAx>
        <c:axId val="55913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40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9140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9132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70216"/>
        <c:axId val="482761984"/>
      </c:barChart>
      <c:catAx>
        <c:axId val="482770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61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61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70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780408"/>
        <c:axId val="482780800"/>
      </c:barChart>
      <c:catAx>
        <c:axId val="482780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0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2780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2780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02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03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04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05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06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07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08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09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0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1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2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3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4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5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6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7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8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19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0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1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2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3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4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5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6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7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8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29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30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31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32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33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34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35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36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89</xdr:row>
      <xdr:rowOff>0</xdr:rowOff>
    </xdr:from>
    <xdr:to>
      <xdr:col>4</xdr:col>
      <xdr:colOff>0</xdr:colOff>
      <xdr:row>89</xdr:row>
      <xdr:rowOff>0</xdr:rowOff>
    </xdr:to>
    <xdr:graphicFrame macro="">
      <xdr:nvGraphicFramePr>
        <xdr:cNvPr id="52865937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0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1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2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3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4" name="Wykres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5" name="Wykres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6" name="Wykres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7" name="Wykres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8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79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0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1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2" name="Wykres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3" name="Wykres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4" name="Wykres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5" name="Wykres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6" name="Wykres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7" name="Wykres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8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89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0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2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3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4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5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6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7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8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199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200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201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202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</xdr:col>
      <xdr:colOff>57150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203" name="Wykres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171450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204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69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205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zoomScale="70" zoomScaleNormal="70" workbookViewId="0">
      <pane xSplit="4" ySplit="5" topLeftCell="E73" activePane="bottomRight" state="frozen"/>
      <selection pane="topRight" activeCell="E1" sqref="E1"/>
      <selection pane="bottomLeft" activeCell="A7" sqref="A7"/>
      <selection pane="bottomRight" activeCell="G1" sqref="G1:J3"/>
    </sheetView>
  </sheetViews>
  <sheetFormatPr defaultRowHeight="12.75" x14ac:dyDescent="0.2"/>
  <cols>
    <col min="1" max="1" width="4.85546875" style="19" customWidth="1"/>
    <col min="2" max="2" width="7.140625" style="16" customWidth="1"/>
    <col min="3" max="3" width="6.42578125" style="58" customWidth="1"/>
    <col min="4" max="4" width="53.42578125" style="15" customWidth="1"/>
    <col min="5" max="5" width="37.7109375" style="9" customWidth="1"/>
    <col min="6" max="6" width="16.28515625" style="40" customWidth="1"/>
    <col min="7" max="7" width="18.7109375" style="40" customWidth="1"/>
    <col min="8" max="8" width="16.28515625" style="40" hidden="1" customWidth="1"/>
    <col min="9" max="9" width="17.7109375" style="40" customWidth="1"/>
    <col min="10" max="10" width="16.28515625" style="40" customWidth="1"/>
    <col min="11" max="11" width="42.7109375" customWidth="1"/>
  </cols>
  <sheetData>
    <row r="1" spans="1:12" s="1" customFormat="1" ht="15" customHeight="1" x14ac:dyDescent="0.2">
      <c r="A1" s="19"/>
      <c r="B1" s="16"/>
      <c r="C1" s="16"/>
      <c r="D1" s="11"/>
      <c r="E1" s="44"/>
      <c r="F1" s="36"/>
      <c r="G1" s="36"/>
      <c r="H1" s="36"/>
      <c r="I1" s="36"/>
      <c r="J1" s="36" t="s">
        <v>62</v>
      </c>
      <c r="K1"/>
      <c r="L1"/>
    </row>
    <row r="2" spans="1:12" s="1" customFormat="1" ht="14.25" customHeight="1" x14ac:dyDescent="0.2">
      <c r="A2" s="19"/>
      <c r="B2" s="16"/>
      <c r="C2" s="16"/>
      <c r="D2" s="11"/>
      <c r="E2" s="44"/>
      <c r="F2" s="37"/>
      <c r="G2" s="37"/>
      <c r="H2" s="37"/>
      <c r="I2" s="37"/>
      <c r="J2" s="37" t="s">
        <v>4</v>
      </c>
      <c r="K2"/>
      <c r="L2"/>
    </row>
    <row r="3" spans="1:12" s="1" customFormat="1" ht="15" customHeight="1" x14ac:dyDescent="0.2">
      <c r="A3" s="19"/>
      <c r="B3" s="16"/>
      <c r="C3" s="16"/>
      <c r="D3" s="11"/>
      <c r="E3" s="44"/>
      <c r="F3" s="37"/>
      <c r="G3" s="37"/>
      <c r="H3" s="37"/>
      <c r="I3" s="37"/>
      <c r="J3" s="37" t="s">
        <v>63</v>
      </c>
      <c r="K3"/>
      <c r="L3"/>
    </row>
    <row r="4" spans="1:12" s="1" customFormat="1" ht="18" customHeight="1" x14ac:dyDescent="0.2">
      <c r="A4" s="118" t="s">
        <v>9</v>
      </c>
      <c r="B4" s="118"/>
      <c r="C4" s="118"/>
      <c r="D4" s="118"/>
      <c r="E4" s="118"/>
      <c r="F4" s="38"/>
      <c r="G4" s="99"/>
      <c r="H4" s="38"/>
      <c r="I4" s="38"/>
      <c r="J4" s="38"/>
      <c r="K4"/>
      <c r="L4"/>
    </row>
    <row r="5" spans="1:12" s="2" customFormat="1" ht="68.099999999999994" customHeight="1" x14ac:dyDescent="0.25">
      <c r="A5" s="20" t="s">
        <v>0</v>
      </c>
      <c r="B5" s="20" t="s">
        <v>3</v>
      </c>
      <c r="C5" s="54" t="s">
        <v>1</v>
      </c>
      <c r="D5" s="3" t="s">
        <v>2</v>
      </c>
      <c r="E5" s="3" t="s">
        <v>6</v>
      </c>
      <c r="F5" s="43" t="s">
        <v>10</v>
      </c>
      <c r="G5" s="42" t="s">
        <v>57</v>
      </c>
      <c r="H5" s="110" t="s">
        <v>11</v>
      </c>
      <c r="I5" s="42" t="s">
        <v>65</v>
      </c>
      <c r="J5" s="42" t="s">
        <v>11</v>
      </c>
      <c r="K5"/>
      <c r="L5"/>
    </row>
    <row r="6" spans="1:12" s="2" customFormat="1" ht="18" customHeight="1" x14ac:dyDescent="0.25">
      <c r="A6" s="122" t="s">
        <v>38</v>
      </c>
      <c r="B6" s="122"/>
      <c r="C6" s="122"/>
      <c r="D6" s="122"/>
      <c r="E6" s="122"/>
      <c r="F6" s="43"/>
      <c r="G6" s="42"/>
      <c r="H6" s="42"/>
      <c r="I6" s="42"/>
      <c r="J6" s="42"/>
      <c r="K6"/>
      <c r="L6"/>
    </row>
    <row r="7" spans="1:12" s="72" customFormat="1" ht="18" customHeight="1" x14ac:dyDescent="0.25">
      <c r="A7" s="18">
        <v>700</v>
      </c>
      <c r="B7" s="18"/>
      <c r="C7" s="18"/>
      <c r="D7" s="59" t="s">
        <v>20</v>
      </c>
      <c r="E7" s="3"/>
      <c r="F7" s="74">
        <v>26123923</v>
      </c>
      <c r="G7" s="74">
        <f>G8</f>
        <v>0</v>
      </c>
      <c r="H7" s="74">
        <f t="shared" ref="H7:H8" si="0">SUM(F7:G7)</f>
        <v>26123923</v>
      </c>
      <c r="I7" s="74">
        <f>I8</f>
        <v>-86123</v>
      </c>
      <c r="J7" s="74">
        <f t="shared" ref="J7:J8" si="1">SUM(H7:I7)</f>
        <v>26037800</v>
      </c>
      <c r="K7" s="71"/>
      <c r="L7" s="71"/>
    </row>
    <row r="8" spans="1:12" s="72" customFormat="1" ht="16.5" customHeight="1" x14ac:dyDescent="0.25">
      <c r="A8" s="21"/>
      <c r="B8" s="22">
        <v>70005</v>
      </c>
      <c r="C8" s="61"/>
      <c r="D8" s="101" t="s">
        <v>21</v>
      </c>
      <c r="E8" s="73"/>
      <c r="F8" s="79">
        <v>26123923</v>
      </c>
      <c r="G8" s="79">
        <f>G9</f>
        <v>0</v>
      </c>
      <c r="H8" s="79">
        <f t="shared" si="0"/>
        <v>26123923</v>
      </c>
      <c r="I8" s="79">
        <f>I9</f>
        <v>-86123</v>
      </c>
      <c r="J8" s="79">
        <f t="shared" si="1"/>
        <v>26037800</v>
      </c>
      <c r="K8" s="71"/>
      <c r="L8" s="71"/>
    </row>
    <row r="9" spans="1:12" s="72" customFormat="1" ht="16.5" customHeight="1" x14ac:dyDescent="0.25">
      <c r="A9" s="21"/>
      <c r="B9" s="21"/>
      <c r="C9" s="75" t="s">
        <v>39</v>
      </c>
      <c r="D9" s="113" t="s">
        <v>40</v>
      </c>
      <c r="E9" s="63"/>
      <c r="F9" s="78">
        <f>F10</f>
        <v>86123</v>
      </c>
      <c r="G9" s="78">
        <f t="shared" ref="G9:I9" si="2">G10</f>
        <v>0</v>
      </c>
      <c r="H9" s="78">
        <f t="shared" ref="H9:H10" si="3">SUM(F9:G9)</f>
        <v>86123</v>
      </c>
      <c r="I9" s="78">
        <f t="shared" si="2"/>
        <v>-86123</v>
      </c>
      <c r="J9" s="78">
        <f t="shared" ref="J9:J10" si="4">SUM(H9:I9)</f>
        <v>0</v>
      </c>
      <c r="K9" s="71"/>
      <c r="L9" s="71"/>
    </row>
    <row r="10" spans="1:12" s="72" customFormat="1" ht="27" customHeight="1" x14ac:dyDescent="0.25">
      <c r="A10" s="21"/>
      <c r="B10" s="21"/>
      <c r="C10" s="76"/>
      <c r="D10" s="80" t="s">
        <v>8</v>
      </c>
      <c r="E10" s="63" t="s">
        <v>22</v>
      </c>
      <c r="F10" s="64">
        <v>86123</v>
      </c>
      <c r="G10" s="64"/>
      <c r="H10" s="64">
        <f t="shared" si="3"/>
        <v>86123</v>
      </c>
      <c r="I10" s="64">
        <v>-86123</v>
      </c>
      <c r="J10" s="64">
        <f t="shared" si="4"/>
        <v>0</v>
      </c>
      <c r="K10" s="71"/>
      <c r="L10" s="71"/>
    </row>
    <row r="11" spans="1:12" s="72" customFormat="1" ht="18" customHeight="1" x14ac:dyDescent="0.25">
      <c r="A11" s="18">
        <v>750</v>
      </c>
      <c r="B11" s="17"/>
      <c r="C11" s="17"/>
      <c r="D11" s="6" t="s">
        <v>25</v>
      </c>
      <c r="E11" s="3"/>
      <c r="F11" s="74">
        <v>329880.88</v>
      </c>
      <c r="G11" s="74">
        <f>G12+G15</f>
        <v>0</v>
      </c>
      <c r="H11" s="74">
        <f t="shared" ref="H11:H12" si="5">SUM(F11:G11)</f>
        <v>329880.88</v>
      </c>
      <c r="I11" s="74">
        <f>I12+I15</f>
        <v>0</v>
      </c>
      <c r="J11" s="74">
        <f t="shared" ref="J11:J12" si="6">SUM(H11:I11)</f>
        <v>329880.88</v>
      </c>
      <c r="K11" s="71"/>
      <c r="L11" s="71"/>
    </row>
    <row r="12" spans="1:12" s="72" customFormat="1" ht="17.25" customHeight="1" x14ac:dyDescent="0.25">
      <c r="A12" s="21"/>
      <c r="B12" s="22">
        <v>75023</v>
      </c>
      <c r="C12" s="35"/>
      <c r="D12" s="101" t="s">
        <v>26</v>
      </c>
      <c r="E12" s="73"/>
      <c r="F12" s="79">
        <v>320707</v>
      </c>
      <c r="G12" s="79">
        <f>G13</f>
        <v>0</v>
      </c>
      <c r="H12" s="79">
        <f t="shared" si="5"/>
        <v>320707</v>
      </c>
      <c r="I12" s="79">
        <f>I13</f>
        <v>-158107</v>
      </c>
      <c r="J12" s="79">
        <f t="shared" si="6"/>
        <v>162600</v>
      </c>
      <c r="K12" s="71"/>
      <c r="L12" s="71"/>
    </row>
    <row r="13" spans="1:12" s="72" customFormat="1" ht="16.5" customHeight="1" x14ac:dyDescent="0.25">
      <c r="A13" s="21"/>
      <c r="B13" s="21"/>
      <c r="C13" s="29" t="s">
        <v>23</v>
      </c>
      <c r="D13" s="5" t="s">
        <v>24</v>
      </c>
      <c r="E13" s="51"/>
      <c r="F13" s="78">
        <f>F14</f>
        <v>167607</v>
      </c>
      <c r="G13" s="78">
        <f t="shared" ref="G13:I16" si="7">G14</f>
        <v>0</v>
      </c>
      <c r="H13" s="78">
        <f t="shared" ref="H13:H15" si="8">SUM(F13:G13)</f>
        <v>167607</v>
      </c>
      <c r="I13" s="78">
        <f t="shared" si="7"/>
        <v>-158107</v>
      </c>
      <c r="J13" s="78">
        <f t="shared" ref="J13:J15" si="9">SUM(H13:I13)</f>
        <v>9500</v>
      </c>
      <c r="K13" s="71"/>
      <c r="L13" s="71"/>
    </row>
    <row r="14" spans="1:12" s="72" customFormat="1" ht="16.5" customHeight="1" x14ac:dyDescent="0.25">
      <c r="A14" s="21"/>
      <c r="B14" s="21"/>
      <c r="C14" s="84"/>
      <c r="D14" s="80" t="s">
        <v>8</v>
      </c>
      <c r="E14" s="63" t="s">
        <v>5</v>
      </c>
      <c r="F14" s="64">
        <v>167607</v>
      </c>
      <c r="G14" s="64"/>
      <c r="H14" s="64">
        <f t="shared" si="8"/>
        <v>167607</v>
      </c>
      <c r="I14" s="64">
        <v>-158107</v>
      </c>
      <c r="J14" s="64">
        <f t="shared" si="9"/>
        <v>9500</v>
      </c>
      <c r="K14" s="71"/>
      <c r="L14" s="71"/>
    </row>
    <row r="15" spans="1:12" s="72" customFormat="1" ht="16.5" customHeight="1" x14ac:dyDescent="0.25">
      <c r="A15" s="21"/>
      <c r="B15" s="22">
        <v>75095</v>
      </c>
      <c r="C15" s="61"/>
      <c r="D15" s="4" t="s">
        <v>15</v>
      </c>
      <c r="E15" s="70"/>
      <c r="F15" s="79">
        <v>9133.8799999999992</v>
      </c>
      <c r="G15" s="79">
        <f>G16</f>
        <v>0</v>
      </c>
      <c r="H15" s="79">
        <f t="shared" si="8"/>
        <v>9133.8799999999992</v>
      </c>
      <c r="I15" s="79">
        <f>I16</f>
        <v>158107</v>
      </c>
      <c r="J15" s="79">
        <f t="shared" si="9"/>
        <v>167240.88</v>
      </c>
      <c r="K15" s="71"/>
      <c r="L15" s="71"/>
    </row>
    <row r="16" spans="1:12" s="72" customFormat="1" ht="16.5" customHeight="1" x14ac:dyDescent="0.25">
      <c r="A16" s="21"/>
      <c r="B16" s="21"/>
      <c r="C16" s="29" t="s">
        <v>23</v>
      </c>
      <c r="D16" s="5" t="s">
        <v>24</v>
      </c>
      <c r="E16" s="51"/>
      <c r="F16" s="78">
        <f>F17</f>
        <v>0</v>
      </c>
      <c r="G16" s="78">
        <f t="shared" si="7"/>
        <v>0</v>
      </c>
      <c r="H16" s="78">
        <f t="shared" ref="H16:H17" si="10">SUM(F16:G16)</f>
        <v>0</v>
      </c>
      <c r="I16" s="78">
        <f t="shared" si="7"/>
        <v>158107</v>
      </c>
      <c r="J16" s="78">
        <f t="shared" ref="J16:J17" si="11">SUM(H16:I16)</f>
        <v>158107</v>
      </c>
      <c r="K16" s="71"/>
      <c r="L16" s="71"/>
    </row>
    <row r="17" spans="1:12" s="72" customFormat="1" ht="16.5" customHeight="1" x14ac:dyDescent="0.25">
      <c r="A17" s="21"/>
      <c r="B17" s="21"/>
      <c r="C17" s="84"/>
      <c r="D17" s="80" t="s">
        <v>8</v>
      </c>
      <c r="E17" s="63" t="s">
        <v>5</v>
      </c>
      <c r="F17" s="64">
        <v>0</v>
      </c>
      <c r="G17" s="64"/>
      <c r="H17" s="64">
        <f t="shared" si="10"/>
        <v>0</v>
      </c>
      <c r="I17" s="64">
        <v>158107</v>
      </c>
      <c r="J17" s="64">
        <f t="shared" si="11"/>
        <v>158107</v>
      </c>
      <c r="K17" s="71"/>
      <c r="L17" s="71"/>
    </row>
    <row r="18" spans="1:12" s="72" customFormat="1" ht="53.25" customHeight="1" x14ac:dyDescent="0.25">
      <c r="A18" s="18">
        <v>756</v>
      </c>
      <c r="B18" s="17"/>
      <c r="C18" s="17"/>
      <c r="D18" s="6" t="s">
        <v>27</v>
      </c>
      <c r="E18" s="3"/>
      <c r="F18" s="74">
        <v>78651236.890000001</v>
      </c>
      <c r="G18" s="74">
        <f>G19</f>
        <v>0</v>
      </c>
      <c r="H18" s="74">
        <f t="shared" ref="H18" si="12">SUM(F18:G18)</f>
        <v>78651236.890000001</v>
      </c>
      <c r="I18" s="74">
        <f>I19</f>
        <v>-84784</v>
      </c>
      <c r="J18" s="74">
        <f t="shared" ref="J18" si="13">SUM(H18:I18)</f>
        <v>78566452.890000001</v>
      </c>
      <c r="K18" s="71"/>
      <c r="L18" s="71"/>
    </row>
    <row r="19" spans="1:12" s="72" customFormat="1" ht="28.5" customHeight="1" x14ac:dyDescent="0.25">
      <c r="A19" s="21"/>
      <c r="B19" s="22">
        <v>75621</v>
      </c>
      <c r="C19" s="61"/>
      <c r="D19" s="4" t="s">
        <v>28</v>
      </c>
      <c r="E19" s="70"/>
      <c r="F19" s="79">
        <v>43276218</v>
      </c>
      <c r="G19" s="79">
        <f>G20</f>
        <v>0</v>
      </c>
      <c r="H19" s="79">
        <f t="shared" ref="H19:H21" si="14">SUM(F19:G19)</f>
        <v>43276218</v>
      </c>
      <c r="I19" s="79">
        <f>I20</f>
        <v>-84784</v>
      </c>
      <c r="J19" s="79">
        <f t="shared" ref="J19:J21" si="15">SUM(H19:I19)</f>
        <v>43191434</v>
      </c>
      <c r="K19" s="71"/>
      <c r="L19" s="71"/>
    </row>
    <row r="20" spans="1:12" s="72" customFormat="1" ht="16.5" customHeight="1" x14ac:dyDescent="0.25">
      <c r="A20" s="21"/>
      <c r="B20" s="21"/>
      <c r="C20" s="75" t="s">
        <v>41</v>
      </c>
      <c r="D20" s="102" t="s">
        <v>42</v>
      </c>
      <c r="E20" s="63"/>
      <c r="F20" s="78">
        <f>F21</f>
        <v>5000000</v>
      </c>
      <c r="G20" s="78">
        <f t="shared" ref="G20:I20" si="16">G21</f>
        <v>0</v>
      </c>
      <c r="H20" s="78">
        <f t="shared" si="14"/>
        <v>5000000</v>
      </c>
      <c r="I20" s="78">
        <f t="shared" si="16"/>
        <v>-84784</v>
      </c>
      <c r="J20" s="78">
        <f t="shared" si="15"/>
        <v>4915216</v>
      </c>
      <c r="K20" s="71"/>
      <c r="L20" s="71"/>
    </row>
    <row r="21" spans="1:12" s="72" customFormat="1" ht="16.5" customHeight="1" x14ac:dyDescent="0.25">
      <c r="A21" s="21"/>
      <c r="B21" s="46"/>
      <c r="C21" s="52"/>
      <c r="D21" s="80" t="s">
        <v>8</v>
      </c>
      <c r="E21" s="63" t="s">
        <v>5</v>
      </c>
      <c r="F21" s="64">
        <v>5000000</v>
      </c>
      <c r="G21" s="64"/>
      <c r="H21" s="64">
        <f t="shared" si="14"/>
        <v>5000000</v>
      </c>
      <c r="I21" s="64">
        <v>-84784</v>
      </c>
      <c r="J21" s="64">
        <f t="shared" si="15"/>
        <v>4915216</v>
      </c>
      <c r="K21" s="71"/>
      <c r="L21" s="71"/>
    </row>
    <row r="22" spans="1:12" s="72" customFormat="1" ht="18" customHeight="1" x14ac:dyDescent="0.25">
      <c r="A22" s="18">
        <v>758</v>
      </c>
      <c r="B22" s="17"/>
      <c r="C22" s="17"/>
      <c r="D22" s="6" t="s">
        <v>29</v>
      </c>
      <c r="E22" s="7"/>
      <c r="F22" s="74">
        <f>F23</f>
        <v>1226</v>
      </c>
      <c r="G22" s="74">
        <f>G23</f>
        <v>0</v>
      </c>
      <c r="H22" s="74">
        <f t="shared" ref="H22:H25" si="17">SUM(F22:G22)</f>
        <v>1226</v>
      </c>
      <c r="I22" s="74">
        <f>I23</f>
        <v>563</v>
      </c>
      <c r="J22" s="74">
        <f t="shared" ref="J22:J25" si="18">SUM(H22:I22)</f>
        <v>1789</v>
      </c>
      <c r="K22" s="71"/>
      <c r="L22" s="71"/>
    </row>
    <row r="23" spans="1:12" s="72" customFormat="1" ht="16.5" customHeight="1" x14ac:dyDescent="0.25">
      <c r="A23" s="21"/>
      <c r="B23" s="21">
        <v>75814</v>
      </c>
      <c r="C23" s="62"/>
      <c r="D23" s="89" t="s">
        <v>30</v>
      </c>
      <c r="E23" s="85"/>
      <c r="F23" s="79">
        <f>F24</f>
        <v>1226</v>
      </c>
      <c r="G23" s="79">
        <f>G24</f>
        <v>0</v>
      </c>
      <c r="H23" s="79">
        <f t="shared" si="17"/>
        <v>1226</v>
      </c>
      <c r="I23" s="79">
        <f>I24</f>
        <v>563</v>
      </c>
      <c r="J23" s="79">
        <f t="shared" si="18"/>
        <v>1789</v>
      </c>
      <c r="K23" s="71"/>
      <c r="L23" s="71"/>
    </row>
    <row r="24" spans="1:12" s="72" customFormat="1" ht="16.5" customHeight="1" x14ac:dyDescent="0.25">
      <c r="A24" s="21"/>
      <c r="B24" s="21"/>
      <c r="C24" s="29" t="s">
        <v>23</v>
      </c>
      <c r="D24" s="5" t="s">
        <v>24</v>
      </c>
      <c r="E24" s="63"/>
      <c r="F24" s="78">
        <f t="shared" ref="F24:I24" si="19">F25</f>
        <v>1226</v>
      </c>
      <c r="G24" s="78">
        <f t="shared" si="19"/>
        <v>0</v>
      </c>
      <c r="H24" s="78">
        <f t="shared" si="17"/>
        <v>1226</v>
      </c>
      <c r="I24" s="78">
        <f t="shared" si="19"/>
        <v>563</v>
      </c>
      <c r="J24" s="78">
        <f t="shared" si="18"/>
        <v>1789</v>
      </c>
      <c r="K24" s="71"/>
      <c r="L24" s="71"/>
    </row>
    <row r="25" spans="1:12" s="72" customFormat="1" ht="16.5" customHeight="1" x14ac:dyDescent="0.25">
      <c r="A25" s="86"/>
      <c r="B25" s="86"/>
      <c r="C25" s="87"/>
      <c r="D25" s="53" t="s">
        <v>8</v>
      </c>
      <c r="E25" s="88" t="s">
        <v>31</v>
      </c>
      <c r="F25" s="100">
        <v>1226</v>
      </c>
      <c r="G25" s="100"/>
      <c r="H25" s="100">
        <f t="shared" si="17"/>
        <v>1226</v>
      </c>
      <c r="I25" s="100">
        <v>563</v>
      </c>
      <c r="J25" s="100">
        <f t="shared" si="18"/>
        <v>1789</v>
      </c>
      <c r="K25" s="71"/>
      <c r="L25" s="71"/>
    </row>
    <row r="26" spans="1:12" s="72" customFormat="1" ht="18" customHeight="1" x14ac:dyDescent="0.25">
      <c r="A26" s="18">
        <v>921</v>
      </c>
      <c r="B26" s="17"/>
      <c r="C26" s="17"/>
      <c r="D26" s="112" t="s">
        <v>33</v>
      </c>
      <c r="E26" s="7"/>
      <c r="F26" s="74">
        <v>1210</v>
      </c>
      <c r="G26" s="74">
        <f>G27</f>
        <v>0</v>
      </c>
      <c r="H26" s="74">
        <f t="shared" ref="H26:H29" si="20">SUM(F26:G26)</f>
        <v>1210</v>
      </c>
      <c r="I26" s="74">
        <f>I27</f>
        <v>24299</v>
      </c>
      <c r="J26" s="74">
        <f t="shared" ref="J26:J29" si="21">SUM(H26:I26)</f>
        <v>25509</v>
      </c>
      <c r="K26" s="71"/>
      <c r="L26" s="71"/>
    </row>
    <row r="27" spans="1:12" s="72" customFormat="1" ht="16.5" customHeight="1" x14ac:dyDescent="0.25">
      <c r="A27" s="49"/>
      <c r="B27" s="22">
        <v>92120</v>
      </c>
      <c r="C27" s="61"/>
      <c r="D27" s="101" t="s">
        <v>43</v>
      </c>
      <c r="E27" s="60"/>
      <c r="F27" s="79">
        <f>F28</f>
        <v>0</v>
      </c>
      <c r="G27" s="79">
        <f>G28</f>
        <v>0</v>
      </c>
      <c r="H27" s="79">
        <f t="shared" si="20"/>
        <v>0</v>
      </c>
      <c r="I27" s="79">
        <f>I28</f>
        <v>24299</v>
      </c>
      <c r="J27" s="79">
        <f t="shared" si="21"/>
        <v>24299</v>
      </c>
      <c r="K27" s="71"/>
      <c r="L27" s="71"/>
    </row>
    <row r="28" spans="1:12" s="72" customFormat="1" ht="16.5" customHeight="1" x14ac:dyDescent="0.25">
      <c r="A28" s="21"/>
      <c r="B28" s="21"/>
      <c r="C28" s="29" t="s">
        <v>18</v>
      </c>
      <c r="D28" s="102" t="s">
        <v>19</v>
      </c>
      <c r="E28" s="63"/>
      <c r="F28" s="78">
        <f>F29</f>
        <v>0</v>
      </c>
      <c r="G28" s="78">
        <f t="shared" ref="G28:I28" si="22">G29</f>
        <v>0</v>
      </c>
      <c r="H28" s="78">
        <f t="shared" si="20"/>
        <v>0</v>
      </c>
      <c r="I28" s="78">
        <f t="shared" si="22"/>
        <v>24299</v>
      </c>
      <c r="J28" s="78">
        <f t="shared" si="21"/>
        <v>24299</v>
      </c>
      <c r="K28" s="71"/>
      <c r="L28" s="71"/>
    </row>
    <row r="29" spans="1:12" s="72" customFormat="1" ht="16.5" customHeight="1" x14ac:dyDescent="0.25">
      <c r="A29" s="21"/>
      <c r="B29" s="21"/>
      <c r="C29" s="52"/>
      <c r="D29" s="80" t="s">
        <v>8</v>
      </c>
      <c r="E29" s="63" t="s">
        <v>17</v>
      </c>
      <c r="F29" s="64">
        <v>0</v>
      </c>
      <c r="G29" s="64"/>
      <c r="H29" s="64">
        <f t="shared" si="20"/>
        <v>0</v>
      </c>
      <c r="I29" s="64">
        <v>24299</v>
      </c>
      <c r="J29" s="64">
        <f t="shared" si="21"/>
        <v>24299</v>
      </c>
      <c r="K29" s="71"/>
      <c r="L29" s="71"/>
    </row>
    <row r="30" spans="1:12" s="72" customFormat="1" ht="16.5" customHeight="1" x14ac:dyDescent="0.25">
      <c r="A30" s="115" t="s">
        <v>13</v>
      </c>
      <c r="B30" s="120"/>
      <c r="C30" s="120"/>
      <c r="D30" s="121"/>
      <c r="E30" s="48"/>
      <c r="F30" s="91">
        <v>114545591.83</v>
      </c>
      <c r="G30" s="47">
        <f>G7+G11+G18+G22+G26</f>
        <v>0</v>
      </c>
      <c r="H30" s="91">
        <f t="shared" ref="H30" si="23">SUM(F30:G30)</f>
        <v>114545591.83</v>
      </c>
      <c r="I30" s="47">
        <f>I7+I11+I18+I22+I26</f>
        <v>-146045</v>
      </c>
      <c r="J30" s="91">
        <f t="shared" ref="J30" si="24">SUM(H30:I30)</f>
        <v>114399546.83</v>
      </c>
      <c r="K30" s="71"/>
      <c r="L30" s="71"/>
    </row>
    <row r="31" spans="1:12" s="72" customFormat="1" ht="12.75" customHeight="1" x14ac:dyDescent="0.25">
      <c r="A31" s="94"/>
      <c r="B31" s="94"/>
      <c r="C31" s="94"/>
      <c r="D31" s="95"/>
      <c r="E31" s="95"/>
      <c r="F31" s="96"/>
      <c r="G31" s="96"/>
      <c r="H31" s="97"/>
      <c r="I31" s="96"/>
      <c r="J31" s="96"/>
      <c r="K31" s="71"/>
      <c r="L31" s="71"/>
    </row>
    <row r="32" spans="1:12" s="1" customFormat="1" ht="18" customHeight="1" x14ac:dyDescent="0.2">
      <c r="A32" s="119" t="s">
        <v>44</v>
      </c>
      <c r="B32" s="119"/>
      <c r="C32" s="119"/>
      <c r="D32" s="119"/>
      <c r="E32" s="119"/>
      <c r="F32" s="39"/>
      <c r="G32" s="39"/>
      <c r="H32" s="39"/>
      <c r="I32" s="39"/>
      <c r="J32" s="39"/>
      <c r="K32"/>
      <c r="L32"/>
    </row>
    <row r="33" spans="1:12" s="1" customFormat="1" ht="42" customHeight="1" x14ac:dyDescent="0.2">
      <c r="A33" s="18">
        <v>751</v>
      </c>
      <c r="B33" s="17"/>
      <c r="C33" s="17"/>
      <c r="D33" s="6" t="s">
        <v>58</v>
      </c>
      <c r="E33" s="70"/>
      <c r="F33" s="30">
        <v>32555</v>
      </c>
      <c r="G33" s="30">
        <f>G34</f>
        <v>58268</v>
      </c>
      <c r="H33" s="30">
        <f>SUM(F33:G33)</f>
        <v>90823</v>
      </c>
      <c r="I33" s="30">
        <f t="shared" ref="F33:I35" si="25">I34</f>
        <v>0</v>
      </c>
      <c r="J33" s="30">
        <f>SUM(H33:I33)</f>
        <v>90823</v>
      </c>
      <c r="K33"/>
      <c r="L33"/>
    </row>
    <row r="34" spans="1:12" s="1" customFormat="1" ht="17.25" customHeight="1" x14ac:dyDescent="0.2">
      <c r="A34" s="21"/>
      <c r="B34" s="21">
        <v>75107</v>
      </c>
      <c r="C34" s="62"/>
      <c r="D34" s="111" t="s">
        <v>59</v>
      </c>
      <c r="E34" s="70"/>
      <c r="F34" s="45">
        <f t="shared" si="25"/>
        <v>27032</v>
      </c>
      <c r="G34" s="45">
        <f>G35</f>
        <v>58268</v>
      </c>
      <c r="H34" s="31">
        <f t="shared" ref="H34:H36" si="26">SUM(F34:G34)</f>
        <v>85300</v>
      </c>
      <c r="I34" s="45">
        <f t="shared" si="25"/>
        <v>0</v>
      </c>
      <c r="J34" s="31">
        <f t="shared" ref="J34:J36" si="27">SUM(H34:I34)</f>
        <v>85300</v>
      </c>
      <c r="K34"/>
      <c r="L34"/>
    </row>
    <row r="35" spans="1:12" s="1" customFormat="1" ht="54" customHeight="1" x14ac:dyDescent="0.2">
      <c r="A35" s="21"/>
      <c r="B35" s="21"/>
      <c r="C35" s="29">
        <v>2010</v>
      </c>
      <c r="D35" s="5" t="s">
        <v>14</v>
      </c>
      <c r="E35" s="63"/>
      <c r="F35" s="32">
        <f t="shared" si="25"/>
        <v>27032</v>
      </c>
      <c r="G35" s="32">
        <f>G36</f>
        <v>58268</v>
      </c>
      <c r="H35" s="32">
        <f t="shared" si="26"/>
        <v>85300</v>
      </c>
      <c r="I35" s="32">
        <f t="shared" si="25"/>
        <v>0</v>
      </c>
      <c r="J35" s="32">
        <f t="shared" si="27"/>
        <v>85300</v>
      </c>
      <c r="K35"/>
      <c r="L35"/>
    </row>
    <row r="36" spans="1:12" s="1" customFormat="1" ht="16.5" customHeight="1" x14ac:dyDescent="0.2">
      <c r="A36" s="46"/>
      <c r="B36" s="46"/>
      <c r="C36" s="52"/>
      <c r="D36" s="53" t="s">
        <v>8</v>
      </c>
      <c r="E36" s="88" t="s">
        <v>60</v>
      </c>
      <c r="F36" s="34">
        <v>27032</v>
      </c>
      <c r="G36" s="64">
        <v>58268</v>
      </c>
      <c r="H36" s="34">
        <f t="shared" si="26"/>
        <v>85300</v>
      </c>
      <c r="I36" s="64"/>
      <c r="J36" s="34">
        <f t="shared" si="27"/>
        <v>85300</v>
      </c>
      <c r="K36"/>
      <c r="L36"/>
    </row>
    <row r="37" spans="1:12" s="1" customFormat="1" ht="18" customHeight="1" x14ac:dyDescent="0.2">
      <c r="A37" s="18">
        <v>801</v>
      </c>
      <c r="B37" s="17"/>
      <c r="C37" s="17"/>
      <c r="D37" s="6" t="s">
        <v>16</v>
      </c>
      <c r="E37" s="70"/>
      <c r="F37" s="30">
        <f t="shared" ref="F37:I39" si="28">F38</f>
        <v>0</v>
      </c>
      <c r="G37" s="30">
        <f>G38</f>
        <v>0</v>
      </c>
      <c r="H37" s="30">
        <f>SUM(F37:G37)</f>
        <v>0</v>
      </c>
      <c r="I37" s="30">
        <f t="shared" si="28"/>
        <v>214938</v>
      </c>
      <c r="J37" s="30">
        <f>SUM(H37:I37)</f>
        <v>214938</v>
      </c>
      <c r="K37"/>
      <c r="L37"/>
    </row>
    <row r="38" spans="1:12" s="1" customFormat="1" ht="42" customHeight="1" x14ac:dyDescent="0.2">
      <c r="A38" s="21"/>
      <c r="B38" s="22">
        <v>80153</v>
      </c>
      <c r="C38" s="62"/>
      <c r="D38" s="103" t="s">
        <v>45</v>
      </c>
      <c r="E38" s="70"/>
      <c r="F38" s="45">
        <f t="shared" si="28"/>
        <v>0</v>
      </c>
      <c r="G38" s="45">
        <f>G39</f>
        <v>0</v>
      </c>
      <c r="H38" s="31">
        <f t="shared" ref="H38:H40" si="29">SUM(F38:G38)</f>
        <v>0</v>
      </c>
      <c r="I38" s="45">
        <f t="shared" si="28"/>
        <v>214938</v>
      </c>
      <c r="J38" s="31">
        <f t="shared" ref="J38:J40" si="30">SUM(H38:I38)</f>
        <v>214938</v>
      </c>
      <c r="K38"/>
      <c r="L38"/>
    </row>
    <row r="39" spans="1:12" s="1" customFormat="1" ht="54" customHeight="1" x14ac:dyDescent="0.2">
      <c r="A39" s="21"/>
      <c r="B39" s="21"/>
      <c r="C39" s="29">
        <v>2010</v>
      </c>
      <c r="D39" s="5" t="s">
        <v>14</v>
      </c>
      <c r="E39" s="63"/>
      <c r="F39" s="32">
        <f t="shared" si="28"/>
        <v>0</v>
      </c>
      <c r="G39" s="32">
        <f>G40</f>
        <v>0</v>
      </c>
      <c r="H39" s="32">
        <f t="shared" si="29"/>
        <v>0</v>
      </c>
      <c r="I39" s="32">
        <f t="shared" si="28"/>
        <v>214938</v>
      </c>
      <c r="J39" s="32">
        <f t="shared" si="30"/>
        <v>214938</v>
      </c>
      <c r="K39"/>
      <c r="L39"/>
    </row>
    <row r="40" spans="1:12" s="1" customFormat="1" ht="16.5" customHeight="1" x14ac:dyDescent="0.2">
      <c r="A40" s="46"/>
      <c r="B40" s="46"/>
      <c r="C40" s="52"/>
      <c r="D40" s="53" t="s">
        <v>8</v>
      </c>
      <c r="E40" s="88" t="s">
        <v>32</v>
      </c>
      <c r="F40" s="34">
        <v>0</v>
      </c>
      <c r="G40" s="64"/>
      <c r="H40" s="34">
        <f t="shared" si="29"/>
        <v>0</v>
      </c>
      <c r="I40" s="64">
        <v>214938</v>
      </c>
      <c r="J40" s="34">
        <f t="shared" si="30"/>
        <v>214938</v>
      </c>
      <c r="K40"/>
      <c r="L40"/>
    </row>
    <row r="41" spans="1:12" s="1" customFormat="1" ht="16.5" customHeight="1" x14ac:dyDescent="0.2">
      <c r="A41" s="115" t="s">
        <v>13</v>
      </c>
      <c r="B41" s="116"/>
      <c r="C41" s="116"/>
      <c r="D41" s="117"/>
      <c r="E41" s="48"/>
      <c r="F41" s="47">
        <v>39725823.560000002</v>
      </c>
      <c r="G41" s="47">
        <f>G33</f>
        <v>58268</v>
      </c>
      <c r="H41" s="47">
        <f t="shared" ref="H41" si="31">SUM(F41:G41)</f>
        <v>39784091.560000002</v>
      </c>
      <c r="I41" s="47">
        <f>I37</f>
        <v>214938</v>
      </c>
      <c r="J41" s="47">
        <f t="shared" ref="J41" si="32">SUM(H41:I41)</f>
        <v>39999029.560000002</v>
      </c>
      <c r="K41"/>
      <c r="L41"/>
    </row>
    <row r="42" spans="1:12" s="1" customFormat="1" ht="9.75" customHeight="1" x14ac:dyDescent="0.2">
      <c r="A42" s="19"/>
      <c r="B42" s="16"/>
      <c r="C42" s="16"/>
      <c r="D42" s="11"/>
      <c r="E42" s="8"/>
      <c r="F42" s="33"/>
      <c r="G42" s="33"/>
      <c r="H42" s="33"/>
      <c r="I42" s="33"/>
      <c r="J42" s="33"/>
      <c r="K42"/>
      <c r="L42"/>
    </row>
    <row r="43" spans="1:12" s="93" customFormat="1" ht="18" customHeight="1" x14ac:dyDescent="0.2">
      <c r="A43" s="119" t="s">
        <v>55</v>
      </c>
      <c r="B43" s="119"/>
      <c r="C43" s="119"/>
      <c r="D43" s="119"/>
      <c r="E43" s="119"/>
      <c r="F43" s="119"/>
      <c r="G43" s="92"/>
      <c r="H43" s="92"/>
      <c r="I43" s="92"/>
      <c r="J43" s="92"/>
    </row>
    <row r="44" spans="1:12" s="72" customFormat="1" ht="18" customHeight="1" x14ac:dyDescent="0.25">
      <c r="A44" s="18">
        <v>921</v>
      </c>
      <c r="B44" s="17"/>
      <c r="C44" s="17"/>
      <c r="D44" s="112" t="s">
        <v>33</v>
      </c>
      <c r="E44" s="98"/>
      <c r="F44" s="74">
        <v>250000</v>
      </c>
      <c r="G44" s="74">
        <f>G45</f>
        <v>0</v>
      </c>
      <c r="H44" s="74">
        <f t="shared" ref="H44:H48" si="33">SUM(F44:G44)</f>
        <v>250000</v>
      </c>
      <c r="I44" s="74">
        <f>I45</f>
        <v>50000</v>
      </c>
      <c r="J44" s="74">
        <f t="shared" ref="J44:J48" si="34">SUM(H44:I44)</f>
        <v>300000</v>
      </c>
      <c r="K44" s="71"/>
      <c r="L44" s="71"/>
    </row>
    <row r="45" spans="1:12" s="72" customFormat="1" ht="16.5" customHeight="1" x14ac:dyDescent="0.25">
      <c r="A45" s="49"/>
      <c r="B45" s="22">
        <v>92116</v>
      </c>
      <c r="C45" s="61"/>
      <c r="D45" s="4" t="s">
        <v>46</v>
      </c>
      <c r="E45" s="50"/>
      <c r="F45" s="90">
        <f>F46</f>
        <v>0</v>
      </c>
      <c r="G45" s="79">
        <f>G46</f>
        <v>0</v>
      </c>
      <c r="H45" s="90">
        <f t="shared" si="33"/>
        <v>0</v>
      </c>
      <c r="I45" s="79">
        <f>I46</f>
        <v>50000</v>
      </c>
      <c r="J45" s="90">
        <f t="shared" si="34"/>
        <v>50000</v>
      </c>
      <c r="K45" s="71"/>
      <c r="L45" s="71"/>
    </row>
    <row r="46" spans="1:12" s="72" customFormat="1" ht="40.5" customHeight="1" x14ac:dyDescent="0.25">
      <c r="A46" s="21"/>
      <c r="B46" s="21"/>
      <c r="C46" s="29">
        <v>2320</v>
      </c>
      <c r="D46" s="5" t="s">
        <v>47</v>
      </c>
      <c r="E46" s="63"/>
      <c r="F46" s="78">
        <f>F47</f>
        <v>0</v>
      </c>
      <c r="G46" s="78">
        <f>SUM(G47:G47)</f>
        <v>0</v>
      </c>
      <c r="H46" s="78">
        <f t="shared" si="33"/>
        <v>0</v>
      </c>
      <c r="I46" s="78">
        <f>SUM(I47:I47)</f>
        <v>50000</v>
      </c>
      <c r="J46" s="78">
        <f t="shared" si="34"/>
        <v>50000</v>
      </c>
      <c r="K46" s="71"/>
      <c r="L46" s="71"/>
    </row>
    <row r="47" spans="1:12" s="72" customFormat="1" ht="16.5" customHeight="1" x14ac:dyDescent="0.25">
      <c r="A47" s="81"/>
      <c r="B47" s="81"/>
      <c r="C47" s="87"/>
      <c r="D47" s="80" t="s">
        <v>8</v>
      </c>
      <c r="E47" s="63" t="s">
        <v>5</v>
      </c>
      <c r="F47" s="64">
        <v>0</v>
      </c>
      <c r="G47" s="64"/>
      <c r="H47" s="64">
        <f t="shared" si="33"/>
        <v>0</v>
      </c>
      <c r="I47" s="64">
        <v>50000</v>
      </c>
      <c r="J47" s="64">
        <f t="shared" si="34"/>
        <v>50000</v>
      </c>
      <c r="K47" s="71"/>
      <c r="L47" s="71"/>
    </row>
    <row r="48" spans="1:12" s="72" customFormat="1" ht="16.5" customHeight="1" x14ac:dyDescent="0.25">
      <c r="A48" s="115" t="s">
        <v>54</v>
      </c>
      <c r="B48" s="120"/>
      <c r="C48" s="120"/>
      <c r="D48" s="121"/>
      <c r="E48" s="48"/>
      <c r="F48" s="91">
        <v>290918.15999999997</v>
      </c>
      <c r="G48" s="91">
        <f>G44</f>
        <v>0</v>
      </c>
      <c r="H48" s="91">
        <f t="shared" si="33"/>
        <v>290918.15999999997</v>
      </c>
      <c r="I48" s="91">
        <f>I44</f>
        <v>50000</v>
      </c>
      <c r="J48" s="91">
        <f t="shared" si="34"/>
        <v>340918.16</v>
      </c>
      <c r="K48" s="71"/>
      <c r="L48" s="71"/>
    </row>
    <row r="49" spans="1:12" s="1" customFormat="1" ht="7.5" customHeight="1" x14ac:dyDescent="0.2">
      <c r="A49" s="19"/>
      <c r="B49" s="16"/>
      <c r="C49" s="16"/>
      <c r="D49" s="11"/>
      <c r="E49" s="8"/>
      <c r="F49" s="33"/>
      <c r="G49" s="33"/>
      <c r="H49" s="33"/>
      <c r="I49" s="33"/>
      <c r="J49" s="33"/>
      <c r="K49"/>
      <c r="L49"/>
    </row>
    <row r="50" spans="1:12" s="93" customFormat="1" ht="18" customHeight="1" x14ac:dyDescent="0.2">
      <c r="A50" s="119" t="s">
        <v>56</v>
      </c>
      <c r="B50" s="119"/>
      <c r="C50" s="119"/>
      <c r="D50" s="119"/>
      <c r="E50" s="119"/>
      <c r="F50" s="119"/>
      <c r="G50" s="92"/>
      <c r="H50" s="92"/>
      <c r="I50" s="92"/>
      <c r="J50" s="92"/>
    </row>
    <row r="51" spans="1:12" s="72" customFormat="1" ht="18" customHeight="1" x14ac:dyDescent="0.25">
      <c r="A51" s="18">
        <v>801</v>
      </c>
      <c r="B51" s="17"/>
      <c r="C51" s="17"/>
      <c r="D51" s="6" t="s">
        <v>16</v>
      </c>
      <c r="E51" s="98"/>
      <c r="F51" s="74">
        <v>1293991</v>
      </c>
      <c r="G51" s="74">
        <f>G52</f>
        <v>0</v>
      </c>
      <c r="H51" s="74">
        <f t="shared" ref="H51:H54" si="35">SUM(F51:G51)</f>
        <v>1293991</v>
      </c>
      <c r="I51" s="74">
        <f>I52</f>
        <v>100000</v>
      </c>
      <c r="J51" s="74">
        <f t="shared" ref="J51:J54" si="36">SUM(H51:I51)</f>
        <v>1393991</v>
      </c>
      <c r="K51" s="71"/>
      <c r="L51" s="71"/>
    </row>
    <row r="52" spans="1:12" s="72" customFormat="1" ht="16.5" customHeight="1" x14ac:dyDescent="0.25">
      <c r="A52" s="21"/>
      <c r="B52" s="22">
        <v>80101</v>
      </c>
      <c r="C52" s="35"/>
      <c r="D52" s="4" t="s">
        <v>61</v>
      </c>
      <c r="E52" s="50"/>
      <c r="F52" s="90">
        <f>F53</f>
        <v>0</v>
      </c>
      <c r="G52" s="79">
        <f>G53</f>
        <v>0</v>
      </c>
      <c r="H52" s="90">
        <f t="shared" si="35"/>
        <v>0</v>
      </c>
      <c r="I52" s="79">
        <f>I53</f>
        <v>100000</v>
      </c>
      <c r="J52" s="90">
        <f t="shared" si="36"/>
        <v>100000</v>
      </c>
      <c r="K52" s="71"/>
      <c r="L52" s="71"/>
    </row>
    <row r="53" spans="1:12" s="72" customFormat="1" ht="53.25" customHeight="1" x14ac:dyDescent="0.25">
      <c r="A53" s="21"/>
      <c r="B53" s="21"/>
      <c r="C53" s="29">
        <v>6300</v>
      </c>
      <c r="D53" s="5" t="s">
        <v>49</v>
      </c>
      <c r="E53" s="63"/>
      <c r="F53" s="78">
        <f>F54</f>
        <v>0</v>
      </c>
      <c r="G53" s="78">
        <f>SUM(G54:G54)</f>
        <v>0</v>
      </c>
      <c r="H53" s="78">
        <f t="shared" si="35"/>
        <v>0</v>
      </c>
      <c r="I53" s="78">
        <f>SUM(I54:I54)</f>
        <v>100000</v>
      </c>
      <c r="J53" s="78">
        <f t="shared" si="36"/>
        <v>100000</v>
      </c>
      <c r="K53" s="71"/>
      <c r="L53" s="71"/>
    </row>
    <row r="54" spans="1:12" s="72" customFormat="1" ht="16.5" customHeight="1" x14ac:dyDescent="0.25">
      <c r="A54" s="86"/>
      <c r="B54" s="86"/>
      <c r="C54" s="87"/>
      <c r="D54" s="53" t="s">
        <v>8</v>
      </c>
      <c r="E54" s="88" t="s">
        <v>17</v>
      </c>
      <c r="F54" s="100">
        <v>0</v>
      </c>
      <c r="G54" s="100"/>
      <c r="H54" s="100">
        <f t="shared" si="35"/>
        <v>0</v>
      </c>
      <c r="I54" s="100">
        <v>100000</v>
      </c>
      <c r="J54" s="100">
        <f t="shared" si="36"/>
        <v>100000</v>
      </c>
      <c r="K54" s="71"/>
      <c r="L54" s="71"/>
    </row>
    <row r="55" spans="1:12" s="72" customFormat="1" ht="18" customHeight="1" x14ac:dyDescent="0.25">
      <c r="A55" s="18">
        <v>900</v>
      </c>
      <c r="B55" s="17"/>
      <c r="C55" s="17"/>
      <c r="D55" s="112" t="s">
        <v>48</v>
      </c>
      <c r="E55" s="98"/>
      <c r="F55" s="74">
        <f>F56</f>
        <v>0</v>
      </c>
      <c r="G55" s="74">
        <f>G56</f>
        <v>0</v>
      </c>
      <c r="H55" s="74">
        <f t="shared" ref="H55:H59" si="37">SUM(F55:G55)</f>
        <v>0</v>
      </c>
      <c r="I55" s="74">
        <f>I56</f>
        <v>450000</v>
      </c>
      <c r="J55" s="74">
        <f t="shared" ref="J55:J58" si="38">SUM(H55:I55)</f>
        <v>450000</v>
      </c>
      <c r="K55" s="71"/>
      <c r="L55" s="71"/>
    </row>
    <row r="56" spans="1:12" s="72" customFormat="1" ht="16.5" customHeight="1" x14ac:dyDescent="0.25">
      <c r="A56" s="21"/>
      <c r="B56" s="22">
        <v>90095</v>
      </c>
      <c r="C56" s="61"/>
      <c r="D56" s="4" t="s">
        <v>15</v>
      </c>
      <c r="E56" s="50"/>
      <c r="F56" s="90">
        <f>F57</f>
        <v>0</v>
      </c>
      <c r="G56" s="79">
        <f>G57</f>
        <v>0</v>
      </c>
      <c r="H56" s="90">
        <f t="shared" si="37"/>
        <v>0</v>
      </c>
      <c r="I56" s="79">
        <f>I57</f>
        <v>450000</v>
      </c>
      <c r="J56" s="90">
        <f t="shared" si="38"/>
        <v>450000</v>
      </c>
      <c r="K56" s="71"/>
      <c r="L56" s="71"/>
    </row>
    <row r="57" spans="1:12" s="72" customFormat="1" ht="54" customHeight="1" x14ac:dyDescent="0.25">
      <c r="A57" s="21"/>
      <c r="B57" s="21"/>
      <c r="C57" s="29">
        <v>6300</v>
      </c>
      <c r="D57" s="5" t="s">
        <v>49</v>
      </c>
      <c r="E57" s="63"/>
      <c r="F57" s="78">
        <f>F58</f>
        <v>0</v>
      </c>
      <c r="G57" s="78">
        <f>SUM(G58:G58)</f>
        <v>0</v>
      </c>
      <c r="H57" s="78">
        <f t="shared" si="37"/>
        <v>0</v>
      </c>
      <c r="I57" s="78">
        <f>SUM(I58:I58)</f>
        <v>450000</v>
      </c>
      <c r="J57" s="78">
        <f t="shared" si="38"/>
        <v>450000</v>
      </c>
      <c r="K57" s="71"/>
      <c r="L57" s="71"/>
    </row>
    <row r="58" spans="1:12" s="72" customFormat="1" ht="16.5" customHeight="1" x14ac:dyDescent="0.25">
      <c r="A58" s="81"/>
      <c r="B58" s="81"/>
      <c r="C58" s="82"/>
      <c r="D58" s="80" t="s">
        <v>8</v>
      </c>
      <c r="E58" s="63" t="s">
        <v>17</v>
      </c>
      <c r="F58" s="64">
        <v>0</v>
      </c>
      <c r="G58" s="64"/>
      <c r="H58" s="64">
        <f t="shared" si="37"/>
        <v>0</v>
      </c>
      <c r="I58" s="64">
        <v>450000</v>
      </c>
      <c r="J58" s="64">
        <f t="shared" si="38"/>
        <v>450000</v>
      </c>
      <c r="K58" s="71"/>
      <c r="L58" s="71"/>
    </row>
    <row r="59" spans="1:12" s="72" customFormat="1" ht="17.25" customHeight="1" x14ac:dyDescent="0.25">
      <c r="A59" s="115" t="s">
        <v>34</v>
      </c>
      <c r="B59" s="120"/>
      <c r="C59" s="120"/>
      <c r="D59" s="121"/>
      <c r="E59" s="48"/>
      <c r="F59" s="91">
        <v>2830229.4</v>
      </c>
      <c r="G59" s="91">
        <f>G55</f>
        <v>0</v>
      </c>
      <c r="H59" s="91">
        <f t="shared" si="37"/>
        <v>2830229.4</v>
      </c>
      <c r="I59" s="91">
        <f>I51+I55</f>
        <v>550000</v>
      </c>
      <c r="J59" s="91">
        <f t="shared" ref="J59" si="39">SUM(H59:I59)</f>
        <v>3380229.4</v>
      </c>
      <c r="K59" s="71"/>
      <c r="L59" s="71"/>
    </row>
    <row r="60" spans="1:12" s="1" customFormat="1" ht="9.75" customHeight="1" x14ac:dyDescent="0.2">
      <c r="A60" s="19"/>
      <c r="B60" s="16"/>
      <c r="C60" s="16"/>
      <c r="D60" s="11"/>
      <c r="E60" s="8"/>
      <c r="F60" s="33"/>
      <c r="G60" s="33"/>
      <c r="H60" s="33"/>
      <c r="I60" s="33"/>
      <c r="J60" s="33"/>
      <c r="K60"/>
      <c r="L60"/>
    </row>
    <row r="61" spans="1:12" s="1" customFormat="1" ht="30" customHeight="1" x14ac:dyDescent="0.2">
      <c r="A61" s="119" t="s">
        <v>37</v>
      </c>
      <c r="B61" s="119"/>
      <c r="C61" s="119"/>
      <c r="D61" s="119"/>
      <c r="E61" s="119"/>
      <c r="F61" s="119"/>
      <c r="G61" s="119"/>
      <c r="H61" s="119"/>
      <c r="I61"/>
      <c r="J61"/>
      <c r="K61"/>
      <c r="L61"/>
    </row>
    <row r="62" spans="1:12" s="1" customFormat="1" ht="18" customHeight="1" x14ac:dyDescent="0.2">
      <c r="A62" s="18">
        <v>700</v>
      </c>
      <c r="B62" s="18"/>
      <c r="C62" s="104"/>
      <c r="D62" s="59" t="s">
        <v>20</v>
      </c>
      <c r="E62" s="66"/>
      <c r="F62" s="30">
        <v>3587643.45</v>
      </c>
      <c r="G62" s="30">
        <f>G63</f>
        <v>0</v>
      </c>
      <c r="H62" s="30">
        <f>SUM(F62:G62)</f>
        <v>3587643.45</v>
      </c>
      <c r="I62" s="30">
        <f>I63</f>
        <v>-858738</v>
      </c>
      <c r="J62" s="30">
        <f>SUM(H62:I62)</f>
        <v>2728905.45</v>
      </c>
      <c r="K62"/>
      <c r="L62"/>
    </row>
    <row r="63" spans="1:12" s="1" customFormat="1" ht="16.5" customHeight="1" x14ac:dyDescent="0.2">
      <c r="A63" s="21"/>
      <c r="B63" s="22">
        <v>70005</v>
      </c>
      <c r="C63" s="105"/>
      <c r="D63" s="4" t="s">
        <v>21</v>
      </c>
      <c r="E63" s="50"/>
      <c r="F63" s="45">
        <v>3587643.45</v>
      </c>
      <c r="G63" s="45">
        <f>G64+G67</f>
        <v>0</v>
      </c>
      <c r="H63" s="31">
        <f t="shared" ref="H63:H64" si="40">SUM(F63:G63)</f>
        <v>3587643.45</v>
      </c>
      <c r="I63" s="45">
        <f>I64+I67</f>
        <v>-858738</v>
      </c>
      <c r="J63" s="31">
        <f t="shared" ref="J63:J64" si="41">SUM(H63:I63)</f>
        <v>2728905.45</v>
      </c>
      <c r="K63"/>
      <c r="L63"/>
    </row>
    <row r="64" spans="1:12" s="1" customFormat="1" ht="67.5" x14ac:dyDescent="0.2">
      <c r="A64" s="49"/>
      <c r="B64" s="21"/>
      <c r="C64" s="29">
        <v>6257</v>
      </c>
      <c r="D64" s="5" t="s">
        <v>50</v>
      </c>
      <c r="E64" s="63"/>
      <c r="F64" s="32">
        <f>F66</f>
        <v>2954529.9</v>
      </c>
      <c r="G64" s="32">
        <f>G66</f>
        <v>0</v>
      </c>
      <c r="H64" s="32">
        <f t="shared" si="40"/>
        <v>2954529.9</v>
      </c>
      <c r="I64" s="32">
        <f>I66</f>
        <v>-707196</v>
      </c>
      <c r="J64" s="32">
        <f t="shared" si="41"/>
        <v>2247333.9</v>
      </c>
      <c r="K64"/>
      <c r="L64"/>
    </row>
    <row r="65" spans="1:12" s="1" customFormat="1" ht="15" customHeight="1" x14ac:dyDescent="0.2">
      <c r="A65" s="49"/>
      <c r="B65" s="21"/>
      <c r="C65" s="29"/>
      <c r="D65" s="5" t="s">
        <v>8</v>
      </c>
      <c r="E65" s="63"/>
      <c r="F65" s="32"/>
      <c r="G65" s="32"/>
      <c r="H65" s="32"/>
      <c r="I65" s="32"/>
      <c r="J65" s="32"/>
      <c r="K65"/>
      <c r="L65"/>
    </row>
    <row r="66" spans="1:12" s="1" customFormat="1" ht="41.25" customHeight="1" x14ac:dyDescent="0.2">
      <c r="A66" s="106"/>
      <c r="B66" s="106"/>
      <c r="C66" s="107"/>
      <c r="D66" s="108" t="s">
        <v>51</v>
      </c>
      <c r="E66" s="77" t="s">
        <v>17</v>
      </c>
      <c r="F66" s="65">
        <v>2954529.9</v>
      </c>
      <c r="G66" s="64"/>
      <c r="H66" s="65">
        <f t="shared" ref="H66:H67" si="42">SUM(F66:G66)</f>
        <v>2954529.9</v>
      </c>
      <c r="I66" s="64">
        <v>-707196</v>
      </c>
      <c r="J66" s="65">
        <f t="shared" ref="J66:J67" si="43">SUM(H66:I66)</f>
        <v>2247333.9</v>
      </c>
      <c r="K66"/>
      <c r="L66"/>
    </row>
    <row r="67" spans="1:12" s="1" customFormat="1" ht="67.5" x14ac:dyDescent="0.2">
      <c r="A67" s="49"/>
      <c r="B67" s="21"/>
      <c r="C67" s="29">
        <v>6259</v>
      </c>
      <c r="D67" s="5" t="s">
        <v>50</v>
      </c>
      <c r="E67" s="63"/>
      <c r="F67" s="32">
        <f>F69</f>
        <v>633113.55000000005</v>
      </c>
      <c r="G67" s="32">
        <f>G69</f>
        <v>0</v>
      </c>
      <c r="H67" s="32">
        <f t="shared" si="42"/>
        <v>633113.55000000005</v>
      </c>
      <c r="I67" s="32">
        <f>I69</f>
        <v>-151542</v>
      </c>
      <c r="J67" s="32">
        <f t="shared" si="43"/>
        <v>481571.55000000005</v>
      </c>
      <c r="K67"/>
      <c r="L67"/>
    </row>
    <row r="68" spans="1:12" s="1" customFormat="1" ht="15" customHeight="1" x14ac:dyDescent="0.2">
      <c r="A68" s="49"/>
      <c r="B68" s="21"/>
      <c r="C68" s="29"/>
      <c r="D68" s="5" t="s">
        <v>8</v>
      </c>
      <c r="E68" s="63"/>
      <c r="F68" s="32"/>
      <c r="G68" s="32"/>
      <c r="H68" s="32"/>
      <c r="I68" s="32"/>
      <c r="J68" s="32"/>
      <c r="K68"/>
      <c r="L68"/>
    </row>
    <row r="69" spans="1:12" s="1" customFormat="1" ht="42" customHeight="1" x14ac:dyDescent="0.2">
      <c r="A69" s="49"/>
      <c r="B69" s="21"/>
      <c r="C69" s="107"/>
      <c r="D69" s="108" t="s">
        <v>51</v>
      </c>
      <c r="E69" s="77" t="s">
        <v>17</v>
      </c>
      <c r="F69" s="34">
        <v>633113.55000000005</v>
      </c>
      <c r="G69" s="64"/>
      <c r="H69" s="65">
        <f t="shared" ref="H69" si="44">SUM(F69:G69)</f>
        <v>633113.55000000005</v>
      </c>
      <c r="I69" s="64">
        <v>-151542</v>
      </c>
      <c r="J69" s="34">
        <f t="shared" ref="J69" si="45">SUM(H69:I69)</f>
        <v>481571.55000000005</v>
      </c>
      <c r="K69"/>
      <c r="L69"/>
    </row>
    <row r="70" spans="1:12" s="1" customFormat="1" ht="18" customHeight="1" x14ac:dyDescent="0.2">
      <c r="A70" s="18">
        <v>750</v>
      </c>
      <c r="B70" s="17"/>
      <c r="C70" s="17"/>
      <c r="D70" s="6" t="s">
        <v>25</v>
      </c>
      <c r="E70" s="66"/>
      <c r="F70" s="30">
        <v>2462035.98</v>
      </c>
      <c r="G70" s="30">
        <f>G71</f>
        <v>0</v>
      </c>
      <c r="H70" s="30">
        <f>SUM(F70:G70)</f>
        <v>2462035.98</v>
      </c>
      <c r="I70" s="30">
        <f>I71</f>
        <v>-780264</v>
      </c>
      <c r="J70" s="30">
        <f>SUM(H70:I70)</f>
        <v>1681771.98</v>
      </c>
      <c r="K70"/>
      <c r="L70"/>
    </row>
    <row r="71" spans="1:12" s="1" customFormat="1" ht="16.5" customHeight="1" x14ac:dyDescent="0.2">
      <c r="A71" s="21"/>
      <c r="B71" s="22">
        <v>75095</v>
      </c>
      <c r="C71" s="35"/>
      <c r="D71" s="4" t="s">
        <v>15</v>
      </c>
      <c r="E71" s="50"/>
      <c r="F71" s="45">
        <v>2457845.21</v>
      </c>
      <c r="G71" s="45">
        <f>G72</f>
        <v>0</v>
      </c>
      <c r="H71" s="31">
        <f t="shared" ref="H71:H72" si="46">SUM(F71:G71)</f>
        <v>2457845.21</v>
      </c>
      <c r="I71" s="45">
        <f>I72</f>
        <v>-780264</v>
      </c>
      <c r="J71" s="31">
        <f t="shared" ref="J71:J72" si="47">SUM(H71:I71)</f>
        <v>1677581.21</v>
      </c>
      <c r="K71"/>
      <c r="L71"/>
    </row>
    <row r="72" spans="1:12" s="1" customFormat="1" ht="67.5" x14ac:dyDescent="0.2">
      <c r="A72" s="49"/>
      <c r="B72" s="21"/>
      <c r="C72" s="29">
        <v>2057</v>
      </c>
      <c r="D72" s="5" t="s">
        <v>35</v>
      </c>
      <c r="E72" s="63"/>
      <c r="F72" s="32">
        <v>1534815.21</v>
      </c>
      <c r="G72" s="32">
        <f>G74</f>
        <v>0</v>
      </c>
      <c r="H72" s="32">
        <f t="shared" si="46"/>
        <v>1534815.21</v>
      </c>
      <c r="I72" s="32">
        <f>I74</f>
        <v>-780264</v>
      </c>
      <c r="J72" s="32">
        <f t="shared" si="47"/>
        <v>754551.21</v>
      </c>
      <c r="K72"/>
      <c r="L72"/>
    </row>
    <row r="73" spans="1:12" s="1" customFormat="1" ht="15" customHeight="1" x14ac:dyDescent="0.2">
      <c r="A73" s="67"/>
      <c r="B73" s="67"/>
      <c r="C73" s="68"/>
      <c r="D73" s="5" t="s">
        <v>8</v>
      </c>
      <c r="E73" s="69"/>
      <c r="F73" s="32"/>
      <c r="G73" s="32"/>
      <c r="H73" s="32"/>
      <c r="I73" s="32"/>
      <c r="J73" s="32"/>
      <c r="K73"/>
      <c r="L73"/>
    </row>
    <row r="74" spans="1:12" s="1" customFormat="1" ht="29.25" customHeight="1" x14ac:dyDescent="0.2">
      <c r="A74" s="49"/>
      <c r="B74" s="21"/>
      <c r="C74" s="29"/>
      <c r="D74" s="83" t="s">
        <v>36</v>
      </c>
      <c r="E74" s="63" t="s">
        <v>17</v>
      </c>
      <c r="F74" s="65">
        <v>790750.17</v>
      </c>
      <c r="G74" s="64"/>
      <c r="H74" s="65">
        <f t="shared" ref="H74" si="48">SUM(F74:G74)</f>
        <v>790750.17</v>
      </c>
      <c r="I74" s="64">
        <v>-780264</v>
      </c>
      <c r="J74" s="65">
        <f t="shared" ref="J74" si="49">SUM(H74:I74)</f>
        <v>10486.170000000042</v>
      </c>
      <c r="K74"/>
      <c r="L74"/>
    </row>
    <row r="75" spans="1:12" s="1" customFormat="1" ht="18" customHeight="1" x14ac:dyDescent="0.2">
      <c r="A75" s="18">
        <v>801</v>
      </c>
      <c r="B75" s="17"/>
      <c r="C75" s="17"/>
      <c r="D75" s="6" t="s">
        <v>16</v>
      </c>
      <c r="E75" s="66"/>
      <c r="F75" s="30">
        <f>F76</f>
        <v>99894.6</v>
      </c>
      <c r="G75" s="30">
        <f>G76</f>
        <v>0</v>
      </c>
      <c r="H75" s="30">
        <f>SUM(F75:G75)</f>
        <v>99894.6</v>
      </c>
      <c r="I75" s="30">
        <f>I76</f>
        <v>95000</v>
      </c>
      <c r="J75" s="30">
        <f>SUM(H75:I75)</f>
        <v>194894.6</v>
      </c>
      <c r="K75"/>
      <c r="L75"/>
    </row>
    <row r="76" spans="1:12" s="1" customFormat="1" ht="16.5" customHeight="1" x14ac:dyDescent="0.2">
      <c r="A76" s="49"/>
      <c r="B76" s="22">
        <v>80195</v>
      </c>
      <c r="C76" s="35"/>
      <c r="D76" s="4" t="s">
        <v>15</v>
      </c>
      <c r="E76" s="50"/>
      <c r="F76" s="45">
        <f>F77+F80</f>
        <v>99894.6</v>
      </c>
      <c r="G76" s="45">
        <f>G77+G80</f>
        <v>0</v>
      </c>
      <c r="H76" s="31">
        <f t="shared" ref="H76:H77" si="50">SUM(F76:G76)</f>
        <v>99894.6</v>
      </c>
      <c r="I76" s="45">
        <f>I77+I80</f>
        <v>95000</v>
      </c>
      <c r="J76" s="31">
        <f t="shared" ref="J76:J77" si="51">SUM(H76:I76)</f>
        <v>194894.6</v>
      </c>
      <c r="K76"/>
      <c r="L76"/>
    </row>
    <row r="77" spans="1:12" s="1" customFormat="1" ht="67.5" x14ac:dyDescent="0.2">
      <c r="A77" s="49"/>
      <c r="B77" s="21"/>
      <c r="C77" s="29">
        <v>2057</v>
      </c>
      <c r="D77" s="5" t="s">
        <v>52</v>
      </c>
      <c r="E77" s="63"/>
      <c r="F77" s="32">
        <f>F79</f>
        <v>84540.800000000003</v>
      </c>
      <c r="G77" s="32">
        <f>G79</f>
        <v>0</v>
      </c>
      <c r="H77" s="32">
        <f t="shared" si="50"/>
        <v>84540.800000000003</v>
      </c>
      <c r="I77" s="32">
        <f>I79</f>
        <v>80398.5</v>
      </c>
      <c r="J77" s="32">
        <f t="shared" si="51"/>
        <v>164939.29999999999</v>
      </c>
      <c r="K77"/>
      <c r="L77"/>
    </row>
    <row r="78" spans="1:12" s="1" customFormat="1" ht="15" customHeight="1" x14ac:dyDescent="0.2">
      <c r="A78" s="67"/>
      <c r="B78" s="67"/>
      <c r="C78" s="68"/>
      <c r="D78" s="5" t="s">
        <v>8</v>
      </c>
      <c r="E78" s="63"/>
      <c r="F78" s="32"/>
      <c r="G78" s="32"/>
      <c r="H78" s="32"/>
      <c r="I78" s="32"/>
      <c r="J78" s="32"/>
      <c r="K78"/>
      <c r="L78"/>
    </row>
    <row r="79" spans="1:12" s="1" customFormat="1" ht="33" customHeight="1" x14ac:dyDescent="0.2">
      <c r="A79" s="49"/>
      <c r="B79" s="21"/>
      <c r="C79" s="29"/>
      <c r="D79" s="109" t="s">
        <v>66</v>
      </c>
      <c r="E79" s="114" t="s">
        <v>67</v>
      </c>
      <c r="F79" s="65">
        <v>84540.800000000003</v>
      </c>
      <c r="G79" s="64"/>
      <c r="H79" s="65">
        <f t="shared" ref="H79:H80" si="52">SUM(F79:G79)</f>
        <v>84540.800000000003</v>
      </c>
      <c r="I79" s="64">
        <v>80398.5</v>
      </c>
      <c r="J79" s="65">
        <f t="shared" ref="J79:J80" si="53">SUM(H79:I79)</f>
        <v>164939.29999999999</v>
      </c>
      <c r="K79"/>
      <c r="L79"/>
    </row>
    <row r="80" spans="1:12" s="1" customFormat="1" ht="67.5" x14ac:dyDescent="0.2">
      <c r="A80" s="49"/>
      <c r="B80" s="21"/>
      <c r="C80" s="29">
        <v>2059</v>
      </c>
      <c r="D80" s="5" t="s">
        <v>52</v>
      </c>
      <c r="E80" s="63"/>
      <c r="F80" s="32">
        <f>F82</f>
        <v>15353.8</v>
      </c>
      <c r="G80" s="32">
        <f>G82</f>
        <v>0</v>
      </c>
      <c r="H80" s="32">
        <f t="shared" si="52"/>
        <v>15353.8</v>
      </c>
      <c r="I80" s="32">
        <f>I82</f>
        <v>14601.5</v>
      </c>
      <c r="J80" s="32">
        <f t="shared" si="53"/>
        <v>29955.3</v>
      </c>
      <c r="K80"/>
      <c r="L80"/>
    </row>
    <row r="81" spans="1:12" s="1" customFormat="1" ht="15" customHeight="1" x14ac:dyDescent="0.2">
      <c r="A81" s="67"/>
      <c r="B81" s="67"/>
      <c r="C81" s="68"/>
      <c r="D81" s="5" t="s">
        <v>8</v>
      </c>
      <c r="E81" s="63"/>
      <c r="F81" s="32"/>
      <c r="G81" s="32"/>
      <c r="H81" s="32"/>
      <c r="I81" s="32"/>
      <c r="J81" s="32"/>
      <c r="K81"/>
      <c r="L81"/>
    </row>
    <row r="82" spans="1:12" s="1" customFormat="1" ht="28.5" customHeight="1" x14ac:dyDescent="0.2">
      <c r="A82" s="49"/>
      <c r="B82" s="21"/>
      <c r="C82" s="29"/>
      <c r="D82" s="109" t="s">
        <v>66</v>
      </c>
      <c r="E82" s="114" t="s">
        <v>67</v>
      </c>
      <c r="F82" s="65">
        <v>15353.8</v>
      </c>
      <c r="G82" s="64"/>
      <c r="H82" s="65">
        <f t="shared" ref="H82" si="54">SUM(F82:G82)</f>
        <v>15353.8</v>
      </c>
      <c r="I82" s="64">
        <v>14601.5</v>
      </c>
      <c r="J82" s="65">
        <f t="shared" ref="J82" si="55">SUM(H82:I82)</f>
        <v>29955.3</v>
      </c>
      <c r="K82"/>
      <c r="L82"/>
    </row>
    <row r="83" spans="1:12" s="1" customFormat="1" ht="18" customHeight="1" x14ac:dyDescent="0.2">
      <c r="A83" s="18">
        <v>900</v>
      </c>
      <c r="B83" s="17"/>
      <c r="C83" s="17"/>
      <c r="D83" s="112" t="s">
        <v>48</v>
      </c>
      <c r="E83" s="66"/>
      <c r="F83" s="30">
        <v>3150720.5</v>
      </c>
      <c r="G83" s="30">
        <f>G84</f>
        <v>0</v>
      </c>
      <c r="H83" s="30">
        <f>SUM(F83:G83)</f>
        <v>3150720.5</v>
      </c>
      <c r="I83" s="30">
        <f>I84</f>
        <v>1000000</v>
      </c>
      <c r="J83" s="30">
        <f>SUM(H83:I83)</f>
        <v>4150720.5</v>
      </c>
      <c r="K83"/>
      <c r="L83"/>
    </row>
    <row r="84" spans="1:12" s="1" customFormat="1" ht="16.5" customHeight="1" x14ac:dyDescent="0.2">
      <c r="A84" s="21"/>
      <c r="B84" s="22">
        <v>90005</v>
      </c>
      <c r="C84" s="35"/>
      <c r="D84" s="101" t="s">
        <v>53</v>
      </c>
      <c r="E84" s="50"/>
      <c r="F84" s="45">
        <v>0</v>
      </c>
      <c r="G84" s="45">
        <f>G85</f>
        <v>0</v>
      </c>
      <c r="H84" s="31">
        <f t="shared" ref="H84:H85" si="56">SUM(F84:G84)</f>
        <v>0</v>
      </c>
      <c r="I84" s="45">
        <f>I85</f>
        <v>1000000</v>
      </c>
      <c r="J84" s="31">
        <f t="shared" ref="J84:J85" si="57">SUM(H84:I84)</f>
        <v>1000000</v>
      </c>
      <c r="K84"/>
      <c r="L84"/>
    </row>
    <row r="85" spans="1:12" s="1" customFormat="1" ht="67.5" x14ac:dyDescent="0.2">
      <c r="A85" s="49"/>
      <c r="B85" s="21"/>
      <c r="C85" s="29">
        <v>6257</v>
      </c>
      <c r="D85" s="5" t="s">
        <v>50</v>
      </c>
      <c r="E85" s="63"/>
      <c r="F85" s="32">
        <f>F87</f>
        <v>0</v>
      </c>
      <c r="G85" s="32">
        <f>G87</f>
        <v>0</v>
      </c>
      <c r="H85" s="32">
        <f t="shared" si="56"/>
        <v>0</v>
      </c>
      <c r="I85" s="32">
        <f>I87</f>
        <v>1000000</v>
      </c>
      <c r="J85" s="32">
        <f t="shared" si="57"/>
        <v>1000000</v>
      </c>
      <c r="K85"/>
      <c r="L85"/>
    </row>
    <row r="86" spans="1:12" s="1" customFormat="1" ht="15" customHeight="1" x14ac:dyDescent="0.2">
      <c r="A86" s="49"/>
      <c r="B86" s="21"/>
      <c r="C86" s="29"/>
      <c r="D86" s="5" t="s">
        <v>8</v>
      </c>
      <c r="E86" s="63"/>
      <c r="F86" s="32"/>
      <c r="G86" s="32"/>
      <c r="H86" s="32"/>
      <c r="I86" s="32"/>
      <c r="J86" s="32"/>
      <c r="K86"/>
      <c r="L86"/>
    </row>
    <row r="87" spans="1:12" s="1" customFormat="1" ht="28.5" customHeight="1" x14ac:dyDescent="0.2">
      <c r="A87" s="106"/>
      <c r="B87" s="106"/>
      <c r="C87" s="107"/>
      <c r="D87" s="83" t="s">
        <v>64</v>
      </c>
      <c r="E87" s="77" t="s">
        <v>17</v>
      </c>
      <c r="F87" s="65">
        <v>0</v>
      </c>
      <c r="G87" s="64"/>
      <c r="H87" s="65">
        <f t="shared" ref="H87" si="58">SUM(F87:G87)</f>
        <v>0</v>
      </c>
      <c r="I87" s="64">
        <v>1000000</v>
      </c>
      <c r="J87" s="65">
        <f t="shared" ref="J87" si="59">SUM(H87:I87)</f>
        <v>1000000</v>
      </c>
      <c r="K87"/>
      <c r="L87"/>
    </row>
    <row r="88" spans="1:12" s="1" customFormat="1" ht="16.5" customHeight="1" x14ac:dyDescent="0.2">
      <c r="A88" s="115" t="s">
        <v>13</v>
      </c>
      <c r="B88" s="116"/>
      <c r="C88" s="116"/>
      <c r="D88" s="117"/>
      <c r="E88" s="48"/>
      <c r="F88" s="47">
        <v>20047369.239999998</v>
      </c>
      <c r="G88" s="47">
        <f>G70</f>
        <v>0</v>
      </c>
      <c r="H88" s="47">
        <f t="shared" ref="H88" si="60">SUM(F88:G88)</f>
        <v>20047369.239999998</v>
      </c>
      <c r="I88" s="47">
        <f>I62+I70+I75+I83</f>
        <v>-544002</v>
      </c>
      <c r="J88" s="47">
        <f t="shared" ref="J88" si="61">SUM(H88:I88)</f>
        <v>19503367.239999998</v>
      </c>
      <c r="K88"/>
      <c r="L88"/>
    </row>
    <row r="89" spans="1:12" s="1" customFormat="1" ht="6.75" customHeight="1" x14ac:dyDescent="0.2">
      <c r="A89" s="19"/>
      <c r="B89" s="16"/>
      <c r="C89" s="16"/>
      <c r="D89" s="11"/>
      <c r="E89" s="8"/>
      <c r="F89" s="33"/>
      <c r="G89" s="33"/>
      <c r="H89" s="33"/>
      <c r="I89" s="33"/>
      <c r="J89" s="33"/>
      <c r="K89"/>
      <c r="L89"/>
    </row>
    <row r="90" spans="1:12" ht="16.5" customHeight="1" x14ac:dyDescent="0.2">
      <c r="A90" s="115" t="s">
        <v>12</v>
      </c>
      <c r="B90" s="116"/>
      <c r="C90" s="116"/>
      <c r="D90" s="117"/>
      <c r="E90" s="48"/>
      <c r="F90" s="47">
        <v>202061177.19</v>
      </c>
      <c r="G90" s="47">
        <f>G30+G41+G48+G59+G88</f>
        <v>58268</v>
      </c>
      <c r="H90" s="47">
        <f>SUM(F90:G90)</f>
        <v>202119445.19</v>
      </c>
      <c r="I90" s="47">
        <f>I30+I41+I48+I59+I88</f>
        <v>124891</v>
      </c>
      <c r="J90" s="47">
        <f>SUM(H90:I90)</f>
        <v>202244336.19</v>
      </c>
    </row>
    <row r="91" spans="1:12" x14ac:dyDescent="0.2">
      <c r="A91" s="23"/>
      <c r="B91" s="24"/>
      <c r="C91" s="55"/>
      <c r="D91" s="12"/>
    </row>
    <row r="92" spans="1:12" ht="25.5" customHeight="1" x14ac:dyDescent="0.2">
      <c r="A92" s="25"/>
      <c r="B92" s="26"/>
      <c r="C92" s="56"/>
      <c r="D92" s="13"/>
      <c r="E92" s="10"/>
      <c r="F92" s="41"/>
      <c r="G92" s="41"/>
      <c r="H92" s="41"/>
      <c r="I92" s="41"/>
      <c r="J92" s="41"/>
    </row>
    <row r="93" spans="1:12" x14ac:dyDescent="0.2">
      <c r="A93" s="27"/>
      <c r="B93" s="28"/>
      <c r="C93" s="57"/>
      <c r="D93" s="14"/>
      <c r="E93" s="10"/>
      <c r="F93" s="41"/>
      <c r="G93" s="41"/>
      <c r="H93" s="41"/>
      <c r="I93" s="41"/>
      <c r="J93" s="41"/>
    </row>
    <row r="94" spans="1:12" x14ac:dyDescent="0.2">
      <c r="A94" s="27"/>
      <c r="B94" s="28"/>
      <c r="C94" s="57"/>
      <c r="D94" s="14"/>
      <c r="E94" s="10"/>
      <c r="F94" s="41"/>
      <c r="G94" s="41"/>
      <c r="H94" s="41"/>
      <c r="I94" s="41"/>
      <c r="J94" s="41"/>
    </row>
    <row r="95" spans="1:12" x14ac:dyDescent="0.2">
      <c r="A95" s="27"/>
      <c r="B95" s="28"/>
      <c r="C95" s="57"/>
      <c r="D95" s="14"/>
      <c r="E95" s="10"/>
      <c r="F95" s="41"/>
      <c r="G95" s="41"/>
      <c r="H95" s="41"/>
      <c r="I95" s="41"/>
      <c r="J95" s="41"/>
    </row>
    <row r="96" spans="1:12" x14ac:dyDescent="0.2">
      <c r="A96" s="27"/>
      <c r="B96" s="28"/>
      <c r="C96" s="57"/>
      <c r="D96" s="14"/>
      <c r="E96" s="10"/>
      <c r="F96" s="41"/>
      <c r="G96" s="41"/>
      <c r="H96" s="41"/>
      <c r="I96" s="41"/>
      <c r="J96" s="41"/>
    </row>
    <row r="97" spans="1:10" x14ac:dyDescent="0.2">
      <c r="A97" s="27"/>
      <c r="B97" s="28"/>
      <c r="C97" s="57"/>
      <c r="D97" s="14"/>
      <c r="E97" s="10"/>
      <c r="F97" s="41"/>
      <c r="G97" s="41"/>
      <c r="H97" s="41"/>
      <c r="I97" s="41"/>
      <c r="J97" s="41"/>
    </row>
    <row r="98" spans="1:10" x14ac:dyDescent="0.2">
      <c r="A98" s="27"/>
      <c r="B98" s="28"/>
      <c r="C98" s="57"/>
      <c r="D98" s="14"/>
      <c r="E98" s="10"/>
      <c r="F98" s="41"/>
      <c r="G98" s="41"/>
      <c r="H98" s="41"/>
      <c r="I98" s="41"/>
      <c r="J98" s="41"/>
    </row>
    <row r="106" spans="1:10" x14ac:dyDescent="0.2">
      <c r="D106" s="15" t="s">
        <v>7</v>
      </c>
    </row>
  </sheetData>
  <sheetProtection algorithmName="SHA-512" hashValue="HojFR5wqRYSAl1w12BRJ0HVUG7yXXtPXnHfPjuLh8AI2SgZQuZ/vOq1EyYCkQna3kne98/5J9AGuyVQVC8mZ5g==" saltValue="J4z1HMUm1I5YFVQ3qIIwdA==" spinCount="100000" sheet="1" objects="1" scenarios="1"/>
  <mergeCells count="12">
    <mergeCell ref="A90:D90"/>
    <mergeCell ref="A4:E4"/>
    <mergeCell ref="A88:D88"/>
    <mergeCell ref="A32:E32"/>
    <mergeCell ref="A41:D41"/>
    <mergeCell ref="A61:H61"/>
    <mergeCell ref="A30:D30"/>
    <mergeCell ref="A48:D48"/>
    <mergeCell ref="A43:F43"/>
    <mergeCell ref="A50:F50"/>
    <mergeCell ref="A59:D59"/>
    <mergeCell ref="A6:E6"/>
  </mergeCells>
  <phoneticPr fontId="1" type="noConversion"/>
  <printOptions horizontalCentered="1" gridLines="1"/>
  <pageMargins left="0.49" right="0.23622047244094491" top="0.97" bottom="0.85" header="0.56000000000000005" footer="0.62992125984251968"/>
  <pageSetup paperSize="9" scale="75" orientation="landscape" r:id="rId1"/>
  <headerFooter alignWithMargins="0">
    <oddHeader xml:space="preserve">&amp;C&amp;"Bookman Old Style,Pogrubiona kursywa"&amp;12ZMIANY W PLANIE FINANSOWYM
DOCHODÓW BUDŻETOWYCH URZĘDU MIEJSKIEGO NA ROK 2020&amp;"Arial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zarządzenia nr 98/2020 Burmistrza Miasta Nowy Dwór Mazowiecki z dnia 30 czerwca 2020 r.</dc:title>
  <dc:creator/>
  <cp:lastModifiedBy/>
  <dcterms:created xsi:type="dcterms:W3CDTF">2020-09-11T12:19:17Z</dcterms:created>
  <dcterms:modified xsi:type="dcterms:W3CDTF">2020-09-11T12:19:42Z</dcterms:modified>
</cp:coreProperties>
</file>