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170" windowHeight="372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UW!$A$1:$J$96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I35" i="624" l="1"/>
  <c r="I94" i="624"/>
  <c r="I96" i="624" l="1"/>
  <c r="G35" i="624"/>
  <c r="H27" i="624" l="1"/>
  <c r="J27" i="624" s="1"/>
  <c r="H26" i="624"/>
  <c r="J26" i="624" s="1"/>
  <c r="I24" i="624"/>
  <c r="I23" i="624" s="1"/>
  <c r="I22" i="624" s="1"/>
  <c r="G24" i="624"/>
  <c r="H24" i="624" s="1"/>
  <c r="G23" i="624"/>
  <c r="H23" i="624" s="1"/>
  <c r="G22" i="624"/>
  <c r="H22" i="624" s="1"/>
  <c r="J23" i="624" l="1"/>
  <c r="J22" i="624"/>
  <c r="J24" i="624"/>
  <c r="H51" i="624"/>
  <c r="J51" i="624" s="1"/>
  <c r="I50" i="624"/>
  <c r="G50" i="624"/>
  <c r="F50" i="624"/>
  <c r="F54" i="624"/>
  <c r="F52" i="624"/>
  <c r="I54" i="624"/>
  <c r="I52" i="624"/>
  <c r="I48" i="624"/>
  <c r="I46" i="624"/>
  <c r="I44" i="624"/>
  <c r="H55" i="624"/>
  <c r="J55" i="624" s="1"/>
  <c r="G54" i="624"/>
  <c r="H54" i="624" s="1"/>
  <c r="J54" i="624" s="1"/>
  <c r="H53" i="624"/>
  <c r="J53" i="624" s="1"/>
  <c r="G52" i="624"/>
  <c r="H52" i="624" s="1"/>
  <c r="J52" i="624" l="1"/>
  <c r="H50" i="624"/>
  <c r="J50" i="624" s="1"/>
  <c r="G40" i="624"/>
  <c r="G42" i="624"/>
  <c r="G44" i="624"/>
  <c r="G46" i="624"/>
  <c r="G48" i="624"/>
  <c r="G39" i="624" l="1"/>
  <c r="G38" i="624" s="1"/>
  <c r="F42" i="624" l="1"/>
  <c r="H42" i="624"/>
  <c r="I42" i="624"/>
  <c r="H43" i="624"/>
  <c r="J43" i="624" s="1"/>
  <c r="F44" i="624"/>
  <c r="H45" i="624"/>
  <c r="J45" i="624" s="1"/>
  <c r="F46" i="624"/>
  <c r="H47" i="624"/>
  <c r="J47" i="624" s="1"/>
  <c r="F48" i="624"/>
  <c r="H49" i="624"/>
  <c r="J49" i="624" s="1"/>
  <c r="F40" i="624"/>
  <c r="I40" i="624"/>
  <c r="I39" i="624" s="1"/>
  <c r="H41" i="624"/>
  <c r="J41" i="624" s="1"/>
  <c r="H44" i="624" l="1"/>
  <c r="J44" i="624" s="1"/>
  <c r="J42" i="624"/>
  <c r="H46" i="624"/>
  <c r="J46" i="624" s="1"/>
  <c r="H48" i="624"/>
  <c r="J48" i="624" s="1"/>
  <c r="H40" i="624"/>
  <c r="J40" i="624" s="1"/>
  <c r="G91" i="624" l="1"/>
  <c r="G90" i="624" s="1"/>
  <c r="G89" i="624" s="1"/>
  <c r="G85" i="624"/>
  <c r="G84" i="624" s="1"/>
  <c r="G83" i="624" s="1"/>
  <c r="G79" i="624"/>
  <c r="G78" i="624" s="1"/>
  <c r="G77" i="624" s="1"/>
  <c r="G72" i="624"/>
  <c r="G71" i="624" s="1"/>
  <c r="G70" i="624" s="1"/>
  <c r="G65" i="624"/>
  <c r="G64" i="624" s="1"/>
  <c r="G63" i="624" s="1"/>
  <c r="G67" i="624" s="1"/>
  <c r="G58" i="624"/>
  <c r="G57" i="624" s="1"/>
  <c r="G56" i="624" s="1"/>
  <c r="G30" i="624"/>
  <c r="G29" i="624" s="1"/>
  <c r="G28" i="624" s="1"/>
  <c r="G20" i="624"/>
  <c r="G19" i="624" s="1"/>
  <c r="G18" i="624" s="1"/>
  <c r="G15" i="624"/>
  <c r="G13" i="624"/>
  <c r="G11" i="624"/>
  <c r="G9" i="624"/>
  <c r="I91" i="624"/>
  <c r="I90" i="624" s="1"/>
  <c r="I89" i="624" s="1"/>
  <c r="I85" i="624"/>
  <c r="I84" i="624" s="1"/>
  <c r="I83" i="624" s="1"/>
  <c r="I79" i="624"/>
  <c r="I78" i="624" s="1"/>
  <c r="I77" i="624" s="1"/>
  <c r="I72" i="624"/>
  <c r="I71" i="624" s="1"/>
  <c r="I70" i="624" s="1"/>
  <c r="I65" i="624"/>
  <c r="I64" i="624" s="1"/>
  <c r="I63" i="624" s="1"/>
  <c r="I67" i="624" s="1"/>
  <c r="I58" i="624"/>
  <c r="I57" i="624" s="1"/>
  <c r="I56" i="624" s="1"/>
  <c r="I60" i="624" s="1"/>
  <c r="I38" i="624"/>
  <c r="I30" i="624"/>
  <c r="I29" i="624" s="1"/>
  <c r="I28" i="624" s="1"/>
  <c r="I20" i="624"/>
  <c r="I19" i="624" s="1"/>
  <c r="I18" i="624" s="1"/>
  <c r="I15" i="624"/>
  <c r="I13" i="624"/>
  <c r="I11" i="624"/>
  <c r="I9" i="624"/>
  <c r="G8" i="624" l="1"/>
  <c r="G7" i="624" s="1"/>
  <c r="I8" i="624"/>
  <c r="I7" i="624" s="1"/>
  <c r="G94" i="624"/>
  <c r="H33" i="624"/>
  <c r="J33" i="624" s="1"/>
  <c r="H14" i="624" l="1"/>
  <c r="J14" i="624" s="1"/>
  <c r="F13" i="624"/>
  <c r="H13" i="624" l="1"/>
  <c r="J13" i="624" s="1"/>
  <c r="F90" i="624" l="1"/>
  <c r="F85" i="624"/>
  <c r="F84" i="624" s="1"/>
  <c r="F83" i="624" s="1"/>
  <c r="H88" i="624"/>
  <c r="J88" i="624" s="1"/>
  <c r="H87" i="624"/>
  <c r="J87" i="624" s="1"/>
  <c r="H76" i="624"/>
  <c r="J76" i="624" s="1"/>
  <c r="H75" i="624"/>
  <c r="J75" i="624" s="1"/>
  <c r="H74" i="624"/>
  <c r="J74" i="624" s="1"/>
  <c r="H82" i="624"/>
  <c r="J82" i="624" s="1"/>
  <c r="H81" i="624"/>
  <c r="J81" i="624" s="1"/>
  <c r="H79" i="624"/>
  <c r="H72" i="624"/>
  <c r="H66" i="624"/>
  <c r="J66" i="624" s="1"/>
  <c r="H32" i="624"/>
  <c r="J32" i="624" s="1"/>
  <c r="F15" i="624"/>
  <c r="H84" i="624" l="1"/>
  <c r="J84" i="624" s="1"/>
  <c r="H83" i="624"/>
  <c r="J83" i="624" s="1"/>
  <c r="H85" i="624"/>
  <c r="J85" i="624" s="1"/>
  <c r="H71" i="624"/>
  <c r="J71" i="624" s="1"/>
  <c r="J79" i="624"/>
  <c r="J72" i="624"/>
  <c r="H70" i="624"/>
  <c r="J70" i="624" s="1"/>
  <c r="H78" i="624" l="1"/>
  <c r="J78" i="624" s="1"/>
  <c r="H77" i="624"/>
  <c r="J77" i="624" s="1"/>
  <c r="H91" i="624"/>
  <c r="H93" i="624"/>
  <c r="J93" i="624" s="1"/>
  <c r="H34" i="624"/>
  <c r="J34" i="624" s="1"/>
  <c r="H29" i="624" l="1"/>
  <c r="J29" i="624" s="1"/>
  <c r="J91" i="624"/>
  <c r="H30" i="624"/>
  <c r="J30" i="624" s="1"/>
  <c r="H28" i="624" l="1"/>
  <c r="J28" i="624" s="1"/>
  <c r="H21" i="624"/>
  <c r="J21" i="624" s="1"/>
  <c r="F20" i="624"/>
  <c r="F19" i="624" s="1"/>
  <c r="H12" i="624"/>
  <c r="J12" i="624" s="1"/>
  <c r="F11" i="624"/>
  <c r="H10" i="624"/>
  <c r="J10" i="624" s="1"/>
  <c r="F9" i="624"/>
  <c r="H17" i="624"/>
  <c r="J17" i="624" s="1"/>
  <c r="H19" i="624" l="1"/>
  <c r="J19" i="624" s="1"/>
  <c r="H18" i="624"/>
  <c r="J18" i="624" s="1"/>
  <c r="H20" i="624"/>
  <c r="J20" i="624" s="1"/>
  <c r="H11" i="624"/>
  <c r="J11" i="624" s="1"/>
  <c r="H15" i="624"/>
  <c r="J15" i="624" s="1"/>
  <c r="H9" i="624"/>
  <c r="J9" i="624" s="1"/>
  <c r="H8" i="624" l="1"/>
  <c r="J8" i="624" s="1"/>
  <c r="H7" i="624" l="1"/>
  <c r="J7" i="624" s="1"/>
  <c r="H59" i="624"/>
  <c r="J59" i="624" s="1"/>
  <c r="F58" i="624"/>
  <c r="F56" i="624" s="1"/>
  <c r="H58" i="624" l="1"/>
  <c r="J58" i="624" s="1"/>
  <c r="H57" i="624" l="1"/>
  <c r="J57" i="624" s="1"/>
  <c r="H56" i="624"/>
  <c r="J56" i="624" s="1"/>
  <c r="H35" i="624" l="1"/>
  <c r="J35" i="624" s="1"/>
  <c r="H67" i="624" l="1"/>
  <c r="J67" i="624" s="1"/>
  <c r="F65" i="624"/>
  <c r="H65" i="624" l="1"/>
  <c r="J65" i="624" s="1"/>
  <c r="F64" i="624"/>
  <c r="H63" i="624" l="1"/>
  <c r="J63" i="624" s="1"/>
  <c r="H64" i="624"/>
  <c r="J64" i="624" s="1"/>
  <c r="H89" i="624" l="1"/>
  <c r="J89" i="624" s="1"/>
  <c r="H90" i="624"/>
  <c r="J90" i="624" s="1"/>
  <c r="H94" i="624" l="1"/>
  <c r="J94" i="624" s="1"/>
  <c r="H38" i="624"/>
  <c r="J38" i="624" s="1"/>
  <c r="G60" i="624"/>
  <c r="G96" i="624" s="1"/>
  <c r="H96" i="624" s="1"/>
  <c r="J96" i="624" s="1"/>
  <c r="H39" i="624"/>
  <c r="J39" i="624" s="1"/>
  <c r="H60" i="624" l="1"/>
  <c r="J60" i="624" s="1"/>
</calcChain>
</file>

<file path=xl/sharedStrings.xml><?xml version="1.0" encoding="utf-8"?>
<sst xmlns="http://schemas.openxmlformats.org/spreadsheetml/2006/main" count="125" uniqueCount="75">
  <si>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</si>
  <si>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</si>
  <si>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</si>
  <si>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</si>
  <si>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</si>
  <si>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</si>
  <si>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</si>
  <si>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</si>
  <si>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</si>
  <si>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</si>
  <si>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</si>
  <si>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</si>
  <si>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</si>
  <si>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</si>
  <si>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</si>
  <si>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Zakup materiałów i wyposażenia</t>
  </si>
  <si>
    <t xml:space="preserve">Pozostała działalność </t>
  </si>
  <si>
    <t>Wydz. Informatyki</t>
  </si>
  <si>
    <t>I. WYDATKI NA ZADANIA WŁASNE :</t>
  </si>
  <si>
    <t>Wydatki inwestycyjne jednostek budżetowych</t>
  </si>
  <si>
    <t>Wydz. Projektów Infrastrukturalnych</t>
  </si>
  <si>
    <t>ADMINISTRACJA PUBLICZNA</t>
  </si>
  <si>
    <t>Wydatki osobowe niezaliczone do wynagrodzeń</t>
  </si>
  <si>
    <t>BEZPIECZEŃSTWO PUBLICZNE I OCHRONA PRZECIWPOŻAROWA</t>
  </si>
  <si>
    <t>Straż Miejska</t>
  </si>
  <si>
    <t>Straż gminna (miejska)</t>
  </si>
  <si>
    <t>Zakup usług remontowych</t>
  </si>
  <si>
    <t>RÓŻNE ROZLICZENIA</t>
  </si>
  <si>
    <t>Różne rozliczenia finansowe</t>
  </si>
  <si>
    <t>Stan. ds. Wojskowych</t>
  </si>
  <si>
    <t>KULTURA I OCHRONA DZIEDZICTWA NARODOWEGO</t>
  </si>
  <si>
    <t>III. WYDATKI ZWIĄZANE Z REALIZACJĄ ZADAŃ POWIERZONYCH:</t>
  </si>
  <si>
    <t>IV. WYDATKI NA PROGRAMY I PROJEKTY FINANSOWANE Z UDZIAŁEM ŚRODKÓW EUROPEJSKICH I INNYCH ŚRODKÓW POCHODZĄCYCH ZE ŹRÓDEŁ ZAGRANICZNYCH NIEPODLEGAJĄCYCH ZWROTOWI :</t>
  </si>
  <si>
    <r>
      <t>PROJEKT: 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</si>
  <si>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t>Wydatki na zakupy inwestycyjne jednostek budżetowych</t>
  </si>
  <si>
    <t>ZADANIE: ZAKUP SPECJALISTYCZNEGO RADIOWOZU Z KRATKĄ DO PRZEWOZU OSÓB NIETRZEŹWYCH ORAZ ZWIERZĄT</t>
  </si>
  <si>
    <t>GOSPODARKA  KOMUNALNA I OCHRONA ŚRODOWISKA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</si>
  <si>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</si>
  <si>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</si>
  <si>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</si>
  <si>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Wieloosobowe stanowisko ds. Edukacji ET</t>
  </si>
  <si>
    <t>Biblioteki</t>
  </si>
  <si>
    <t>Dotacja celowa z budżetu dla pozostałych jednostek zaliczanych do sektora finansów publicznych</t>
  </si>
  <si>
    <t>GOSPODARKA MIESZKANIOWA</t>
  </si>
  <si>
    <t>Gospodarka gruntami i nieruchomościami</t>
  </si>
  <si>
    <r>
      <t>PROJEKT:  ODNOWA TKANKI MIESZKANIOWEJ NA TERENIE MIASTA NOWY DWÓR MAZOWIECKI JAKO ELEMENT SZERSZEGO DZIAŁANIA REWITALIZACYJNEGO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</si>
  <si>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Wydatki inwestycyjne jednostek budżetowych (BP)</t>
  </si>
  <si>
    <t>Wydatki inwestycyjne jednostek budżetowych (GMINA)</t>
  </si>
  <si>
    <t>Zakup usług pozostałych (GMINA)</t>
  </si>
  <si>
    <t>Zakup materiałów i wyposażenia (BP)</t>
  </si>
  <si>
    <t>Ochrona powietrza atmosferycznego i klimatu</t>
  </si>
  <si>
    <r>
      <t xml:space="preserve">PROJEKT: OGRANICZENIE ZANIECZYSZCZEŃ POWIETRZA W NOWYM DWORZE MAZOWIECKIM </t>
    </r>
    <r>
      <rPr>
        <b/>
        <i/>
        <sz val="9"/>
        <color indexed="12"/>
        <rFont val="Verdana"/>
        <family val="2"/>
        <charset val="238"/>
      </rPr>
      <t>(WPF)</t>
    </r>
  </si>
  <si>
    <t>w tym:</t>
  </si>
  <si>
    <t>II. WYDATKI ZWIĄZANE Z REALIZACJĄ ZADAŃ ZLECONYCH :</t>
  </si>
  <si>
    <t>Zakup usług obejmujących wykonanie ekspertyz, analiz i opinii</t>
  </si>
  <si>
    <r>
      <t>ZADANIE: ZAGOSPODAROWANIE BRZEGU RZEKI NARWI NA WYSOKOŚCI MIASTA NOWY DWÓR MAZOWIECKI</t>
    </r>
    <r>
      <rPr>
        <b/>
        <i/>
        <sz val="10"/>
        <color rgb="FF0000CC"/>
        <rFont val="Verdana"/>
        <family val="2"/>
        <charset val="238"/>
      </rPr>
      <t xml:space="preserve"> (WPF) </t>
    </r>
    <r>
      <rPr>
        <b/>
        <i/>
        <sz val="10"/>
        <color rgb="FF00B050"/>
        <rFont val="Verdana"/>
        <family val="2"/>
        <charset val="238"/>
      </rPr>
      <t>- GMINA</t>
    </r>
  </si>
  <si>
    <r>
      <t>ZADANIE: ZAGOSPODAROWANIE TERENÓW W POBLIŻU RZEK W NOWYM DWORZE MAZOWIECKIM</t>
    </r>
    <r>
      <rPr>
        <b/>
        <i/>
        <sz val="10"/>
        <color rgb="FF0000CC"/>
        <rFont val="Verdana"/>
        <family val="2"/>
        <charset val="238"/>
      </rPr>
      <t xml:space="preserve"> </t>
    </r>
  </si>
  <si>
    <t>Zmiany wynikające z zarządzenia Burmistrza Miasta nr 96/2020 z dnia 23.06.2020 r.</t>
  </si>
  <si>
    <t>URZĘDY NACZELNYCH ORGANÓW WŁADZY PAŃSTWOWEJ, KONTROLI I OCHRONY PRAWA ORAZ SĄDOWNICTWA</t>
  </si>
  <si>
    <t>Wybory Prezydenta Rzeczypospolitej Polskiej</t>
  </si>
  <si>
    <t>Składki na ubezpieczenia społeczne</t>
  </si>
  <si>
    <t>Wydział Organizacyjny</t>
  </si>
  <si>
    <t>Składki na Fundusz Pracy oraz Solidarnościowy Fundusz Wsparcia Osób Niepełnosprawnych</t>
  </si>
  <si>
    <t>Wynagrodzenia bezosobowe</t>
  </si>
  <si>
    <t>Różne wydatki na rzecz osób fizycznych</t>
  </si>
  <si>
    <t>Podróże służbowe krajowe</t>
  </si>
  <si>
    <t>Zakup środków żywności</t>
  </si>
  <si>
    <t>Szkoły podstawowe</t>
  </si>
  <si>
    <r>
      <t>ZADANIE: BUDOWA BOISKA ZE SZTUCZNĄ NAWIERZCHNIĄ PRZY SZKOLE PODSTAWOWEJ NR 1 W NOWYM DWORZE MAZOWIECKIM -</t>
    </r>
    <r>
      <rPr>
        <b/>
        <i/>
        <sz val="9"/>
        <color rgb="FF00B050"/>
        <rFont val="Verdana"/>
        <family val="2"/>
        <charset val="238"/>
      </rPr>
      <t xml:space="preserve"> GMINA</t>
    </r>
  </si>
  <si>
    <r>
      <t xml:space="preserve">ZADANIE: BUDOWA BOISKA ZE SZTUCZNĄ NAWIERZCHNIĄ PRZY SZKOLE PODSTAWOWEJ NR 1 W NOWYM DWORZE MAZOWIECKIM  - </t>
    </r>
    <r>
      <rPr>
        <b/>
        <i/>
        <sz val="9"/>
        <color rgb="FF00B050"/>
        <rFont val="Verdana"/>
        <family val="2"/>
        <charset val="238"/>
      </rPr>
      <t>ŚRODKI  Z DOTACJI CELOWEJ Z SAMORZĄDU WOJEWÓDZTWA MAZOWIECKIEGO</t>
    </r>
  </si>
  <si>
    <t>Załącznik Nr 2 do zarządzenia nr 98/2020</t>
  </si>
  <si>
    <t>z dnia 30 czerwca 2020 r.</t>
  </si>
  <si>
    <t>Zmiany wynikające z uchwały Rady Miejskiej Nr XIV/203/2020  z 30.06.2020 r.</t>
  </si>
  <si>
    <t>PROJEKT: ZDALNA SZKOŁA - WSPARCIE OGÓLNOPOLSKIEJ SIECI EDUKACYJNEJ W SYSTEMIE KSZTAŁCENIA ZDALNEGO</t>
  </si>
  <si>
    <r>
      <t>ZADANIE: ZAGOSPODAROWANIE BRZEGU RZEKI NARWI NA WYSOKOŚCI MIASTA NOWY DWÓR MAZOWIECKI</t>
    </r>
    <r>
      <rPr>
        <b/>
        <i/>
        <sz val="10"/>
        <color rgb="FF0000CC"/>
        <rFont val="Verdana"/>
        <family val="2"/>
        <charset val="238"/>
      </rPr>
      <t xml:space="preserve"> (WPF) </t>
    </r>
    <r>
      <rPr>
        <b/>
        <i/>
        <sz val="10"/>
        <color rgb="FF00B050"/>
        <rFont val="Verdana"/>
        <family val="2"/>
        <charset val="238"/>
      </rPr>
      <t>- ŚRODKI  Z DOTACJI CELOWEJ Z SAMORZĄDU WOJEWÓDZTWA MAZOWIECKIEGO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</si>
</sst>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sz val="9"/>
      <color rgb="FF0000CC"/>
      <name val="Verdana"/>
      <family val="2"/>
      <charset val="238"/>
    </font>
    <font>
      <b/>
      <i/>
      <sz val="10"/>
      <color rgb="FF0000CC"/>
      <name val="Verdana"/>
      <family val="2"/>
      <charset val="238"/>
    </font>
    <font>
      <b/>
      <i/>
      <sz val="10"/>
      <color rgb="FF00B050"/>
      <name val="Verdana"/>
      <family val="2"/>
      <charset val="238"/>
    </font>
    <font>
      <b/>
      <i/>
      <sz val="9"/>
      <color rgb="FF00B05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7" fillId="0" borderId="0" xfId="0" applyFont="1"/>
    <xf numFmtId="0" fontId="7" fillId="2" borderId="0" xfId="0" applyFont="1" applyFill="1" applyAlignment="1">
      <alignment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 shrinkToFit="1"/>
    </xf>
    <xf numFmtId="0" fontId="0" fillId="2" borderId="0" xfId="0" applyFont="1" applyFill="1"/>
    <xf numFmtId="4" fontId="6" fillId="0" borderId="6" xfId="0" applyNumberFormat="1" applyFont="1" applyFill="1" applyBorder="1" applyAlignment="1">
      <alignment horizontal="right" vertical="center" shrinkToFit="1"/>
    </xf>
    <xf numFmtId="4" fontId="11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1" fillId="2" borderId="0" xfId="0" applyNumberFormat="1" applyFont="1" applyFill="1" applyAlignment="1">
      <alignment horizontal="center" vertical="center" shrinkToFit="1"/>
    </xf>
    <xf numFmtId="4" fontId="11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right" vertical="center"/>
    </xf>
    <xf numFmtId="4" fontId="0" fillId="0" borderId="0" xfId="0" applyNumberFormat="1" applyFont="1"/>
    <xf numFmtId="3" fontId="19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6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6" xfId="0" applyNumberFormat="1" applyFont="1" applyFill="1" applyBorder="1" applyAlignment="1">
      <alignment horizontal="right" vertical="center" shrinkToFit="1"/>
    </xf>
    <xf numFmtId="4" fontId="11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right" vertical="center" shrinkToFit="1"/>
    </xf>
    <xf numFmtId="4" fontId="0" fillId="0" borderId="0" xfId="0" applyNumberFormat="1" applyFont="1" applyFill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vertical="center" shrinkToFit="1"/>
    </xf>
    <xf numFmtId="4" fontId="11" fillId="0" borderId="2" xfId="0" applyNumberFormat="1" applyFont="1" applyFill="1" applyBorder="1" applyAlignment="1">
      <alignment vertical="center" shrinkToFit="1"/>
    </xf>
    <xf numFmtId="4" fontId="20" fillId="0" borderId="2" xfId="0" applyNumberFormat="1" applyFont="1" applyFill="1" applyBorder="1" applyAlignment="1">
      <alignment vertical="center" shrinkToFit="1"/>
    </xf>
    <xf numFmtId="4" fontId="6" fillId="0" borderId="1" xfId="0" applyNumberFormat="1" applyFont="1" applyFill="1" applyBorder="1" applyAlignment="1">
      <alignment vertical="center" shrinkToFit="1"/>
    </xf>
    <xf numFmtId="3" fontId="7" fillId="4" borderId="0" xfId="0" applyNumberFormat="1" applyFont="1" applyFill="1" applyBorder="1" applyAlignment="1">
      <alignment horizontal="right"/>
    </xf>
    <xf numFmtId="4" fontId="0" fillId="4" borderId="0" xfId="0" applyNumberFormat="1" applyFont="1" applyFill="1"/>
    <xf numFmtId="3" fontId="7" fillId="4" borderId="0" xfId="0" applyNumberFormat="1" applyFont="1" applyFill="1" applyBorder="1" applyAlignment="1">
      <alignment horizontal="right" vertical="center"/>
    </xf>
    <xf numFmtId="4" fontId="18" fillId="4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4" fontId="6" fillId="5" borderId="1" xfId="0" applyNumberFormat="1" applyFont="1" applyFill="1" applyBorder="1" applyAlignment="1">
      <alignment horizontal="right" vertical="center" shrinkToFit="1"/>
    </xf>
    <xf numFmtId="4" fontId="21" fillId="4" borderId="0" xfId="0" applyNumberFormat="1" applyFont="1" applyFill="1"/>
    <xf numFmtId="0" fontId="0" fillId="4" borderId="7" xfId="0" applyFont="1" applyFill="1" applyBorder="1"/>
    <xf numFmtId="0" fontId="13" fillId="5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3" fontId="11" fillId="2" borderId="0" xfId="0" applyNumberFormat="1" applyFont="1" applyFill="1" applyBorder="1" applyAlignment="1">
      <alignment horizontal="right" vertical="center"/>
    </xf>
    <xf numFmtId="0" fontId="0" fillId="4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4" fontId="0" fillId="4" borderId="10" xfId="0" applyNumberFormat="1" applyFont="1" applyFill="1" applyBorder="1"/>
    <xf numFmtId="0" fontId="0" fillId="4" borderId="10" xfId="0" applyFont="1" applyFill="1" applyBorder="1"/>
    <xf numFmtId="0" fontId="0" fillId="0" borderId="0" xfId="0" applyBorder="1"/>
    <xf numFmtId="0" fontId="10" fillId="0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right" vertical="center" shrinkToFit="1"/>
    </xf>
    <xf numFmtId="0" fontId="17" fillId="0" borderId="0" xfId="0" applyFont="1" applyBorder="1"/>
    <xf numFmtId="0" fontId="23" fillId="2" borderId="2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shrinkToFit="1"/>
    </xf>
    <xf numFmtId="4" fontId="24" fillId="0" borderId="2" xfId="0" applyNumberFormat="1" applyFont="1" applyFill="1" applyBorder="1" applyAlignment="1">
      <alignment vertical="center" shrinkToFit="1"/>
    </xf>
    <xf numFmtId="0" fontId="20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4" fontId="21" fillId="4" borderId="7" xfId="0" applyNumberFormat="1" applyFont="1" applyFill="1" applyBorder="1"/>
    <xf numFmtId="3" fontId="11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horizontal="center" vertical="center" shrinkToFit="1"/>
    </xf>
    <xf numFmtId="4" fontId="21" fillId="4" borderId="0" xfId="0" applyNumberFormat="1" applyFont="1" applyFill="1" applyBorder="1"/>
    <xf numFmtId="0" fontId="0" fillId="4" borderId="0" xfId="0" applyFont="1" applyFill="1" applyBorder="1"/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vertical="center" shrinkToFit="1"/>
    </xf>
    <xf numFmtId="3" fontId="8" fillId="2" borderId="8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3" fontId="9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707560"/>
        <c:axId val="292777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778192"/>
        <c:axId val="292784464"/>
      </c:lineChart>
      <c:catAx>
        <c:axId val="153707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7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2777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707560"/>
        <c:crosses val="autoZero"/>
        <c:crossBetween val="between"/>
      </c:valAx>
      <c:catAx>
        <c:axId val="29277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92784464"/>
        <c:crosses val="autoZero"/>
        <c:auto val="0"/>
        <c:lblAlgn val="ctr"/>
        <c:lblOffset val="100"/>
        <c:noMultiLvlLbl val="0"/>
      </c:catAx>
      <c:valAx>
        <c:axId val="292784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2778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357224"/>
        <c:axId val="293359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360360"/>
        <c:axId val="293357616"/>
      </c:lineChart>
      <c:catAx>
        <c:axId val="293357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9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335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7224"/>
        <c:crosses val="autoZero"/>
        <c:crossBetween val="between"/>
      </c:valAx>
      <c:catAx>
        <c:axId val="293360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93357616"/>
        <c:crosses val="autoZero"/>
        <c:auto val="0"/>
        <c:lblAlgn val="ctr"/>
        <c:lblOffset val="100"/>
        <c:noMultiLvlLbl val="0"/>
      </c:catAx>
      <c:valAx>
        <c:axId val="293357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360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4768"/>
        <c:axId val="320400256"/>
      </c:barChart>
      <c:catAx>
        <c:axId val="32039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400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0400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2808"/>
        <c:axId val="320393984"/>
      </c:barChart>
      <c:catAx>
        <c:axId val="32039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3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39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3200"/>
        <c:axId val="320395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96336"/>
        <c:axId val="320397512"/>
      </c:lineChart>
      <c:catAx>
        <c:axId val="32039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5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395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3200"/>
        <c:crosses val="autoZero"/>
        <c:crossBetween val="between"/>
      </c:valAx>
      <c:catAx>
        <c:axId val="3203963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0397512"/>
        <c:crosses val="autoZero"/>
        <c:auto val="0"/>
        <c:lblAlgn val="ctr"/>
        <c:lblOffset val="100"/>
        <c:noMultiLvlLbl val="0"/>
      </c:catAx>
      <c:valAx>
        <c:axId val="320397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396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6728"/>
        <c:axId val="320393592"/>
      </c:barChart>
      <c:catAx>
        <c:axId val="32039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3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393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2024"/>
        <c:axId val="320392416"/>
      </c:barChart>
      <c:catAx>
        <c:axId val="32039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392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2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89280"/>
        <c:axId val="320401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95552"/>
        <c:axId val="320398296"/>
      </c:lineChart>
      <c:catAx>
        <c:axId val="320389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401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040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89280"/>
        <c:crosses val="autoZero"/>
        <c:crossBetween val="between"/>
      </c:valAx>
      <c:catAx>
        <c:axId val="320395552"/>
        <c:scaling>
          <c:orientation val="minMax"/>
        </c:scaling>
        <c:delete val="1"/>
        <c:axPos val="b"/>
        <c:majorTickMark val="out"/>
        <c:minorTickMark val="none"/>
        <c:tickLblPos val="nextTo"/>
        <c:crossAx val="320398296"/>
        <c:crosses val="autoZero"/>
        <c:auto val="0"/>
        <c:lblAlgn val="ctr"/>
        <c:lblOffset val="100"/>
        <c:noMultiLvlLbl val="0"/>
      </c:catAx>
      <c:valAx>
        <c:axId val="320398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39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5160"/>
        <c:axId val="320399864"/>
      </c:barChart>
      <c:catAx>
        <c:axId val="320395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9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039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5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7904"/>
        <c:axId val="320390064"/>
      </c:barChart>
      <c:catAx>
        <c:axId val="32039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0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390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390456"/>
        <c:axId val="320391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99080"/>
        <c:axId val="320399472"/>
      </c:lineChart>
      <c:catAx>
        <c:axId val="320390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1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0391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390456"/>
        <c:crosses val="autoZero"/>
        <c:crossBetween val="between"/>
      </c:valAx>
      <c:catAx>
        <c:axId val="3203990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0399472"/>
        <c:crosses val="autoZero"/>
        <c:auto val="0"/>
        <c:lblAlgn val="ctr"/>
        <c:lblOffset val="100"/>
        <c:noMultiLvlLbl val="0"/>
      </c:catAx>
      <c:valAx>
        <c:axId val="320399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399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46264"/>
        <c:axId val="320143520"/>
      </c:barChart>
      <c:catAx>
        <c:axId val="32014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3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014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359968"/>
        <c:axId val="293358400"/>
      </c:barChart>
      <c:catAx>
        <c:axId val="29335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8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335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2144"/>
        <c:axId val="320151752"/>
      </c:barChart>
      <c:catAx>
        <c:axId val="320152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1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15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3712"/>
        <c:axId val="320146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54104"/>
        <c:axId val="320154496"/>
      </c:lineChart>
      <c:catAx>
        <c:axId val="32015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6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014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3712"/>
        <c:crosses val="autoZero"/>
        <c:crossBetween val="between"/>
      </c:valAx>
      <c:catAx>
        <c:axId val="32015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54496"/>
        <c:crosses val="autoZero"/>
        <c:auto val="0"/>
        <c:lblAlgn val="ctr"/>
        <c:lblOffset val="100"/>
        <c:noMultiLvlLbl val="0"/>
      </c:catAx>
      <c:valAx>
        <c:axId val="320154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5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43912"/>
        <c:axId val="320145872"/>
      </c:barChart>
      <c:catAx>
        <c:axId val="32014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58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014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3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49008"/>
        <c:axId val="320154888"/>
      </c:barChart>
      <c:catAx>
        <c:axId val="32014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4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15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2928"/>
        <c:axId val="320149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55280"/>
        <c:axId val="320144304"/>
      </c:lineChart>
      <c:catAx>
        <c:axId val="32015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9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014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2928"/>
        <c:crosses val="autoZero"/>
        <c:crossBetween val="between"/>
      </c:valAx>
      <c:catAx>
        <c:axId val="32015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44304"/>
        <c:crosses val="autoZero"/>
        <c:auto val="0"/>
        <c:lblAlgn val="ctr"/>
        <c:lblOffset val="100"/>
        <c:noMultiLvlLbl val="0"/>
      </c:catAx>
      <c:valAx>
        <c:axId val="32014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5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5672"/>
        <c:axId val="320147048"/>
      </c:barChart>
      <c:catAx>
        <c:axId val="320155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70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014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5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1360"/>
        <c:axId val="320145480"/>
      </c:barChart>
      <c:catAx>
        <c:axId val="320151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5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14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1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47832"/>
        <c:axId val="32014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8616"/>
        <c:axId val="320165080"/>
      </c:lineChart>
      <c:catAx>
        <c:axId val="320147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4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47832"/>
        <c:crosses val="autoZero"/>
        <c:crossBetween val="between"/>
      </c:valAx>
      <c:catAx>
        <c:axId val="3201486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65080"/>
        <c:crosses val="autoZero"/>
        <c:auto val="0"/>
        <c:lblAlgn val="ctr"/>
        <c:lblOffset val="100"/>
        <c:noMultiLvlLbl val="0"/>
      </c:catAx>
      <c:valAx>
        <c:axId val="320165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4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67432"/>
        <c:axId val="320163904"/>
      </c:barChart>
      <c:catAx>
        <c:axId val="32016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63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7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64688"/>
        <c:axId val="320167824"/>
      </c:barChart>
      <c:catAx>
        <c:axId val="320164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67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643176"/>
        <c:axId val="293645136"/>
      </c:barChart>
      <c:catAx>
        <c:axId val="293643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5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3645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3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63512"/>
        <c:axId val="320156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68216"/>
        <c:axId val="320156456"/>
      </c:lineChart>
      <c:catAx>
        <c:axId val="320163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6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0156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3512"/>
        <c:crosses val="autoZero"/>
        <c:crossBetween val="between"/>
      </c:valAx>
      <c:catAx>
        <c:axId val="3201682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56456"/>
        <c:crosses val="autoZero"/>
        <c:auto val="0"/>
        <c:lblAlgn val="ctr"/>
        <c:lblOffset val="100"/>
        <c:noMultiLvlLbl val="0"/>
      </c:catAx>
      <c:valAx>
        <c:axId val="320156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68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67040"/>
        <c:axId val="320157632"/>
      </c:barChart>
      <c:catAx>
        <c:axId val="32016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7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0157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7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65864"/>
        <c:axId val="320166256"/>
      </c:barChart>
      <c:catAx>
        <c:axId val="320165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6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166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5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8416"/>
        <c:axId val="320158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63120"/>
        <c:axId val="320166648"/>
      </c:lineChart>
      <c:catAx>
        <c:axId val="32015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8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58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8416"/>
        <c:crosses val="autoZero"/>
        <c:crossBetween val="between"/>
      </c:valAx>
      <c:catAx>
        <c:axId val="320163120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66648"/>
        <c:crosses val="autoZero"/>
        <c:auto val="0"/>
        <c:lblAlgn val="ctr"/>
        <c:lblOffset val="100"/>
        <c:noMultiLvlLbl val="0"/>
      </c:catAx>
      <c:valAx>
        <c:axId val="320166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63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59592"/>
        <c:axId val="320159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60376"/>
        <c:axId val="320160768"/>
      </c:lineChart>
      <c:catAx>
        <c:axId val="32015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5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59592"/>
        <c:crosses val="autoZero"/>
        <c:crossBetween val="between"/>
      </c:valAx>
      <c:catAx>
        <c:axId val="320160376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60768"/>
        <c:crosses val="autoZero"/>
        <c:auto val="0"/>
        <c:lblAlgn val="ctr"/>
        <c:lblOffset val="100"/>
        <c:noMultiLvlLbl val="0"/>
      </c:catAx>
      <c:valAx>
        <c:axId val="320160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6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62336"/>
        <c:axId val="320162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64296"/>
        <c:axId val="320173704"/>
      </c:lineChart>
      <c:catAx>
        <c:axId val="320162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2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62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2336"/>
        <c:crosses val="autoZero"/>
        <c:crossBetween val="between"/>
      </c:valAx>
      <c:catAx>
        <c:axId val="3201642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73704"/>
        <c:crosses val="autoZero"/>
        <c:auto val="0"/>
        <c:lblAlgn val="ctr"/>
        <c:lblOffset val="100"/>
        <c:noMultiLvlLbl val="0"/>
      </c:catAx>
      <c:valAx>
        <c:axId val="320173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64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74488"/>
        <c:axId val="320175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68608"/>
        <c:axId val="320170176"/>
      </c:lineChart>
      <c:catAx>
        <c:axId val="320174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7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4488"/>
        <c:crosses val="autoZero"/>
        <c:crossBetween val="between"/>
      </c:valAx>
      <c:catAx>
        <c:axId val="320168608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70176"/>
        <c:crosses val="autoZero"/>
        <c:auto val="0"/>
        <c:lblAlgn val="ctr"/>
        <c:lblOffset val="100"/>
        <c:noMultiLvlLbl val="0"/>
      </c:catAx>
      <c:valAx>
        <c:axId val="320170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68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70568"/>
        <c:axId val="320169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69392"/>
        <c:axId val="320170960"/>
      </c:lineChart>
      <c:catAx>
        <c:axId val="320170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69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69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0568"/>
        <c:crosses val="autoZero"/>
        <c:crossBetween val="between"/>
      </c:valAx>
      <c:catAx>
        <c:axId val="320169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20170960"/>
        <c:crosses val="autoZero"/>
        <c:auto val="0"/>
        <c:lblAlgn val="ctr"/>
        <c:lblOffset val="100"/>
        <c:noMultiLvlLbl val="0"/>
      </c:catAx>
      <c:valAx>
        <c:axId val="320170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169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71744"/>
        <c:axId val="320172136"/>
      </c:barChart>
      <c:catAx>
        <c:axId val="32017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2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72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1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75272"/>
        <c:axId val="320172920"/>
      </c:barChart>
      <c:catAx>
        <c:axId val="320175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2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0172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5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643568"/>
        <c:axId val="293650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47488"/>
        <c:axId val="293649448"/>
      </c:lineChart>
      <c:catAx>
        <c:axId val="29364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50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365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3568"/>
        <c:crosses val="autoZero"/>
        <c:crossBetween val="between"/>
      </c:valAx>
      <c:catAx>
        <c:axId val="29364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93649448"/>
        <c:crosses val="autoZero"/>
        <c:auto val="0"/>
        <c:lblAlgn val="ctr"/>
        <c:lblOffset val="100"/>
        <c:noMultiLvlLbl val="0"/>
      </c:catAx>
      <c:valAx>
        <c:axId val="293649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64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174880"/>
        <c:axId val="322094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95312"/>
        <c:axId val="322100016"/>
      </c:lineChart>
      <c:catAx>
        <c:axId val="320174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41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2094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174880"/>
        <c:crosses val="autoZero"/>
        <c:crossBetween val="between"/>
      </c:valAx>
      <c:catAx>
        <c:axId val="32209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322100016"/>
        <c:crosses val="autoZero"/>
        <c:auto val="0"/>
        <c:lblAlgn val="ctr"/>
        <c:lblOffset val="100"/>
        <c:noMultiLvlLbl val="0"/>
      </c:catAx>
      <c:valAx>
        <c:axId val="322100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095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3352"/>
        <c:axId val="322093744"/>
      </c:barChart>
      <c:catAx>
        <c:axId val="322093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3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2093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3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9232"/>
        <c:axId val="322098840"/>
      </c:barChart>
      <c:catAx>
        <c:axId val="32209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8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209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9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7272"/>
        <c:axId val="322095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00408"/>
        <c:axId val="322097664"/>
      </c:lineChart>
      <c:catAx>
        <c:axId val="322097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5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095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7272"/>
        <c:crosses val="autoZero"/>
        <c:crossBetween val="between"/>
      </c:valAx>
      <c:catAx>
        <c:axId val="322100408"/>
        <c:scaling>
          <c:orientation val="minMax"/>
        </c:scaling>
        <c:delete val="1"/>
        <c:axPos val="b"/>
        <c:majorTickMark val="out"/>
        <c:minorTickMark val="none"/>
        <c:tickLblPos val="nextTo"/>
        <c:crossAx val="322097664"/>
        <c:crosses val="autoZero"/>
        <c:auto val="0"/>
        <c:lblAlgn val="ctr"/>
        <c:lblOffset val="100"/>
        <c:noMultiLvlLbl val="0"/>
      </c:catAx>
      <c:valAx>
        <c:axId val="32209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10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8056"/>
        <c:axId val="322101192"/>
      </c:barChart>
      <c:catAx>
        <c:axId val="322098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1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101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8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0216"/>
        <c:axId val="322089040"/>
      </c:barChart>
      <c:catAx>
        <c:axId val="322090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89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08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89824"/>
        <c:axId val="322091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96096"/>
        <c:axId val="322098448"/>
      </c:lineChart>
      <c:catAx>
        <c:axId val="322089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1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2091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89824"/>
        <c:crosses val="autoZero"/>
        <c:crossBetween val="between"/>
      </c:valAx>
      <c:catAx>
        <c:axId val="32209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098448"/>
        <c:crosses val="autoZero"/>
        <c:auto val="0"/>
        <c:lblAlgn val="ctr"/>
        <c:lblOffset val="100"/>
        <c:noMultiLvlLbl val="0"/>
      </c:catAx>
      <c:valAx>
        <c:axId val="322098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09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9624"/>
        <c:axId val="322090608"/>
      </c:barChart>
      <c:catAx>
        <c:axId val="322099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0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2090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9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091784"/>
        <c:axId val="322092176"/>
      </c:barChart>
      <c:catAx>
        <c:axId val="322091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2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209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09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3344"/>
        <c:axId val="322107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04720"/>
        <c:axId val="322103936"/>
      </c:lineChart>
      <c:catAx>
        <c:axId val="32211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7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210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3344"/>
        <c:crosses val="autoZero"/>
        <c:crossBetween val="between"/>
      </c:valAx>
      <c:catAx>
        <c:axId val="32210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322103936"/>
        <c:crosses val="autoZero"/>
        <c:auto val="0"/>
        <c:lblAlgn val="ctr"/>
        <c:lblOffset val="100"/>
        <c:noMultiLvlLbl val="0"/>
      </c:catAx>
      <c:valAx>
        <c:axId val="322103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10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647880"/>
        <c:axId val="293646312"/>
      </c:barChart>
      <c:catAx>
        <c:axId val="293647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63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3646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7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1384"/>
        <c:axId val="322109816"/>
      </c:barChart>
      <c:catAx>
        <c:axId val="32211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98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210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02760"/>
        <c:axId val="322108248"/>
      </c:barChart>
      <c:catAx>
        <c:axId val="322102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8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210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03544"/>
        <c:axId val="32210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06288"/>
        <c:axId val="322105504"/>
      </c:lineChart>
      <c:catAx>
        <c:axId val="32210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1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10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3544"/>
        <c:crosses val="autoZero"/>
        <c:crossBetween val="between"/>
      </c:valAx>
      <c:catAx>
        <c:axId val="322106288"/>
        <c:scaling>
          <c:orientation val="minMax"/>
        </c:scaling>
        <c:delete val="1"/>
        <c:axPos val="b"/>
        <c:majorTickMark val="out"/>
        <c:minorTickMark val="none"/>
        <c:tickLblPos val="nextTo"/>
        <c:crossAx val="322105504"/>
        <c:crosses val="autoZero"/>
        <c:auto val="0"/>
        <c:lblAlgn val="ctr"/>
        <c:lblOffset val="100"/>
        <c:noMultiLvlLbl val="0"/>
      </c:catAx>
      <c:valAx>
        <c:axId val="32210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106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0208"/>
        <c:axId val="322111776"/>
      </c:barChart>
      <c:catAx>
        <c:axId val="32211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1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111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05896"/>
        <c:axId val="322101584"/>
      </c:barChart>
      <c:catAx>
        <c:axId val="322105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10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5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06680"/>
        <c:axId val="322109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03152"/>
        <c:axId val="322107856"/>
      </c:lineChart>
      <c:catAx>
        <c:axId val="322106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9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210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6680"/>
        <c:crosses val="autoZero"/>
        <c:crossBetween val="between"/>
      </c:valAx>
      <c:catAx>
        <c:axId val="32210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322107856"/>
        <c:crosses val="autoZero"/>
        <c:auto val="0"/>
        <c:lblAlgn val="ctr"/>
        <c:lblOffset val="100"/>
        <c:noMultiLvlLbl val="0"/>
      </c:catAx>
      <c:valAx>
        <c:axId val="322107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10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2168"/>
        <c:axId val="322112560"/>
      </c:barChart>
      <c:catAx>
        <c:axId val="322112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2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211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3736"/>
        <c:axId val="322102368"/>
      </c:barChart>
      <c:catAx>
        <c:axId val="32211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02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2102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9616"/>
        <c:axId val="322120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17656"/>
        <c:axId val="322118048"/>
      </c:lineChart>
      <c:catAx>
        <c:axId val="322119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20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212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9616"/>
        <c:crosses val="autoZero"/>
        <c:crossBetween val="between"/>
      </c:valAx>
      <c:catAx>
        <c:axId val="32211765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118048"/>
        <c:crosses val="autoZero"/>
        <c:auto val="0"/>
        <c:lblAlgn val="ctr"/>
        <c:lblOffset val="100"/>
        <c:noMultiLvlLbl val="0"/>
      </c:catAx>
      <c:valAx>
        <c:axId val="322118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117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4912"/>
        <c:axId val="322116088"/>
      </c:barChart>
      <c:catAx>
        <c:axId val="32211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6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211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4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649840"/>
        <c:axId val="293646704"/>
      </c:barChart>
      <c:catAx>
        <c:axId val="29364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6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3646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8440"/>
        <c:axId val="322118832"/>
      </c:barChart>
      <c:catAx>
        <c:axId val="322118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8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211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4128"/>
        <c:axId val="322116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20792"/>
        <c:axId val="322120008"/>
      </c:lineChart>
      <c:catAx>
        <c:axId val="32211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64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211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4128"/>
        <c:crosses val="autoZero"/>
        <c:crossBetween val="between"/>
      </c:valAx>
      <c:catAx>
        <c:axId val="322120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22120008"/>
        <c:crosses val="autoZero"/>
        <c:auto val="0"/>
        <c:lblAlgn val="ctr"/>
        <c:lblOffset val="100"/>
        <c:noMultiLvlLbl val="0"/>
      </c:catAx>
      <c:valAx>
        <c:axId val="322120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120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114520"/>
        <c:axId val="322115304"/>
      </c:barChart>
      <c:catAx>
        <c:axId val="32211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53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2115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211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2560"/>
        <c:axId val="323110008"/>
      </c:barChart>
      <c:catAx>
        <c:axId val="323102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0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3110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2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4912"/>
        <c:axId val="323111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05696"/>
        <c:axId val="323105304"/>
      </c:lineChart>
      <c:catAx>
        <c:axId val="32310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1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311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4912"/>
        <c:crosses val="autoZero"/>
        <c:crossBetween val="between"/>
      </c:valAx>
      <c:catAx>
        <c:axId val="32310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05304"/>
        <c:crosses val="autoZero"/>
        <c:auto val="0"/>
        <c:lblAlgn val="ctr"/>
        <c:lblOffset val="100"/>
        <c:noMultiLvlLbl val="0"/>
      </c:catAx>
      <c:valAx>
        <c:axId val="323105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10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6088"/>
        <c:axId val="323101384"/>
      </c:barChart>
      <c:catAx>
        <c:axId val="323106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1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3101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6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8048"/>
        <c:axId val="323106872"/>
      </c:barChart>
      <c:catAx>
        <c:axId val="32310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6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3106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8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2952"/>
        <c:axId val="323110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00992"/>
        <c:axId val="323110792"/>
      </c:lineChart>
      <c:catAx>
        <c:axId val="32310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1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2952"/>
        <c:crosses val="autoZero"/>
        <c:crossBetween val="between"/>
      </c:valAx>
      <c:catAx>
        <c:axId val="32310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10792"/>
        <c:crosses val="autoZero"/>
        <c:auto val="0"/>
        <c:lblAlgn val="ctr"/>
        <c:lblOffset val="100"/>
        <c:noMultiLvlLbl val="0"/>
      </c:catAx>
      <c:valAx>
        <c:axId val="323110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10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3736"/>
        <c:axId val="323109616"/>
      </c:barChart>
      <c:catAx>
        <c:axId val="32310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0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11184"/>
        <c:axId val="323107656"/>
      </c:barChart>
      <c:catAx>
        <c:axId val="32311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0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1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648664"/>
        <c:axId val="293644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44744"/>
        <c:axId val="293647096"/>
      </c:lineChart>
      <c:catAx>
        <c:axId val="293648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644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8664"/>
        <c:crosses val="autoZero"/>
        <c:crossBetween val="between"/>
      </c:valAx>
      <c:catAx>
        <c:axId val="293644744"/>
        <c:scaling>
          <c:orientation val="minMax"/>
        </c:scaling>
        <c:delete val="1"/>
        <c:axPos val="b"/>
        <c:majorTickMark val="out"/>
        <c:minorTickMark val="none"/>
        <c:tickLblPos val="nextTo"/>
        <c:crossAx val="293647096"/>
        <c:crosses val="autoZero"/>
        <c:auto val="0"/>
        <c:lblAlgn val="ctr"/>
        <c:lblOffset val="100"/>
        <c:noMultiLvlLbl val="0"/>
      </c:catAx>
      <c:valAx>
        <c:axId val="293647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644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11968"/>
        <c:axId val="323102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12360"/>
        <c:axId val="323112752"/>
      </c:lineChart>
      <c:catAx>
        <c:axId val="32311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2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310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1968"/>
        <c:crosses val="autoZero"/>
        <c:crossBetween val="between"/>
      </c:valAx>
      <c:catAx>
        <c:axId val="32311236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12752"/>
        <c:crosses val="autoZero"/>
        <c:auto val="0"/>
        <c:lblAlgn val="ctr"/>
        <c:lblOffset val="100"/>
        <c:noMultiLvlLbl val="0"/>
      </c:catAx>
      <c:valAx>
        <c:axId val="323112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112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4520"/>
        <c:axId val="323115104"/>
      </c:barChart>
      <c:catAx>
        <c:axId val="32310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5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311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19416"/>
        <c:axId val="323118632"/>
      </c:barChart>
      <c:catAx>
        <c:axId val="323119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8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3118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17848"/>
        <c:axId val="323114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20200"/>
        <c:axId val="323115496"/>
      </c:lineChart>
      <c:catAx>
        <c:axId val="323117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4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14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7848"/>
        <c:crosses val="autoZero"/>
        <c:crossBetween val="between"/>
      </c:valAx>
      <c:catAx>
        <c:axId val="32312020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15496"/>
        <c:crosses val="autoZero"/>
        <c:auto val="0"/>
        <c:lblAlgn val="ctr"/>
        <c:lblOffset val="100"/>
        <c:noMultiLvlLbl val="0"/>
      </c:catAx>
      <c:valAx>
        <c:axId val="323115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120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15888"/>
        <c:axId val="323116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14320"/>
        <c:axId val="323116672"/>
      </c:lineChart>
      <c:catAx>
        <c:axId val="32311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1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5888"/>
        <c:crosses val="autoZero"/>
        <c:crossBetween val="between"/>
      </c:valAx>
      <c:catAx>
        <c:axId val="32311432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16672"/>
        <c:crosses val="autoZero"/>
        <c:auto val="0"/>
        <c:lblAlgn val="ctr"/>
        <c:lblOffset val="100"/>
        <c:noMultiLvlLbl val="0"/>
      </c:catAx>
      <c:valAx>
        <c:axId val="323116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114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13536"/>
        <c:axId val="323113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17456"/>
        <c:axId val="323118240"/>
      </c:lineChart>
      <c:catAx>
        <c:axId val="32311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3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13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13536"/>
        <c:crosses val="autoZero"/>
        <c:crossBetween val="between"/>
      </c:valAx>
      <c:catAx>
        <c:axId val="32311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18240"/>
        <c:crosses val="autoZero"/>
        <c:auto val="0"/>
        <c:lblAlgn val="ctr"/>
        <c:lblOffset val="100"/>
        <c:noMultiLvlLbl val="0"/>
      </c:catAx>
      <c:valAx>
        <c:axId val="32311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117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093936"/>
        <c:axId val="32309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99816"/>
        <c:axId val="323098248"/>
      </c:lineChart>
      <c:catAx>
        <c:axId val="32309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1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9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3936"/>
        <c:crosses val="autoZero"/>
        <c:crossBetween val="between"/>
      </c:valAx>
      <c:catAx>
        <c:axId val="323099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3098248"/>
        <c:crosses val="autoZero"/>
        <c:auto val="0"/>
        <c:lblAlgn val="ctr"/>
        <c:lblOffset val="100"/>
        <c:noMultiLvlLbl val="0"/>
      </c:catAx>
      <c:valAx>
        <c:axId val="323098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099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096288"/>
        <c:axId val="323093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94328"/>
        <c:axId val="323097856"/>
      </c:lineChart>
      <c:catAx>
        <c:axId val="32309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93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6288"/>
        <c:crosses val="autoZero"/>
        <c:crossBetween val="between"/>
      </c:valAx>
      <c:catAx>
        <c:axId val="323094328"/>
        <c:scaling>
          <c:orientation val="minMax"/>
        </c:scaling>
        <c:delete val="1"/>
        <c:axPos val="b"/>
        <c:majorTickMark val="out"/>
        <c:minorTickMark val="none"/>
        <c:tickLblPos val="nextTo"/>
        <c:crossAx val="323097856"/>
        <c:crosses val="autoZero"/>
        <c:auto val="0"/>
        <c:lblAlgn val="ctr"/>
        <c:lblOffset val="100"/>
        <c:noMultiLvlLbl val="0"/>
      </c:catAx>
      <c:valAx>
        <c:axId val="323097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09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093152"/>
        <c:axId val="323092368"/>
      </c:barChart>
      <c:catAx>
        <c:axId val="32309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2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92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089232"/>
        <c:axId val="323095112"/>
      </c:barChart>
      <c:catAx>
        <c:axId val="32308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5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95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89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649056"/>
        <c:axId val="293995896"/>
      </c:barChart>
      <c:catAx>
        <c:axId val="29364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5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99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64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099424"/>
        <c:axId val="323097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95504"/>
        <c:axId val="323096680"/>
      </c:lineChart>
      <c:catAx>
        <c:axId val="32309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7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9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9424"/>
        <c:crosses val="autoZero"/>
        <c:crossBetween val="between"/>
      </c:valAx>
      <c:catAx>
        <c:axId val="32309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323096680"/>
        <c:crosses val="autoZero"/>
        <c:auto val="0"/>
        <c:lblAlgn val="ctr"/>
        <c:lblOffset val="100"/>
        <c:noMultiLvlLbl val="0"/>
      </c:catAx>
      <c:valAx>
        <c:axId val="323096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095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090408"/>
        <c:axId val="323088448"/>
      </c:barChart>
      <c:catAx>
        <c:axId val="32309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8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88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0208"/>
        <c:axId val="323099032"/>
      </c:barChart>
      <c:catAx>
        <c:axId val="32310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99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99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3100600"/>
        <c:axId val="323089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90016"/>
        <c:axId val="323090800"/>
      </c:lineChart>
      <c:catAx>
        <c:axId val="32310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089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089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3100600"/>
        <c:crosses val="autoZero"/>
        <c:crossBetween val="between"/>
      </c:valAx>
      <c:catAx>
        <c:axId val="32309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3090800"/>
        <c:crosses val="autoZero"/>
        <c:auto val="0"/>
        <c:lblAlgn val="ctr"/>
        <c:lblOffset val="100"/>
        <c:noMultiLvlLbl val="0"/>
      </c:catAx>
      <c:valAx>
        <c:axId val="323090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090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78392"/>
        <c:axId val="324875256"/>
      </c:barChart>
      <c:catAx>
        <c:axId val="32487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5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75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77608"/>
        <c:axId val="324881920"/>
      </c:barChart>
      <c:catAx>
        <c:axId val="324877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81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81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7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78000"/>
        <c:axId val="324874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81136"/>
        <c:axId val="324876040"/>
      </c:lineChart>
      <c:catAx>
        <c:axId val="32487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4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487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8000"/>
        <c:crosses val="autoZero"/>
        <c:crossBetween val="between"/>
      </c:valAx>
      <c:catAx>
        <c:axId val="32488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76040"/>
        <c:crosses val="autoZero"/>
        <c:auto val="0"/>
        <c:lblAlgn val="ctr"/>
        <c:lblOffset val="100"/>
        <c:noMultiLvlLbl val="0"/>
      </c:catAx>
      <c:valAx>
        <c:axId val="324876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81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81528"/>
        <c:axId val="324876432"/>
      </c:barChart>
      <c:catAx>
        <c:axId val="324881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64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4876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81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79176"/>
        <c:axId val="324879960"/>
      </c:barChart>
      <c:catAx>
        <c:axId val="324879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9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87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80744"/>
        <c:axId val="324861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61928"/>
        <c:axId val="324855264"/>
      </c:lineChart>
      <c:catAx>
        <c:axId val="324880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1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6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80744"/>
        <c:crosses val="autoZero"/>
        <c:crossBetween val="between"/>
      </c:valAx>
      <c:catAx>
        <c:axId val="324861928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55264"/>
        <c:crosses val="autoZero"/>
        <c:auto val="0"/>
        <c:lblAlgn val="ctr"/>
        <c:lblOffset val="100"/>
        <c:noMultiLvlLbl val="0"/>
      </c:catAx>
      <c:valAx>
        <c:axId val="324855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997464"/>
        <c:axId val="293993936"/>
      </c:barChart>
      <c:catAx>
        <c:axId val="293997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3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99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7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1736"/>
        <c:axId val="324859968"/>
      </c:barChart>
      <c:catAx>
        <c:axId val="324851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59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1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4480"/>
        <c:axId val="324852912"/>
      </c:barChart>
      <c:catAx>
        <c:axId val="324854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52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4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0360"/>
        <c:axId val="324854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50168"/>
        <c:axId val="324860752"/>
      </c:lineChart>
      <c:catAx>
        <c:axId val="324860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4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4854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0360"/>
        <c:crosses val="autoZero"/>
        <c:crossBetween val="between"/>
      </c:valAx>
      <c:catAx>
        <c:axId val="324850168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60752"/>
        <c:crosses val="autoZero"/>
        <c:auto val="0"/>
        <c:lblAlgn val="ctr"/>
        <c:lblOffset val="100"/>
        <c:noMultiLvlLbl val="0"/>
      </c:catAx>
      <c:valAx>
        <c:axId val="324860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50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9576"/>
        <c:axId val="324858792"/>
      </c:barChart>
      <c:catAx>
        <c:axId val="324859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87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4858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9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4088"/>
        <c:axId val="324861144"/>
      </c:barChart>
      <c:catAx>
        <c:axId val="32485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1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861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4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0952"/>
        <c:axId val="324853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55656"/>
        <c:axId val="324851344"/>
      </c:lineChart>
      <c:catAx>
        <c:axId val="324850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33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485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0952"/>
        <c:crosses val="autoZero"/>
        <c:crossBetween val="between"/>
      </c:valAx>
      <c:catAx>
        <c:axId val="324855656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51344"/>
        <c:crosses val="autoZero"/>
        <c:auto val="0"/>
        <c:lblAlgn val="ctr"/>
        <c:lblOffset val="100"/>
        <c:noMultiLvlLbl val="0"/>
      </c:catAx>
      <c:valAx>
        <c:axId val="324851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55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6048"/>
        <c:axId val="324852520"/>
      </c:barChart>
      <c:catAx>
        <c:axId val="32485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2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4852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56832"/>
        <c:axId val="324857224"/>
      </c:barChart>
      <c:catAx>
        <c:axId val="32485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7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857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56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8200"/>
        <c:axId val="324862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68592"/>
        <c:axId val="324868984"/>
      </c:lineChart>
      <c:catAx>
        <c:axId val="324868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2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62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8200"/>
        <c:crosses val="autoZero"/>
        <c:crossBetween val="between"/>
      </c:valAx>
      <c:catAx>
        <c:axId val="32486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68984"/>
        <c:crosses val="autoZero"/>
        <c:auto val="0"/>
        <c:lblAlgn val="ctr"/>
        <c:lblOffset val="100"/>
        <c:noMultiLvlLbl val="0"/>
      </c:catAx>
      <c:valAx>
        <c:axId val="324868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6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70160"/>
        <c:axId val="324866240"/>
      </c:barChart>
      <c:catAx>
        <c:axId val="32487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6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0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000208"/>
        <c:axId val="293996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98640"/>
        <c:axId val="293999424"/>
      </c:lineChart>
      <c:catAx>
        <c:axId val="29400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62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399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000208"/>
        <c:crosses val="autoZero"/>
        <c:crossBetween val="between"/>
      </c:valAx>
      <c:catAx>
        <c:axId val="29399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93999424"/>
        <c:crosses val="autoZero"/>
        <c:auto val="0"/>
        <c:lblAlgn val="ctr"/>
        <c:lblOffset val="100"/>
        <c:noMultiLvlLbl val="0"/>
      </c:catAx>
      <c:valAx>
        <c:axId val="293999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99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4280"/>
        <c:axId val="324871728"/>
      </c:barChart>
      <c:catAx>
        <c:axId val="32486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871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4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4672"/>
        <c:axId val="324872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65064"/>
        <c:axId val="324865456"/>
      </c:lineChart>
      <c:catAx>
        <c:axId val="324864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2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487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4672"/>
        <c:crosses val="autoZero"/>
        <c:crossBetween val="between"/>
      </c:valAx>
      <c:catAx>
        <c:axId val="324865064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65456"/>
        <c:crosses val="autoZero"/>
        <c:auto val="0"/>
        <c:lblAlgn val="ctr"/>
        <c:lblOffset val="100"/>
        <c:noMultiLvlLbl val="0"/>
      </c:catAx>
      <c:valAx>
        <c:axId val="32486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6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5848"/>
        <c:axId val="324874080"/>
      </c:barChart>
      <c:catAx>
        <c:axId val="32486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40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4874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5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7024"/>
        <c:axId val="324873688"/>
      </c:barChart>
      <c:catAx>
        <c:axId val="32486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3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873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2320"/>
        <c:axId val="324863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67416"/>
        <c:axId val="324874472"/>
      </c:lineChart>
      <c:catAx>
        <c:axId val="32486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34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4863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2320"/>
        <c:crosses val="autoZero"/>
        <c:crossBetween val="between"/>
      </c:valAx>
      <c:catAx>
        <c:axId val="3248674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4874472"/>
        <c:crosses val="autoZero"/>
        <c:auto val="0"/>
        <c:lblAlgn val="ctr"/>
        <c:lblOffset val="100"/>
        <c:noMultiLvlLbl val="0"/>
      </c:catAx>
      <c:valAx>
        <c:axId val="324874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4867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7808"/>
        <c:axId val="324869376"/>
      </c:barChart>
      <c:catAx>
        <c:axId val="32486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9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4869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7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869768"/>
        <c:axId val="324872120"/>
      </c:barChart>
      <c:catAx>
        <c:axId val="324869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72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872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4869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1408"/>
        <c:axId val="326154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57488"/>
        <c:axId val="326164936"/>
      </c:lineChart>
      <c:catAx>
        <c:axId val="326161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4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5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1408"/>
        <c:crosses val="autoZero"/>
        <c:crossBetween val="between"/>
      </c:valAx>
      <c:catAx>
        <c:axId val="32615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64936"/>
        <c:crosses val="autoZero"/>
        <c:auto val="0"/>
        <c:lblAlgn val="ctr"/>
        <c:lblOffset val="100"/>
        <c:noMultiLvlLbl val="0"/>
      </c:catAx>
      <c:valAx>
        <c:axId val="326164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5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8272"/>
        <c:axId val="326152784"/>
      </c:barChart>
      <c:catAx>
        <c:axId val="32615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2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52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4544"/>
        <c:axId val="326153176"/>
      </c:barChart>
      <c:catAx>
        <c:axId val="32616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3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5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2780936"/>
        <c:axId val="292781328"/>
      </c:barChart>
      <c:catAx>
        <c:axId val="292780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278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0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000992"/>
        <c:axId val="294001384"/>
      </c:barChart>
      <c:catAx>
        <c:axId val="29400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001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4001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00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3568"/>
        <c:axId val="326161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55136"/>
        <c:axId val="326154352"/>
      </c:lineChart>
      <c:catAx>
        <c:axId val="32615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10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6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3568"/>
        <c:crosses val="autoZero"/>
        <c:crossBetween val="between"/>
      </c:valAx>
      <c:catAx>
        <c:axId val="3261551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54352"/>
        <c:crosses val="autoZero"/>
        <c:auto val="0"/>
        <c:lblAlgn val="ctr"/>
        <c:lblOffset val="100"/>
        <c:noMultiLvlLbl val="0"/>
      </c:catAx>
      <c:valAx>
        <c:axId val="326154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55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0624"/>
        <c:axId val="326155528"/>
      </c:barChart>
      <c:catAx>
        <c:axId val="32616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5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55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0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6704"/>
        <c:axId val="326161800"/>
      </c:barChart>
      <c:catAx>
        <c:axId val="326156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1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6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6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2192"/>
        <c:axId val="326157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57096"/>
        <c:axId val="326162976"/>
      </c:lineChart>
      <c:catAx>
        <c:axId val="32616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7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57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2192"/>
        <c:crosses val="autoZero"/>
        <c:crossBetween val="between"/>
      </c:valAx>
      <c:catAx>
        <c:axId val="326157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62976"/>
        <c:crosses val="autoZero"/>
        <c:auto val="0"/>
        <c:lblAlgn val="ctr"/>
        <c:lblOffset val="100"/>
        <c:noMultiLvlLbl val="0"/>
      </c:catAx>
      <c:valAx>
        <c:axId val="326162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5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3760"/>
        <c:axId val="326164152"/>
      </c:barChart>
      <c:catAx>
        <c:axId val="326163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4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6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3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9056"/>
        <c:axId val="326174344"/>
      </c:barChart>
      <c:catAx>
        <c:axId val="32615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4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74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77088"/>
        <c:axId val="326175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72384"/>
        <c:axId val="326176304"/>
      </c:lineChart>
      <c:catAx>
        <c:axId val="326177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5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75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7088"/>
        <c:crosses val="autoZero"/>
        <c:crossBetween val="between"/>
      </c:valAx>
      <c:catAx>
        <c:axId val="32617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76304"/>
        <c:crosses val="autoZero"/>
        <c:auto val="0"/>
        <c:lblAlgn val="ctr"/>
        <c:lblOffset val="100"/>
        <c:noMultiLvlLbl val="0"/>
      </c:catAx>
      <c:valAx>
        <c:axId val="326176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72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6112"/>
        <c:axId val="326175912"/>
      </c:barChart>
      <c:catAx>
        <c:axId val="32616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5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75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70032"/>
        <c:axId val="326175128"/>
      </c:barChart>
      <c:catAx>
        <c:axId val="32617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5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75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65328"/>
        <c:axId val="326165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73560"/>
        <c:axId val="326167288"/>
      </c:lineChart>
      <c:catAx>
        <c:axId val="32616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6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5328"/>
        <c:crosses val="autoZero"/>
        <c:crossBetween val="between"/>
      </c:valAx>
      <c:catAx>
        <c:axId val="326173560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67288"/>
        <c:crosses val="autoZero"/>
        <c:auto val="0"/>
        <c:lblAlgn val="ctr"/>
        <c:lblOffset val="100"/>
        <c:noMultiLvlLbl val="0"/>
      </c:catAx>
      <c:valAx>
        <c:axId val="326167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73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994328"/>
        <c:axId val="293994720"/>
      </c:barChart>
      <c:catAx>
        <c:axId val="29399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4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399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71208"/>
        <c:axId val="326166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69640"/>
        <c:axId val="326173168"/>
      </c:lineChart>
      <c:catAx>
        <c:axId val="326171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6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66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1208"/>
        <c:crosses val="autoZero"/>
        <c:crossBetween val="between"/>
      </c:valAx>
      <c:catAx>
        <c:axId val="326169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73168"/>
        <c:crosses val="autoZero"/>
        <c:auto val="0"/>
        <c:lblAlgn val="ctr"/>
        <c:lblOffset val="100"/>
        <c:noMultiLvlLbl val="0"/>
      </c:catAx>
      <c:valAx>
        <c:axId val="326173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69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70424"/>
        <c:axId val="326173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68464"/>
        <c:axId val="326168856"/>
      </c:lineChart>
      <c:catAx>
        <c:axId val="32617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73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0424"/>
        <c:crosses val="autoZero"/>
        <c:crossBetween val="between"/>
      </c:valAx>
      <c:catAx>
        <c:axId val="326168464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68856"/>
        <c:crosses val="autoZero"/>
        <c:auto val="0"/>
        <c:lblAlgn val="ctr"/>
        <c:lblOffset val="100"/>
        <c:noMultiLvlLbl val="0"/>
      </c:catAx>
      <c:valAx>
        <c:axId val="326168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68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71600"/>
        <c:axId val="326170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71992"/>
        <c:axId val="326172776"/>
      </c:lineChart>
      <c:catAx>
        <c:axId val="326171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7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1600"/>
        <c:crosses val="autoZero"/>
        <c:crossBetween val="between"/>
      </c:valAx>
      <c:catAx>
        <c:axId val="326171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72776"/>
        <c:crosses val="autoZero"/>
        <c:auto val="0"/>
        <c:lblAlgn val="ctr"/>
        <c:lblOffset val="100"/>
        <c:noMultiLvlLbl val="0"/>
      </c:catAx>
      <c:valAx>
        <c:axId val="326172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71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6104"/>
        <c:axId val="326180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84928"/>
        <c:axId val="326184536"/>
      </c:lineChart>
      <c:catAx>
        <c:axId val="326186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80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6104"/>
        <c:crosses val="autoZero"/>
        <c:crossBetween val="between"/>
      </c:valAx>
      <c:catAx>
        <c:axId val="326184928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84536"/>
        <c:crosses val="autoZero"/>
        <c:auto val="0"/>
        <c:lblAlgn val="ctr"/>
        <c:lblOffset val="100"/>
        <c:noMultiLvlLbl val="0"/>
      </c:catAx>
      <c:valAx>
        <c:axId val="326184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84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8848"/>
        <c:axId val="326177872"/>
      </c:barChart>
      <c:catAx>
        <c:axId val="326188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7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4144"/>
        <c:axId val="326181792"/>
      </c:barChart>
      <c:catAx>
        <c:axId val="32618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81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4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5320"/>
        <c:axId val="326187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86496"/>
        <c:axId val="326182184"/>
      </c:lineChart>
      <c:catAx>
        <c:axId val="326185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7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8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5320"/>
        <c:crosses val="autoZero"/>
        <c:crossBetween val="between"/>
      </c:valAx>
      <c:catAx>
        <c:axId val="32618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82184"/>
        <c:crosses val="autoZero"/>
        <c:auto val="0"/>
        <c:lblAlgn val="ctr"/>
        <c:lblOffset val="100"/>
        <c:noMultiLvlLbl val="0"/>
      </c:catAx>
      <c:valAx>
        <c:axId val="326182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8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9240"/>
        <c:axId val="326182576"/>
      </c:barChart>
      <c:catAx>
        <c:axId val="326189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25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8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9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1008"/>
        <c:axId val="326182968"/>
      </c:barChart>
      <c:catAx>
        <c:axId val="32618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2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82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1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90024"/>
        <c:axId val="326186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87280"/>
        <c:axId val="326188064"/>
      </c:lineChart>
      <c:catAx>
        <c:axId val="32619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86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90024"/>
        <c:crosses val="autoZero"/>
        <c:crossBetween val="between"/>
      </c:valAx>
      <c:catAx>
        <c:axId val="32618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88064"/>
        <c:crosses val="autoZero"/>
        <c:auto val="0"/>
        <c:lblAlgn val="ctr"/>
        <c:lblOffset val="100"/>
        <c:noMultiLvlLbl val="0"/>
      </c:catAx>
      <c:valAx>
        <c:axId val="326188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8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998248"/>
        <c:axId val="293995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96680"/>
        <c:axId val="293997072"/>
      </c:lineChart>
      <c:catAx>
        <c:axId val="29399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5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399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998248"/>
        <c:crosses val="autoZero"/>
        <c:crossBetween val="between"/>
      </c:valAx>
      <c:catAx>
        <c:axId val="2939966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3997072"/>
        <c:crosses val="autoZero"/>
        <c:auto val="0"/>
        <c:lblAlgn val="ctr"/>
        <c:lblOffset val="100"/>
        <c:noMultiLvlLbl val="0"/>
      </c:catAx>
      <c:valAx>
        <c:axId val="29399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996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78264"/>
        <c:axId val="326178656"/>
      </c:barChart>
      <c:catAx>
        <c:axId val="326178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8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78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78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83752"/>
        <c:axId val="326191592"/>
      </c:barChart>
      <c:catAx>
        <c:axId val="32618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9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9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83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92768"/>
        <c:axId val="326191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92376"/>
        <c:axId val="326190808"/>
      </c:lineChart>
      <c:catAx>
        <c:axId val="32619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91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9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92768"/>
        <c:crosses val="autoZero"/>
        <c:crossBetween val="between"/>
      </c:valAx>
      <c:catAx>
        <c:axId val="326192376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90808"/>
        <c:crosses val="autoZero"/>
        <c:auto val="0"/>
        <c:lblAlgn val="ctr"/>
        <c:lblOffset val="100"/>
        <c:noMultiLvlLbl val="0"/>
      </c:catAx>
      <c:valAx>
        <c:axId val="326190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9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3184"/>
        <c:axId val="326138280"/>
      </c:barChart>
      <c:catAx>
        <c:axId val="32613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8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38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3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9456"/>
        <c:axId val="326132792"/>
      </c:barChart>
      <c:catAx>
        <c:axId val="326139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2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32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5536"/>
        <c:axId val="326135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39848"/>
        <c:axId val="326136320"/>
      </c:lineChart>
      <c:catAx>
        <c:axId val="32613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5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35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5536"/>
        <c:crosses val="autoZero"/>
        <c:crossBetween val="between"/>
      </c:valAx>
      <c:catAx>
        <c:axId val="32613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36320"/>
        <c:crosses val="autoZero"/>
        <c:auto val="0"/>
        <c:lblAlgn val="ctr"/>
        <c:lblOffset val="100"/>
        <c:noMultiLvlLbl val="0"/>
      </c:catAx>
      <c:valAx>
        <c:axId val="326136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3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28872"/>
        <c:axId val="326128480"/>
      </c:barChart>
      <c:catAx>
        <c:axId val="32612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28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28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28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1224"/>
        <c:axId val="326129264"/>
      </c:barChart>
      <c:catAx>
        <c:axId val="326131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29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29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1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7496"/>
        <c:axId val="326129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27696"/>
        <c:axId val="326137888"/>
      </c:lineChart>
      <c:catAx>
        <c:axId val="326137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29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29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7496"/>
        <c:crosses val="autoZero"/>
        <c:crossBetween val="between"/>
      </c:valAx>
      <c:catAx>
        <c:axId val="32612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37888"/>
        <c:crosses val="autoZero"/>
        <c:auto val="0"/>
        <c:lblAlgn val="ctr"/>
        <c:lblOffset val="100"/>
        <c:noMultiLvlLbl val="0"/>
      </c:catAx>
      <c:valAx>
        <c:axId val="32613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27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1616"/>
        <c:axId val="326138672"/>
      </c:barChart>
      <c:catAx>
        <c:axId val="32613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38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1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215528"/>
        <c:axId val="294222192"/>
      </c:barChart>
      <c:catAx>
        <c:axId val="294215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221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422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5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0440"/>
        <c:axId val="326134752"/>
      </c:barChart>
      <c:catAx>
        <c:axId val="326130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134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0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32008"/>
        <c:axId val="326133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33576"/>
        <c:axId val="326134360"/>
      </c:lineChart>
      <c:catAx>
        <c:axId val="326132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39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33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32008"/>
        <c:crosses val="autoZero"/>
        <c:crossBetween val="between"/>
      </c:valAx>
      <c:catAx>
        <c:axId val="326133576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34360"/>
        <c:crosses val="autoZero"/>
        <c:auto val="0"/>
        <c:lblAlgn val="ctr"/>
        <c:lblOffset val="100"/>
        <c:noMultiLvlLbl val="0"/>
      </c:catAx>
      <c:valAx>
        <c:axId val="326134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33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0040"/>
        <c:axId val="326152392"/>
      </c:barChart>
      <c:catAx>
        <c:axId val="32615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2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52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43768"/>
        <c:axId val="326144944"/>
      </c:barChart>
      <c:catAx>
        <c:axId val="32614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4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44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45728"/>
        <c:axId val="326140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44552"/>
        <c:axId val="326142200"/>
      </c:lineChart>
      <c:catAx>
        <c:axId val="326145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06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40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5728"/>
        <c:crosses val="autoZero"/>
        <c:crossBetween val="between"/>
      </c:valAx>
      <c:catAx>
        <c:axId val="32614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42200"/>
        <c:crosses val="autoZero"/>
        <c:auto val="0"/>
        <c:lblAlgn val="ctr"/>
        <c:lblOffset val="100"/>
        <c:noMultiLvlLbl val="0"/>
      </c:catAx>
      <c:valAx>
        <c:axId val="326142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4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0824"/>
        <c:axId val="326145336"/>
      </c:barChart>
      <c:catAx>
        <c:axId val="32615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53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4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0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0432"/>
        <c:axId val="326142592"/>
      </c:barChart>
      <c:catAx>
        <c:axId val="326150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4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0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41024"/>
        <c:axId val="326149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46512"/>
        <c:axId val="326146904"/>
      </c:lineChart>
      <c:catAx>
        <c:axId val="326141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9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4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1024"/>
        <c:crosses val="autoZero"/>
        <c:crossBetween val="between"/>
      </c:valAx>
      <c:catAx>
        <c:axId val="32614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26146904"/>
        <c:crosses val="autoZero"/>
        <c:auto val="0"/>
        <c:lblAlgn val="ctr"/>
        <c:lblOffset val="100"/>
        <c:noMultiLvlLbl val="0"/>
      </c:catAx>
      <c:valAx>
        <c:axId val="326146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46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47296"/>
        <c:axId val="326141808"/>
      </c:barChart>
      <c:catAx>
        <c:axId val="326147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1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614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48080"/>
        <c:axId val="326148472"/>
      </c:barChart>
      <c:catAx>
        <c:axId val="32614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8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614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4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220624"/>
        <c:axId val="294214744"/>
      </c:barChart>
      <c:catAx>
        <c:axId val="29422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4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421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20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151216"/>
        <c:axId val="326151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52000"/>
        <c:axId val="328502040"/>
      </c:lineChart>
      <c:catAx>
        <c:axId val="326151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1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6151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6151216"/>
        <c:crosses val="autoZero"/>
        <c:crossBetween val="between"/>
      </c:valAx>
      <c:catAx>
        <c:axId val="32615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02040"/>
        <c:crosses val="autoZero"/>
        <c:auto val="0"/>
        <c:lblAlgn val="ctr"/>
        <c:lblOffset val="100"/>
        <c:noMultiLvlLbl val="0"/>
      </c:catAx>
      <c:valAx>
        <c:axId val="328502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52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7336"/>
        <c:axId val="328497728"/>
      </c:barChart>
      <c:catAx>
        <c:axId val="32849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7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9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4200"/>
        <c:axId val="328492240"/>
      </c:barChart>
      <c:catAx>
        <c:axId val="32849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2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9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4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8512"/>
        <c:axId val="328501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01648"/>
        <c:axId val="328499296"/>
      </c:lineChart>
      <c:catAx>
        <c:axId val="32849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1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8512"/>
        <c:crosses val="autoZero"/>
        <c:crossBetween val="between"/>
      </c:valAx>
      <c:catAx>
        <c:axId val="328501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99296"/>
        <c:crosses val="autoZero"/>
        <c:auto val="0"/>
        <c:lblAlgn val="ctr"/>
        <c:lblOffset val="100"/>
        <c:noMultiLvlLbl val="0"/>
      </c:catAx>
      <c:valAx>
        <c:axId val="328499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5768"/>
        <c:axId val="328500864"/>
      </c:barChart>
      <c:catAx>
        <c:axId val="32849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5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6944"/>
        <c:axId val="328502432"/>
      </c:barChart>
      <c:catAx>
        <c:axId val="328496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2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6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00080"/>
        <c:axId val="328495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93416"/>
        <c:axId val="328493808"/>
      </c:lineChart>
      <c:catAx>
        <c:axId val="3285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53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0080"/>
        <c:crosses val="autoZero"/>
        <c:crossBetween val="between"/>
      </c:valAx>
      <c:catAx>
        <c:axId val="3284934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93808"/>
        <c:crosses val="autoZero"/>
        <c:auto val="0"/>
        <c:lblAlgn val="ctr"/>
        <c:lblOffset val="100"/>
        <c:noMultiLvlLbl val="0"/>
      </c:catAx>
      <c:valAx>
        <c:axId val="328493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9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1848"/>
        <c:axId val="328503216"/>
      </c:barChart>
      <c:catAx>
        <c:axId val="32849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3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5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1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9688"/>
        <c:axId val="328498904"/>
      </c:barChart>
      <c:catAx>
        <c:axId val="328499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8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98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03608"/>
        <c:axId val="328504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09096"/>
        <c:axId val="328514584"/>
      </c:lineChart>
      <c:catAx>
        <c:axId val="328503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4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3608"/>
        <c:crosses val="autoZero"/>
        <c:crossBetween val="between"/>
      </c:valAx>
      <c:catAx>
        <c:axId val="328509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14584"/>
        <c:crosses val="autoZero"/>
        <c:auto val="0"/>
        <c:lblAlgn val="ctr"/>
        <c:lblOffset val="100"/>
        <c:noMultiLvlLbl val="0"/>
      </c:catAx>
      <c:valAx>
        <c:axId val="328514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09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218664"/>
        <c:axId val="294215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17880"/>
        <c:axId val="294216312"/>
      </c:lineChart>
      <c:catAx>
        <c:axId val="294218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59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4215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8664"/>
        <c:crosses val="autoZero"/>
        <c:crossBetween val="between"/>
      </c:valAx>
      <c:catAx>
        <c:axId val="294217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4216312"/>
        <c:crosses val="autoZero"/>
        <c:auto val="0"/>
        <c:lblAlgn val="ctr"/>
        <c:lblOffset val="100"/>
        <c:noMultiLvlLbl val="0"/>
      </c:catAx>
      <c:valAx>
        <c:axId val="294216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4217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06744"/>
        <c:axId val="328514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16544"/>
        <c:axId val="328508312"/>
      </c:lineChart>
      <c:catAx>
        <c:axId val="328506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4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14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6744"/>
        <c:crosses val="autoZero"/>
        <c:crossBetween val="between"/>
      </c:valAx>
      <c:catAx>
        <c:axId val="32851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08312"/>
        <c:crosses val="autoZero"/>
        <c:auto val="0"/>
        <c:lblAlgn val="ctr"/>
        <c:lblOffset val="100"/>
        <c:noMultiLvlLbl val="0"/>
      </c:catAx>
      <c:valAx>
        <c:axId val="328508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1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04392"/>
        <c:axId val="328507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13016"/>
        <c:axId val="328512232"/>
      </c:lineChart>
      <c:catAx>
        <c:axId val="3285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7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4392"/>
        <c:crosses val="autoZero"/>
        <c:crossBetween val="between"/>
      </c:valAx>
      <c:catAx>
        <c:axId val="3285130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12232"/>
        <c:crosses val="autoZero"/>
        <c:auto val="0"/>
        <c:lblAlgn val="ctr"/>
        <c:lblOffset val="100"/>
        <c:noMultiLvlLbl val="0"/>
      </c:catAx>
      <c:valAx>
        <c:axId val="328512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13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05176"/>
        <c:axId val="328510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07136"/>
        <c:axId val="328504784"/>
      </c:lineChart>
      <c:catAx>
        <c:axId val="328505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0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10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5176"/>
        <c:crosses val="autoZero"/>
        <c:crossBetween val="between"/>
      </c:valAx>
      <c:catAx>
        <c:axId val="3285071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04784"/>
        <c:crosses val="autoZero"/>
        <c:auto val="0"/>
        <c:lblAlgn val="ctr"/>
        <c:lblOffset val="100"/>
        <c:noMultiLvlLbl val="0"/>
      </c:catAx>
      <c:valAx>
        <c:axId val="328504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07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06352"/>
        <c:axId val="328512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15368"/>
        <c:axId val="328505568"/>
      </c:lineChart>
      <c:catAx>
        <c:axId val="3285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12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6352"/>
        <c:crosses val="autoZero"/>
        <c:crossBetween val="between"/>
      </c:valAx>
      <c:catAx>
        <c:axId val="32851536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05568"/>
        <c:crosses val="autoZero"/>
        <c:auto val="0"/>
        <c:lblAlgn val="ctr"/>
        <c:lblOffset val="100"/>
        <c:noMultiLvlLbl val="0"/>
      </c:catAx>
      <c:valAx>
        <c:axId val="328505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15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13800"/>
        <c:axId val="328509880"/>
      </c:barChart>
      <c:catAx>
        <c:axId val="328513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9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3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10272"/>
        <c:axId val="328505960"/>
      </c:barChart>
      <c:catAx>
        <c:axId val="328510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05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05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0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11056"/>
        <c:axId val="328511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11840"/>
        <c:axId val="328516936"/>
      </c:lineChart>
      <c:catAx>
        <c:axId val="32851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1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1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1056"/>
        <c:crosses val="autoZero"/>
        <c:crossBetween val="between"/>
      </c:valAx>
      <c:catAx>
        <c:axId val="32851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516936"/>
        <c:crosses val="autoZero"/>
        <c:auto val="0"/>
        <c:lblAlgn val="ctr"/>
        <c:lblOffset val="100"/>
        <c:noMultiLvlLbl val="0"/>
      </c:catAx>
      <c:valAx>
        <c:axId val="328516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511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17720"/>
        <c:axId val="328518112"/>
      </c:barChart>
      <c:catAx>
        <c:axId val="328517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8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1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7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518896"/>
        <c:axId val="328519288"/>
      </c:barChart>
      <c:catAx>
        <c:axId val="32851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9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519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518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55784"/>
        <c:axId val="328460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55000"/>
        <c:axId val="328461272"/>
      </c:lineChart>
      <c:catAx>
        <c:axId val="328455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0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60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55784"/>
        <c:crosses val="autoZero"/>
        <c:crossBetween val="between"/>
      </c:valAx>
      <c:catAx>
        <c:axId val="32845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61272"/>
        <c:crosses val="autoZero"/>
        <c:auto val="0"/>
        <c:lblAlgn val="ctr"/>
        <c:lblOffset val="100"/>
        <c:noMultiLvlLbl val="0"/>
      </c:catAx>
      <c:valAx>
        <c:axId val="328461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5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217096"/>
        <c:axId val="294216704"/>
      </c:barChart>
      <c:catAx>
        <c:axId val="294217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6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4216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0880"/>
        <c:axId val="328454216"/>
      </c:barChart>
      <c:catAx>
        <c:axId val="32846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54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54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2056"/>
        <c:axId val="328454608"/>
      </c:barChart>
      <c:catAx>
        <c:axId val="328462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5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5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2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2448"/>
        <c:axId val="328462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57744"/>
        <c:axId val="328458920"/>
      </c:lineChart>
      <c:catAx>
        <c:axId val="32846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2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6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2448"/>
        <c:crosses val="autoZero"/>
        <c:crossBetween val="between"/>
      </c:valAx>
      <c:catAx>
        <c:axId val="32845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58920"/>
        <c:crosses val="autoZero"/>
        <c:auto val="0"/>
        <c:lblAlgn val="ctr"/>
        <c:lblOffset val="100"/>
        <c:noMultiLvlLbl val="0"/>
      </c:catAx>
      <c:valAx>
        <c:axId val="328458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5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55392"/>
        <c:axId val="328463624"/>
      </c:barChart>
      <c:catAx>
        <c:axId val="328455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3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6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55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4016"/>
        <c:axId val="328464800"/>
      </c:barChart>
      <c:catAx>
        <c:axId val="32846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6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5584"/>
        <c:axId val="328466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56176"/>
        <c:axId val="328456568"/>
      </c:lineChart>
      <c:catAx>
        <c:axId val="328465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6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66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5584"/>
        <c:crosses val="autoZero"/>
        <c:crossBetween val="between"/>
      </c:valAx>
      <c:catAx>
        <c:axId val="32845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56568"/>
        <c:crosses val="autoZero"/>
        <c:auto val="0"/>
        <c:lblAlgn val="ctr"/>
        <c:lblOffset val="100"/>
        <c:noMultiLvlLbl val="0"/>
      </c:catAx>
      <c:valAx>
        <c:axId val="328456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5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57352"/>
        <c:axId val="328459312"/>
      </c:barChart>
      <c:catAx>
        <c:axId val="32845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59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59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57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0096"/>
        <c:axId val="328471072"/>
      </c:barChart>
      <c:catAx>
        <c:axId val="32846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71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8720"/>
        <c:axId val="328478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69504"/>
        <c:axId val="328475384"/>
      </c:lineChart>
      <c:catAx>
        <c:axId val="32846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89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7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8720"/>
        <c:crosses val="autoZero"/>
        <c:crossBetween val="between"/>
      </c:valAx>
      <c:catAx>
        <c:axId val="32846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75384"/>
        <c:crosses val="autoZero"/>
        <c:auto val="0"/>
        <c:lblAlgn val="ctr"/>
        <c:lblOffset val="100"/>
        <c:noMultiLvlLbl val="0"/>
      </c:catAx>
      <c:valAx>
        <c:axId val="328475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6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9896"/>
        <c:axId val="328470680"/>
      </c:barChart>
      <c:catAx>
        <c:axId val="328469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0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70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9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217488"/>
        <c:axId val="294221408"/>
      </c:barChart>
      <c:catAx>
        <c:axId val="294217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21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422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69112"/>
        <c:axId val="328466760"/>
      </c:barChart>
      <c:catAx>
        <c:axId val="328469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6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66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9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2640"/>
        <c:axId val="328467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74992"/>
        <c:axId val="328476560"/>
      </c:lineChart>
      <c:catAx>
        <c:axId val="32847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71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67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2640"/>
        <c:crosses val="autoZero"/>
        <c:crossBetween val="between"/>
      </c:valAx>
      <c:catAx>
        <c:axId val="328474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76560"/>
        <c:crosses val="autoZero"/>
        <c:auto val="0"/>
        <c:lblAlgn val="ctr"/>
        <c:lblOffset val="100"/>
        <c:noMultiLvlLbl val="0"/>
      </c:catAx>
      <c:valAx>
        <c:axId val="328476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7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6168"/>
        <c:axId val="328467544"/>
      </c:barChart>
      <c:catAx>
        <c:axId val="32847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67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6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6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6952"/>
        <c:axId val="328473424"/>
      </c:barChart>
      <c:catAx>
        <c:axId val="328476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3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7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6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8128"/>
        <c:axId val="328477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78520"/>
        <c:axId val="328468328"/>
      </c:lineChart>
      <c:catAx>
        <c:axId val="32847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7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7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8128"/>
        <c:crosses val="autoZero"/>
        <c:crossBetween val="between"/>
      </c:valAx>
      <c:catAx>
        <c:axId val="32847852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68328"/>
        <c:crosses val="autoZero"/>
        <c:auto val="0"/>
        <c:lblAlgn val="ctr"/>
        <c:lblOffset val="100"/>
        <c:noMultiLvlLbl val="0"/>
      </c:catAx>
      <c:valAx>
        <c:axId val="328468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78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1856"/>
        <c:axId val="328472248"/>
      </c:barChart>
      <c:catAx>
        <c:axId val="32847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2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72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9104"/>
        <c:axId val="328486752"/>
      </c:barChart>
      <c:catAx>
        <c:axId val="32848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6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486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7536"/>
        <c:axId val="328484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85968"/>
        <c:axId val="328488712"/>
      </c:lineChart>
      <c:catAx>
        <c:axId val="32848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4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84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7536"/>
        <c:crosses val="autoZero"/>
        <c:crossBetween val="between"/>
      </c:valAx>
      <c:catAx>
        <c:axId val="32848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88712"/>
        <c:crosses val="autoZero"/>
        <c:auto val="0"/>
        <c:lblAlgn val="ctr"/>
        <c:lblOffset val="100"/>
        <c:noMultiLvlLbl val="0"/>
      </c:catAx>
      <c:valAx>
        <c:axId val="32848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85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2048"/>
        <c:axId val="328490280"/>
      </c:barChart>
      <c:catAx>
        <c:axId val="32848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0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9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0672"/>
        <c:axId val="328482440"/>
      </c:barChart>
      <c:catAx>
        <c:axId val="32849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2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82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219448"/>
        <c:axId val="294219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50880"/>
        <c:axId val="294555584"/>
      </c:lineChart>
      <c:catAx>
        <c:axId val="294219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9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421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219448"/>
        <c:crosses val="autoZero"/>
        <c:crossBetween val="between"/>
      </c:valAx>
      <c:catAx>
        <c:axId val="29455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4555584"/>
        <c:crosses val="autoZero"/>
        <c:auto val="0"/>
        <c:lblAlgn val="ctr"/>
        <c:lblOffset val="100"/>
        <c:noMultiLvlLbl val="0"/>
      </c:catAx>
      <c:valAx>
        <c:axId val="294555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455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91064"/>
        <c:axId val="328491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81264"/>
        <c:axId val="328487928"/>
      </c:lineChart>
      <c:catAx>
        <c:axId val="32849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1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9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91064"/>
        <c:crosses val="autoZero"/>
        <c:crossBetween val="between"/>
      </c:valAx>
      <c:catAx>
        <c:axId val="32848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87928"/>
        <c:crosses val="autoZero"/>
        <c:auto val="0"/>
        <c:lblAlgn val="ctr"/>
        <c:lblOffset val="100"/>
        <c:noMultiLvlLbl val="0"/>
      </c:catAx>
      <c:valAx>
        <c:axId val="328487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8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9696"/>
        <c:axId val="328483616"/>
      </c:barChart>
      <c:catAx>
        <c:axId val="32847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3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83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7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0088"/>
        <c:axId val="328480480"/>
      </c:barChart>
      <c:catAx>
        <c:axId val="32848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0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848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7144"/>
        <c:axId val="328481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84008"/>
        <c:axId val="328484400"/>
      </c:lineChart>
      <c:catAx>
        <c:axId val="32848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1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8481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7144"/>
        <c:crosses val="autoZero"/>
        <c:crossBetween val="between"/>
      </c:valAx>
      <c:catAx>
        <c:axId val="32848400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484400"/>
        <c:crosses val="autoZero"/>
        <c:auto val="0"/>
        <c:lblAlgn val="ctr"/>
        <c:lblOffset val="100"/>
        <c:noMultiLvlLbl val="0"/>
      </c:catAx>
      <c:valAx>
        <c:axId val="328484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484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5576"/>
        <c:axId val="328486360"/>
      </c:barChart>
      <c:catAx>
        <c:axId val="328485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6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28486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8485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10992"/>
        <c:axId val="331407856"/>
      </c:barChart>
      <c:catAx>
        <c:axId val="33141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78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40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9424"/>
        <c:axId val="33141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10600"/>
        <c:axId val="331408248"/>
      </c:lineChart>
      <c:catAx>
        <c:axId val="33140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4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41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9424"/>
        <c:crosses val="autoZero"/>
        <c:crossBetween val="between"/>
      </c:valAx>
      <c:catAx>
        <c:axId val="331410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08248"/>
        <c:crosses val="autoZero"/>
        <c:auto val="0"/>
        <c:lblAlgn val="ctr"/>
        <c:lblOffset val="100"/>
        <c:noMultiLvlLbl val="0"/>
      </c:catAx>
      <c:valAx>
        <c:axId val="331408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10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8640"/>
        <c:axId val="331414520"/>
      </c:barChart>
      <c:catAx>
        <c:axId val="33140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4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414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12168"/>
        <c:axId val="331407072"/>
      </c:barChart>
      <c:catAx>
        <c:axId val="331412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7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40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12560"/>
        <c:axId val="331414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12952"/>
        <c:axId val="331415304"/>
      </c:lineChart>
      <c:catAx>
        <c:axId val="331412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2560"/>
        <c:crosses val="autoZero"/>
        <c:crossBetween val="between"/>
      </c:valAx>
      <c:catAx>
        <c:axId val="331412952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15304"/>
        <c:crosses val="autoZero"/>
        <c:auto val="0"/>
        <c:lblAlgn val="ctr"/>
        <c:lblOffset val="100"/>
        <c:noMultiLvlLbl val="0"/>
      </c:catAx>
      <c:valAx>
        <c:axId val="331415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1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552448"/>
        <c:axId val="294554800"/>
      </c:barChart>
      <c:catAx>
        <c:axId val="29455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4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455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2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3936"/>
        <c:axId val="331415696"/>
      </c:barChart>
      <c:catAx>
        <c:axId val="33140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5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7464"/>
        <c:axId val="331416088"/>
      </c:barChart>
      <c:catAx>
        <c:axId val="331407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7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4720"/>
        <c:axId val="33140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05504"/>
        <c:axId val="331405896"/>
      </c:lineChart>
      <c:catAx>
        <c:axId val="33140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9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40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4720"/>
        <c:crosses val="autoZero"/>
        <c:crossBetween val="between"/>
      </c:valAx>
      <c:catAx>
        <c:axId val="33140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05896"/>
        <c:crosses val="autoZero"/>
        <c:auto val="0"/>
        <c:lblAlgn val="ctr"/>
        <c:lblOffset val="100"/>
        <c:noMultiLvlLbl val="0"/>
      </c:catAx>
      <c:valAx>
        <c:axId val="331405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05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6680"/>
        <c:axId val="331419616"/>
      </c:barChart>
      <c:catAx>
        <c:axId val="331406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9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41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6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19224"/>
        <c:axId val="331418440"/>
      </c:barChart>
      <c:catAx>
        <c:axId val="331419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8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418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9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16872"/>
        <c:axId val="331417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20792"/>
        <c:axId val="331425104"/>
      </c:lineChart>
      <c:catAx>
        <c:axId val="331416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6872"/>
        <c:crosses val="autoZero"/>
        <c:crossBetween val="between"/>
      </c:valAx>
      <c:catAx>
        <c:axId val="331420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25104"/>
        <c:crosses val="autoZero"/>
        <c:auto val="0"/>
        <c:lblAlgn val="ctr"/>
        <c:lblOffset val="100"/>
        <c:noMultiLvlLbl val="0"/>
      </c:catAx>
      <c:valAx>
        <c:axId val="33142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20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21576"/>
        <c:axId val="331418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28632"/>
        <c:axId val="331424320"/>
      </c:lineChart>
      <c:catAx>
        <c:axId val="33142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1576"/>
        <c:crosses val="autoZero"/>
        <c:crossBetween val="between"/>
      </c:valAx>
      <c:catAx>
        <c:axId val="33142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24320"/>
        <c:crosses val="autoZero"/>
        <c:auto val="0"/>
        <c:lblAlgn val="ctr"/>
        <c:lblOffset val="100"/>
        <c:noMultiLvlLbl val="0"/>
      </c:catAx>
      <c:valAx>
        <c:axId val="33142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2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21968"/>
        <c:axId val="331418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22360"/>
        <c:axId val="331422752"/>
      </c:lineChart>
      <c:catAx>
        <c:axId val="33142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8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1968"/>
        <c:crosses val="autoZero"/>
        <c:crossBetween val="between"/>
      </c:valAx>
      <c:catAx>
        <c:axId val="331422360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22752"/>
        <c:crosses val="autoZero"/>
        <c:auto val="0"/>
        <c:lblAlgn val="ctr"/>
        <c:lblOffset val="100"/>
        <c:noMultiLvlLbl val="0"/>
      </c:catAx>
      <c:valAx>
        <c:axId val="331422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22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24712"/>
        <c:axId val="331423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23928"/>
        <c:axId val="331425496"/>
      </c:lineChart>
      <c:catAx>
        <c:axId val="33142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23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4712"/>
        <c:crosses val="autoZero"/>
        <c:crossBetween val="between"/>
      </c:valAx>
      <c:catAx>
        <c:axId val="33142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25496"/>
        <c:crosses val="autoZero"/>
        <c:auto val="0"/>
        <c:lblAlgn val="ctr"/>
        <c:lblOffset val="100"/>
        <c:noMultiLvlLbl val="0"/>
      </c:catAx>
      <c:valAx>
        <c:axId val="331425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2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26280"/>
        <c:axId val="331426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27064"/>
        <c:axId val="331427456"/>
      </c:lineChart>
      <c:catAx>
        <c:axId val="331426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26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6280"/>
        <c:crosses val="autoZero"/>
        <c:crossBetween val="between"/>
      </c:valAx>
      <c:catAx>
        <c:axId val="331427064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27456"/>
        <c:crosses val="autoZero"/>
        <c:auto val="0"/>
        <c:lblAlgn val="ctr"/>
        <c:lblOffset val="100"/>
        <c:noMultiLvlLbl val="0"/>
      </c:catAx>
      <c:valAx>
        <c:axId val="33142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27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2778584"/>
        <c:axId val="292783288"/>
      </c:barChart>
      <c:catAx>
        <c:axId val="292778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2783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78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553232"/>
        <c:axId val="294552840"/>
      </c:barChart>
      <c:catAx>
        <c:axId val="29455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2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455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28240"/>
        <c:axId val="331416480"/>
      </c:barChart>
      <c:catAx>
        <c:axId val="331428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1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1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8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6864"/>
        <c:axId val="331430200"/>
      </c:barChart>
      <c:catAx>
        <c:axId val="33143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0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30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0984"/>
        <c:axId val="331431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34904"/>
        <c:axId val="331434512"/>
      </c:lineChart>
      <c:catAx>
        <c:axId val="331430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13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431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0984"/>
        <c:crosses val="autoZero"/>
        <c:crossBetween val="between"/>
      </c:valAx>
      <c:catAx>
        <c:axId val="331434904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34512"/>
        <c:crosses val="autoZero"/>
        <c:auto val="0"/>
        <c:lblAlgn val="ctr"/>
        <c:lblOffset val="100"/>
        <c:noMultiLvlLbl val="0"/>
      </c:catAx>
      <c:valAx>
        <c:axId val="331434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34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9608"/>
        <c:axId val="331431768"/>
      </c:barChart>
      <c:catAx>
        <c:axId val="331439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17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431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9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9216"/>
        <c:axId val="331432160"/>
      </c:barChart>
      <c:catAx>
        <c:axId val="33143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2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432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40000"/>
        <c:axId val="331438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37256"/>
        <c:axId val="331432552"/>
      </c:lineChart>
      <c:catAx>
        <c:axId val="33144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3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0000"/>
        <c:crosses val="autoZero"/>
        <c:crossBetween val="between"/>
      </c:valAx>
      <c:catAx>
        <c:axId val="331437256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32552"/>
        <c:crosses val="autoZero"/>
        <c:auto val="0"/>
        <c:lblAlgn val="ctr"/>
        <c:lblOffset val="100"/>
        <c:noMultiLvlLbl val="0"/>
      </c:catAx>
      <c:valAx>
        <c:axId val="331432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37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8432"/>
        <c:axId val="331440392"/>
      </c:barChart>
      <c:catAx>
        <c:axId val="33143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0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40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8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40784"/>
        <c:axId val="331430592"/>
      </c:barChart>
      <c:catAx>
        <c:axId val="33144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43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0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5688"/>
        <c:axId val="331429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37648"/>
        <c:axId val="331432944"/>
      </c:lineChart>
      <c:catAx>
        <c:axId val="33143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29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429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5688"/>
        <c:crosses val="autoZero"/>
        <c:crossBetween val="between"/>
      </c:valAx>
      <c:catAx>
        <c:axId val="331437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31432944"/>
        <c:crosses val="autoZero"/>
        <c:auto val="0"/>
        <c:lblAlgn val="ctr"/>
        <c:lblOffset val="100"/>
        <c:noMultiLvlLbl val="0"/>
      </c:catAx>
      <c:valAx>
        <c:axId val="331432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3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34120"/>
        <c:axId val="331443528"/>
      </c:barChart>
      <c:catAx>
        <c:axId val="33143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3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44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34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552056"/>
        <c:axId val="294553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51272"/>
        <c:axId val="294551664"/>
      </c:lineChart>
      <c:catAx>
        <c:axId val="294552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3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55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2056"/>
        <c:crosses val="autoZero"/>
        <c:crossBetween val="between"/>
      </c:valAx>
      <c:catAx>
        <c:axId val="294551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94551664"/>
        <c:crosses val="autoZero"/>
        <c:auto val="0"/>
        <c:lblAlgn val="ctr"/>
        <c:lblOffset val="100"/>
        <c:noMultiLvlLbl val="0"/>
      </c:catAx>
      <c:valAx>
        <c:axId val="294551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455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41568"/>
        <c:axId val="331443920"/>
      </c:barChart>
      <c:catAx>
        <c:axId val="33144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3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443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42352"/>
        <c:axId val="331442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81592"/>
        <c:axId val="331384336"/>
      </c:lineChart>
      <c:catAx>
        <c:axId val="33144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2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442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42352"/>
        <c:crosses val="autoZero"/>
        <c:crossBetween val="between"/>
      </c:valAx>
      <c:catAx>
        <c:axId val="331381592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84336"/>
        <c:crosses val="autoZero"/>
        <c:auto val="0"/>
        <c:lblAlgn val="ctr"/>
        <c:lblOffset val="100"/>
        <c:noMultiLvlLbl val="0"/>
      </c:catAx>
      <c:valAx>
        <c:axId val="33138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38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7472"/>
        <c:axId val="331391000"/>
      </c:barChart>
      <c:catAx>
        <c:axId val="33138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1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391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7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0808"/>
        <c:axId val="331378848"/>
      </c:barChart>
      <c:catAx>
        <c:axId val="33138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78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378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5904"/>
        <c:axId val="331381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82376"/>
        <c:axId val="331389432"/>
      </c:lineChart>
      <c:catAx>
        <c:axId val="3313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38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5904"/>
        <c:crosses val="autoZero"/>
        <c:crossBetween val="between"/>
      </c:valAx>
      <c:catAx>
        <c:axId val="331382376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89432"/>
        <c:crosses val="autoZero"/>
        <c:auto val="0"/>
        <c:lblAlgn val="ctr"/>
        <c:lblOffset val="100"/>
        <c:noMultiLvlLbl val="0"/>
      </c:catAx>
      <c:valAx>
        <c:axId val="331389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38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2768"/>
        <c:axId val="331385120"/>
      </c:barChart>
      <c:catAx>
        <c:axId val="33138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5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38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6296"/>
        <c:axId val="331389824"/>
      </c:barChart>
      <c:catAx>
        <c:axId val="33138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389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6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79240"/>
        <c:axId val="331390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79632"/>
        <c:axId val="331383160"/>
      </c:lineChart>
      <c:catAx>
        <c:axId val="331379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0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39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79240"/>
        <c:crosses val="autoZero"/>
        <c:crossBetween val="between"/>
      </c:valAx>
      <c:catAx>
        <c:axId val="33137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83160"/>
        <c:crosses val="autoZero"/>
        <c:auto val="0"/>
        <c:lblAlgn val="ctr"/>
        <c:lblOffset val="100"/>
        <c:noMultiLvlLbl val="0"/>
      </c:catAx>
      <c:valAx>
        <c:axId val="331383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37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3944"/>
        <c:axId val="331385512"/>
      </c:barChart>
      <c:catAx>
        <c:axId val="331383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5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38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3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80024"/>
        <c:axId val="331387864"/>
      </c:barChart>
      <c:catAx>
        <c:axId val="33138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7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38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80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555976"/>
        <c:axId val="294556760"/>
      </c:barChart>
      <c:catAx>
        <c:axId val="29455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6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556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5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90608"/>
        <c:axId val="331395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91784"/>
        <c:axId val="331396488"/>
      </c:lineChart>
      <c:catAx>
        <c:axId val="33139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57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395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0608"/>
        <c:crosses val="autoZero"/>
        <c:crossBetween val="between"/>
      </c:valAx>
      <c:catAx>
        <c:axId val="331391784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96488"/>
        <c:crosses val="autoZero"/>
        <c:auto val="0"/>
        <c:lblAlgn val="ctr"/>
        <c:lblOffset val="100"/>
        <c:noMultiLvlLbl val="0"/>
      </c:catAx>
      <c:valAx>
        <c:axId val="331396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39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0408"/>
        <c:axId val="331395312"/>
      </c:barChart>
      <c:catAx>
        <c:axId val="33140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53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395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0800"/>
        <c:axId val="331393744"/>
      </c:barChart>
      <c:catAx>
        <c:axId val="33140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3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393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96096"/>
        <c:axId val="331401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99232"/>
        <c:axId val="331398840"/>
      </c:lineChart>
      <c:catAx>
        <c:axId val="331396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40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6096"/>
        <c:crosses val="autoZero"/>
        <c:crossBetween val="between"/>
      </c:valAx>
      <c:catAx>
        <c:axId val="331399232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98840"/>
        <c:crosses val="autoZero"/>
        <c:auto val="0"/>
        <c:lblAlgn val="ctr"/>
        <c:lblOffset val="100"/>
        <c:noMultiLvlLbl val="0"/>
      </c:catAx>
      <c:valAx>
        <c:axId val="331398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399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94920"/>
        <c:axId val="331396880"/>
      </c:barChart>
      <c:catAx>
        <c:axId val="33139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68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396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4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97272"/>
        <c:axId val="331401976"/>
      </c:barChart>
      <c:catAx>
        <c:axId val="331397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1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40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97664"/>
        <c:axId val="331398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02760"/>
        <c:axId val="331398056"/>
      </c:lineChart>
      <c:catAx>
        <c:axId val="33139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8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398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7664"/>
        <c:crosses val="autoZero"/>
        <c:crossBetween val="between"/>
      </c:valAx>
      <c:catAx>
        <c:axId val="331402760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98056"/>
        <c:crosses val="autoZero"/>
        <c:auto val="0"/>
        <c:lblAlgn val="ctr"/>
        <c:lblOffset val="100"/>
        <c:noMultiLvlLbl val="0"/>
      </c:catAx>
      <c:valAx>
        <c:axId val="331398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140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403544"/>
        <c:axId val="331391392"/>
      </c:barChart>
      <c:catAx>
        <c:axId val="33140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1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1391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40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392568"/>
        <c:axId val="331392960"/>
      </c:barChart>
      <c:catAx>
        <c:axId val="331392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2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13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1392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7584"/>
        <c:axId val="33415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53664"/>
        <c:axId val="334150136"/>
      </c:lineChart>
      <c:catAx>
        <c:axId val="33415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8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5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7584"/>
        <c:crosses val="autoZero"/>
        <c:crossBetween val="between"/>
      </c:valAx>
      <c:catAx>
        <c:axId val="33415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50136"/>
        <c:crosses val="autoZero"/>
        <c:auto val="0"/>
        <c:lblAlgn val="ctr"/>
        <c:lblOffset val="100"/>
        <c:noMultiLvlLbl val="0"/>
      </c:catAx>
      <c:valAx>
        <c:axId val="334150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5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4557544"/>
        <c:axId val="294557936"/>
      </c:barChart>
      <c:catAx>
        <c:axId val="294557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55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4557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6800"/>
        <c:axId val="334157192"/>
      </c:barChart>
      <c:catAx>
        <c:axId val="33415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7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5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6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2488"/>
        <c:axId val="334157976"/>
      </c:barChart>
      <c:catAx>
        <c:axId val="33415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7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57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4448"/>
        <c:axId val="334154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52096"/>
        <c:axId val="334152880"/>
      </c:lineChart>
      <c:catAx>
        <c:axId val="33415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4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4154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4448"/>
        <c:crosses val="autoZero"/>
        <c:crossBetween val="between"/>
      </c:valAx>
      <c:catAx>
        <c:axId val="334152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52880"/>
        <c:crosses val="autoZero"/>
        <c:auto val="0"/>
        <c:lblAlgn val="ctr"/>
        <c:lblOffset val="100"/>
        <c:noMultiLvlLbl val="0"/>
      </c:catAx>
      <c:valAx>
        <c:axId val="33415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52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9152"/>
        <c:axId val="334149744"/>
      </c:barChart>
      <c:catAx>
        <c:axId val="33415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4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3414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9544"/>
        <c:axId val="334148568"/>
      </c:barChart>
      <c:catAx>
        <c:axId val="33415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48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414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9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9936"/>
        <c:axId val="334160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49352"/>
        <c:axId val="334151312"/>
      </c:lineChart>
      <c:catAx>
        <c:axId val="3341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0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0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9936"/>
        <c:crosses val="autoZero"/>
        <c:crossBetween val="between"/>
      </c:valAx>
      <c:catAx>
        <c:axId val="33414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51312"/>
        <c:crosses val="autoZero"/>
        <c:auto val="0"/>
        <c:lblAlgn val="ctr"/>
        <c:lblOffset val="100"/>
        <c:noMultiLvlLbl val="0"/>
      </c:catAx>
      <c:valAx>
        <c:axId val="33415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4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5232"/>
        <c:axId val="334153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54056"/>
        <c:axId val="334155624"/>
      </c:lineChart>
      <c:catAx>
        <c:axId val="33415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3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53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55232"/>
        <c:crosses val="autoZero"/>
        <c:crossBetween val="between"/>
      </c:valAx>
      <c:catAx>
        <c:axId val="33415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55624"/>
        <c:crosses val="autoZero"/>
        <c:auto val="0"/>
        <c:lblAlgn val="ctr"/>
        <c:lblOffset val="100"/>
        <c:noMultiLvlLbl val="0"/>
      </c:catAx>
      <c:valAx>
        <c:axId val="334155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5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72872"/>
        <c:axId val="334169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67384"/>
        <c:axId val="334168560"/>
      </c:lineChart>
      <c:catAx>
        <c:axId val="33417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9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9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72872"/>
        <c:crosses val="autoZero"/>
        <c:crossBetween val="between"/>
      </c:valAx>
      <c:catAx>
        <c:axId val="334167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68560"/>
        <c:crosses val="autoZero"/>
        <c:auto val="0"/>
        <c:lblAlgn val="ctr"/>
        <c:lblOffset val="100"/>
        <c:noMultiLvlLbl val="0"/>
      </c:catAx>
      <c:valAx>
        <c:axId val="334168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67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7776"/>
        <c:axId val="334170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66992"/>
        <c:axId val="334170128"/>
      </c:lineChart>
      <c:catAx>
        <c:axId val="33416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70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70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7776"/>
        <c:crosses val="autoZero"/>
        <c:crossBetween val="between"/>
      </c:valAx>
      <c:catAx>
        <c:axId val="33416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70128"/>
        <c:crosses val="autoZero"/>
        <c:auto val="0"/>
        <c:lblAlgn val="ctr"/>
        <c:lblOffset val="100"/>
        <c:noMultiLvlLbl val="0"/>
      </c:catAx>
      <c:valAx>
        <c:axId val="334170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6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0720"/>
        <c:axId val="334168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64640"/>
        <c:axId val="334165032"/>
      </c:lineChart>
      <c:catAx>
        <c:axId val="33416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8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0720"/>
        <c:crosses val="autoZero"/>
        <c:crossBetween val="between"/>
      </c:valAx>
      <c:catAx>
        <c:axId val="33416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65032"/>
        <c:crosses val="autoZero"/>
        <c:auto val="0"/>
        <c:lblAlgn val="ctr"/>
        <c:lblOffset val="100"/>
        <c:noMultiLvlLbl val="0"/>
      </c:catAx>
      <c:valAx>
        <c:axId val="334165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64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125824"/>
        <c:axId val="295123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126608"/>
        <c:axId val="295125432"/>
      </c:lineChart>
      <c:catAx>
        <c:axId val="29512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3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5123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5824"/>
        <c:crosses val="autoZero"/>
        <c:crossBetween val="between"/>
      </c:valAx>
      <c:catAx>
        <c:axId val="29512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95125432"/>
        <c:crosses val="autoZero"/>
        <c:auto val="0"/>
        <c:lblAlgn val="ctr"/>
        <c:lblOffset val="100"/>
        <c:noMultiLvlLbl val="0"/>
      </c:catAx>
      <c:valAx>
        <c:axId val="295125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126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1112"/>
        <c:axId val="334170520"/>
      </c:barChart>
      <c:catAx>
        <c:axId val="334161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70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70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1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5424"/>
        <c:axId val="334166208"/>
      </c:barChart>
      <c:catAx>
        <c:axId val="33416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6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5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2288"/>
        <c:axId val="334165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72088"/>
        <c:axId val="334172480"/>
      </c:lineChart>
      <c:catAx>
        <c:axId val="33416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5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2288"/>
        <c:crosses val="autoZero"/>
        <c:crossBetween val="between"/>
      </c:valAx>
      <c:catAx>
        <c:axId val="334172088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72480"/>
        <c:crosses val="autoZero"/>
        <c:auto val="0"/>
        <c:lblAlgn val="ctr"/>
        <c:lblOffset val="100"/>
        <c:noMultiLvlLbl val="0"/>
      </c:catAx>
      <c:valAx>
        <c:axId val="334172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72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2680"/>
        <c:axId val="334161896"/>
      </c:barChart>
      <c:catAx>
        <c:axId val="33416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1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1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63464"/>
        <c:axId val="334163856"/>
      </c:barChart>
      <c:catAx>
        <c:axId val="33416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63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6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123864"/>
        <c:axId val="295120336"/>
      </c:barChart>
      <c:catAx>
        <c:axId val="295123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03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512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3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127000"/>
        <c:axId val="295127392"/>
      </c:barChart>
      <c:catAx>
        <c:axId val="295127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7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5127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121120"/>
        <c:axId val="295122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123080"/>
        <c:axId val="295127784"/>
      </c:lineChart>
      <c:catAx>
        <c:axId val="29512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12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1120"/>
        <c:crosses val="autoZero"/>
        <c:crossBetween val="between"/>
      </c:valAx>
      <c:catAx>
        <c:axId val="29512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5127784"/>
        <c:crosses val="autoZero"/>
        <c:auto val="0"/>
        <c:lblAlgn val="ctr"/>
        <c:lblOffset val="100"/>
        <c:noMultiLvlLbl val="0"/>
      </c:catAx>
      <c:valAx>
        <c:axId val="295127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12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124256"/>
        <c:axId val="295120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124648"/>
        <c:axId val="295126216"/>
      </c:lineChart>
      <c:catAx>
        <c:axId val="29512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0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12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124256"/>
        <c:crosses val="autoZero"/>
        <c:crossBetween val="between"/>
      </c:valAx>
      <c:catAx>
        <c:axId val="29512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95126216"/>
        <c:crosses val="autoZero"/>
        <c:auto val="0"/>
        <c:lblAlgn val="ctr"/>
        <c:lblOffset val="100"/>
        <c:noMultiLvlLbl val="0"/>
      </c:catAx>
      <c:valAx>
        <c:axId val="295126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12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248072"/>
        <c:axId val="295248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48856"/>
        <c:axId val="295251208"/>
      </c:lineChart>
      <c:catAx>
        <c:axId val="295248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4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248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48072"/>
        <c:crosses val="autoZero"/>
        <c:crossBetween val="between"/>
      </c:valAx>
      <c:catAx>
        <c:axId val="295248856"/>
        <c:scaling>
          <c:orientation val="minMax"/>
        </c:scaling>
        <c:delete val="1"/>
        <c:axPos val="b"/>
        <c:majorTickMark val="out"/>
        <c:minorTickMark val="none"/>
        <c:tickLblPos val="nextTo"/>
        <c:crossAx val="295251208"/>
        <c:crosses val="autoZero"/>
        <c:auto val="0"/>
        <c:lblAlgn val="ctr"/>
        <c:lblOffset val="100"/>
        <c:noMultiLvlLbl val="0"/>
      </c:catAx>
      <c:valAx>
        <c:axId val="295251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248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2778976"/>
        <c:axId val="292779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783680"/>
        <c:axId val="292780544"/>
      </c:lineChart>
      <c:catAx>
        <c:axId val="29277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79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2779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78976"/>
        <c:crosses val="autoZero"/>
        <c:crossBetween val="between"/>
      </c:valAx>
      <c:catAx>
        <c:axId val="2927836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2780544"/>
        <c:crosses val="autoZero"/>
        <c:auto val="0"/>
        <c:lblAlgn val="ctr"/>
        <c:lblOffset val="100"/>
        <c:noMultiLvlLbl val="0"/>
      </c:catAx>
      <c:valAx>
        <c:axId val="29278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2783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247680"/>
        <c:axId val="295251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53952"/>
        <c:axId val="295249248"/>
      </c:lineChart>
      <c:catAx>
        <c:axId val="29524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5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25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47680"/>
        <c:crosses val="autoZero"/>
        <c:crossBetween val="between"/>
      </c:valAx>
      <c:catAx>
        <c:axId val="29525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95249248"/>
        <c:crosses val="autoZero"/>
        <c:auto val="0"/>
        <c:lblAlgn val="ctr"/>
        <c:lblOffset val="100"/>
        <c:noMultiLvlLbl val="0"/>
      </c:catAx>
      <c:valAx>
        <c:axId val="295249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253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251992"/>
        <c:axId val="295252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54344"/>
        <c:axId val="295253560"/>
      </c:lineChart>
      <c:catAx>
        <c:axId val="295251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52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252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51992"/>
        <c:crosses val="autoZero"/>
        <c:crossBetween val="between"/>
      </c:valAx>
      <c:catAx>
        <c:axId val="295254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95253560"/>
        <c:crosses val="autoZero"/>
        <c:auto val="0"/>
        <c:lblAlgn val="ctr"/>
        <c:lblOffset val="100"/>
        <c:noMultiLvlLbl val="0"/>
      </c:catAx>
      <c:valAx>
        <c:axId val="295253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254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250424"/>
        <c:axId val="295252776"/>
      </c:barChart>
      <c:catAx>
        <c:axId val="29525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52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252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50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249640"/>
        <c:axId val="295549640"/>
      </c:barChart>
      <c:catAx>
        <c:axId val="295249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49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549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249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9048"/>
        <c:axId val="295556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58656"/>
        <c:axId val="295549248"/>
      </c:lineChart>
      <c:catAx>
        <c:axId val="295559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6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5556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9048"/>
        <c:crosses val="autoZero"/>
        <c:crossBetween val="between"/>
      </c:valAx>
      <c:catAx>
        <c:axId val="295558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95549248"/>
        <c:crosses val="autoZero"/>
        <c:auto val="0"/>
        <c:lblAlgn val="ctr"/>
        <c:lblOffset val="100"/>
        <c:noMultiLvlLbl val="0"/>
      </c:catAx>
      <c:valAx>
        <c:axId val="295549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558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0032"/>
        <c:axId val="295553952"/>
      </c:barChart>
      <c:catAx>
        <c:axId val="29555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3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5553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6304"/>
        <c:axId val="295552384"/>
      </c:barChart>
      <c:catAx>
        <c:axId val="29555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2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5552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6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4344"/>
        <c:axId val="295551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51600"/>
        <c:axId val="295552776"/>
      </c:lineChart>
      <c:catAx>
        <c:axId val="295554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1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551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4344"/>
        <c:crosses val="autoZero"/>
        <c:crossBetween val="between"/>
      </c:valAx>
      <c:catAx>
        <c:axId val="295551600"/>
        <c:scaling>
          <c:orientation val="minMax"/>
        </c:scaling>
        <c:delete val="1"/>
        <c:axPos val="b"/>
        <c:majorTickMark val="out"/>
        <c:minorTickMark val="none"/>
        <c:tickLblPos val="nextTo"/>
        <c:crossAx val="295552776"/>
        <c:crosses val="autoZero"/>
        <c:auto val="0"/>
        <c:lblAlgn val="ctr"/>
        <c:lblOffset val="100"/>
        <c:noMultiLvlLbl val="0"/>
      </c:catAx>
      <c:valAx>
        <c:axId val="295552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551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3168"/>
        <c:axId val="295555128"/>
      </c:barChart>
      <c:catAx>
        <c:axId val="295553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5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555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3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7872"/>
        <c:axId val="295550816"/>
      </c:barChart>
      <c:catAx>
        <c:axId val="29555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55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2780152"/>
        <c:axId val="292784072"/>
      </c:barChart>
      <c:catAx>
        <c:axId val="29278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4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278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0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3560"/>
        <c:axId val="295551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57088"/>
        <c:axId val="295555520"/>
      </c:lineChart>
      <c:catAx>
        <c:axId val="295553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1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5551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3560"/>
        <c:crosses val="autoZero"/>
        <c:crossBetween val="between"/>
      </c:valAx>
      <c:catAx>
        <c:axId val="29555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95555520"/>
        <c:crosses val="autoZero"/>
        <c:auto val="0"/>
        <c:lblAlgn val="ctr"/>
        <c:lblOffset val="100"/>
        <c:noMultiLvlLbl val="0"/>
      </c:catAx>
      <c:valAx>
        <c:axId val="295555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557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5912"/>
        <c:axId val="295548464"/>
      </c:barChart>
      <c:catAx>
        <c:axId val="29555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484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5548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5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59440"/>
        <c:axId val="295560616"/>
      </c:barChart>
      <c:catAx>
        <c:axId val="295559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60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5560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59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61792"/>
        <c:axId val="295562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62184"/>
        <c:axId val="295561400"/>
      </c:lineChart>
      <c:catAx>
        <c:axId val="295561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62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556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61792"/>
        <c:crosses val="autoZero"/>
        <c:crossBetween val="between"/>
      </c:valAx>
      <c:catAx>
        <c:axId val="295562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95561400"/>
        <c:crosses val="autoZero"/>
        <c:auto val="0"/>
        <c:lblAlgn val="ctr"/>
        <c:lblOffset val="100"/>
        <c:noMultiLvlLbl val="0"/>
      </c:catAx>
      <c:valAx>
        <c:axId val="295561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5562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560224"/>
        <c:axId val="296498056"/>
      </c:barChart>
      <c:catAx>
        <c:axId val="29556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498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6498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5560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3152"/>
        <c:axId val="296500408"/>
      </c:barChart>
      <c:catAx>
        <c:axId val="29650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0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6500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3544"/>
        <c:axId val="296500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497272"/>
        <c:axId val="296501192"/>
      </c:lineChart>
      <c:catAx>
        <c:axId val="29650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50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3544"/>
        <c:crosses val="autoZero"/>
        <c:crossBetween val="between"/>
      </c:valAx>
      <c:catAx>
        <c:axId val="29649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96501192"/>
        <c:crosses val="autoZero"/>
        <c:auto val="0"/>
        <c:lblAlgn val="ctr"/>
        <c:lblOffset val="100"/>
        <c:noMultiLvlLbl val="0"/>
      </c:catAx>
      <c:valAx>
        <c:axId val="296501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49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1584"/>
        <c:axId val="296503936"/>
      </c:barChart>
      <c:catAx>
        <c:axId val="29650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3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50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499624"/>
        <c:axId val="296507072"/>
      </c:barChart>
      <c:catAx>
        <c:axId val="296499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7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50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499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7856"/>
        <c:axId val="296507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05896"/>
        <c:axId val="296508248"/>
      </c:lineChart>
      <c:catAx>
        <c:axId val="29650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7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650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7856"/>
        <c:crosses val="autoZero"/>
        <c:crossBetween val="between"/>
      </c:valAx>
      <c:catAx>
        <c:axId val="296505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96508248"/>
        <c:crosses val="autoZero"/>
        <c:auto val="0"/>
        <c:lblAlgn val="ctr"/>
        <c:lblOffset val="100"/>
        <c:noMultiLvlLbl val="0"/>
      </c:catAx>
      <c:valAx>
        <c:axId val="296508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505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2782504"/>
        <c:axId val="292785248"/>
      </c:barChart>
      <c:catAx>
        <c:axId val="292782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5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2785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2782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1976"/>
        <c:axId val="296497664"/>
      </c:barChart>
      <c:catAx>
        <c:axId val="296501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497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6497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1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2368"/>
        <c:axId val="296504720"/>
      </c:barChart>
      <c:catAx>
        <c:axId val="29650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4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650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6288"/>
        <c:axId val="296506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09032"/>
        <c:axId val="296498840"/>
      </c:lineChart>
      <c:catAx>
        <c:axId val="29650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6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650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6288"/>
        <c:crosses val="autoZero"/>
        <c:crossBetween val="between"/>
      </c:valAx>
      <c:catAx>
        <c:axId val="296509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96498840"/>
        <c:crosses val="autoZero"/>
        <c:auto val="0"/>
        <c:lblAlgn val="ctr"/>
        <c:lblOffset val="100"/>
        <c:noMultiLvlLbl val="0"/>
      </c:catAx>
      <c:valAx>
        <c:axId val="296498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50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10600"/>
        <c:axId val="296512560"/>
      </c:barChart>
      <c:catAx>
        <c:axId val="29651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12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651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10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12168"/>
        <c:axId val="296510992"/>
      </c:barChart>
      <c:catAx>
        <c:axId val="296512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10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6510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1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6509816"/>
        <c:axId val="296510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11776"/>
        <c:axId val="297078856"/>
      </c:lineChart>
      <c:catAx>
        <c:axId val="296509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10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651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6509816"/>
        <c:crosses val="autoZero"/>
        <c:crossBetween val="between"/>
      </c:valAx>
      <c:catAx>
        <c:axId val="29651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97078856"/>
        <c:crosses val="autoZero"/>
        <c:auto val="0"/>
        <c:lblAlgn val="ctr"/>
        <c:lblOffset val="100"/>
        <c:noMultiLvlLbl val="0"/>
      </c:catAx>
      <c:valAx>
        <c:axId val="297078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51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3760"/>
        <c:axId val="297070624"/>
      </c:barChart>
      <c:catAx>
        <c:axId val="297073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0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707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3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4152"/>
        <c:axId val="297074544"/>
      </c:barChart>
      <c:catAx>
        <c:axId val="29707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4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7074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4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2976"/>
        <c:axId val="297074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77680"/>
        <c:axId val="297067880"/>
      </c:lineChart>
      <c:catAx>
        <c:axId val="29707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49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7074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2976"/>
        <c:crosses val="autoZero"/>
        <c:crossBetween val="between"/>
      </c:valAx>
      <c:catAx>
        <c:axId val="29707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7067880"/>
        <c:crosses val="autoZero"/>
        <c:auto val="0"/>
        <c:lblAlgn val="ctr"/>
        <c:lblOffset val="100"/>
        <c:noMultiLvlLbl val="0"/>
      </c:catAx>
      <c:valAx>
        <c:axId val="297067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077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8072"/>
        <c:axId val="297069840"/>
      </c:barChart>
      <c:catAx>
        <c:axId val="297078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69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706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8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362320"/>
        <c:axId val="293355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355656"/>
        <c:axId val="293361928"/>
      </c:lineChart>
      <c:catAx>
        <c:axId val="29336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35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62320"/>
        <c:crosses val="autoZero"/>
        <c:crossBetween val="between"/>
      </c:valAx>
      <c:catAx>
        <c:axId val="293355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93361928"/>
        <c:crosses val="autoZero"/>
        <c:auto val="0"/>
        <c:lblAlgn val="ctr"/>
        <c:lblOffset val="100"/>
        <c:noMultiLvlLbl val="0"/>
      </c:catAx>
      <c:valAx>
        <c:axId val="293361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355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8464"/>
        <c:axId val="297071800"/>
      </c:barChart>
      <c:catAx>
        <c:axId val="29707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1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707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8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5720"/>
        <c:axId val="297066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67096"/>
        <c:axId val="297067488"/>
      </c:lineChart>
      <c:catAx>
        <c:axId val="29707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6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066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5720"/>
        <c:crosses val="autoZero"/>
        <c:crossBetween val="between"/>
      </c:valAx>
      <c:catAx>
        <c:axId val="297067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97067488"/>
        <c:crosses val="autoZero"/>
        <c:auto val="0"/>
        <c:lblAlgn val="ctr"/>
        <c:lblOffset val="100"/>
        <c:noMultiLvlLbl val="0"/>
      </c:catAx>
      <c:valAx>
        <c:axId val="297067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06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6112"/>
        <c:axId val="297068664"/>
      </c:barChart>
      <c:catAx>
        <c:axId val="29707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68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068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69448"/>
        <c:axId val="297071016"/>
      </c:barChart>
      <c:catAx>
        <c:axId val="297069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1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07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69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72192"/>
        <c:axId val="297073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81208"/>
        <c:axId val="297080424"/>
      </c:lineChart>
      <c:catAx>
        <c:axId val="29707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3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7073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2192"/>
        <c:crosses val="autoZero"/>
        <c:crossBetween val="between"/>
      </c:valAx>
      <c:catAx>
        <c:axId val="297081208"/>
        <c:scaling>
          <c:orientation val="minMax"/>
        </c:scaling>
        <c:delete val="1"/>
        <c:axPos val="b"/>
        <c:majorTickMark val="out"/>
        <c:minorTickMark val="none"/>
        <c:tickLblPos val="nextTo"/>
        <c:crossAx val="297080424"/>
        <c:crosses val="autoZero"/>
        <c:auto val="0"/>
        <c:lblAlgn val="ctr"/>
        <c:lblOffset val="100"/>
        <c:noMultiLvlLbl val="0"/>
      </c:catAx>
      <c:valAx>
        <c:axId val="297080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081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81992"/>
        <c:axId val="297081600"/>
      </c:barChart>
      <c:catAx>
        <c:axId val="297081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81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708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81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080032"/>
        <c:axId val="297079248"/>
      </c:barChart>
      <c:catAx>
        <c:axId val="29708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79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707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08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49560"/>
        <c:axId val="297651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55048"/>
        <c:axId val="297654656"/>
      </c:lineChart>
      <c:catAx>
        <c:axId val="297649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1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51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49560"/>
        <c:crosses val="autoZero"/>
        <c:crossBetween val="between"/>
      </c:valAx>
      <c:catAx>
        <c:axId val="297655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97654656"/>
        <c:crosses val="autoZero"/>
        <c:auto val="0"/>
        <c:lblAlgn val="ctr"/>
        <c:lblOffset val="100"/>
        <c:noMultiLvlLbl val="0"/>
      </c:catAx>
      <c:valAx>
        <c:axId val="29765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65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3088"/>
        <c:axId val="297656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53872"/>
        <c:axId val="297654264"/>
      </c:lineChart>
      <c:catAx>
        <c:axId val="29765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5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3088"/>
        <c:crosses val="autoZero"/>
        <c:crossBetween val="between"/>
      </c:valAx>
      <c:catAx>
        <c:axId val="297653872"/>
        <c:scaling>
          <c:orientation val="minMax"/>
        </c:scaling>
        <c:delete val="1"/>
        <c:axPos val="b"/>
        <c:majorTickMark val="out"/>
        <c:minorTickMark val="none"/>
        <c:tickLblPos val="nextTo"/>
        <c:crossAx val="297654264"/>
        <c:crosses val="autoZero"/>
        <c:auto val="0"/>
        <c:lblAlgn val="ctr"/>
        <c:lblOffset val="100"/>
        <c:noMultiLvlLbl val="0"/>
      </c:catAx>
      <c:valAx>
        <c:axId val="297654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65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2696"/>
        <c:axId val="297660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48776"/>
        <c:axId val="297659360"/>
      </c:lineChart>
      <c:catAx>
        <c:axId val="297652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6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60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2696"/>
        <c:crosses val="autoZero"/>
        <c:crossBetween val="between"/>
      </c:valAx>
      <c:catAx>
        <c:axId val="297648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97659360"/>
        <c:crosses val="autoZero"/>
        <c:auto val="0"/>
        <c:lblAlgn val="ctr"/>
        <c:lblOffset val="100"/>
        <c:noMultiLvlLbl val="0"/>
      </c:catAx>
      <c:valAx>
        <c:axId val="297659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64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356048"/>
        <c:axId val="293360752"/>
      </c:barChart>
      <c:catAx>
        <c:axId val="29335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60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360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8968"/>
        <c:axId val="297656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57008"/>
        <c:axId val="297659752"/>
      </c:lineChart>
      <c:catAx>
        <c:axId val="29765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6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5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8968"/>
        <c:crosses val="autoZero"/>
        <c:crossBetween val="between"/>
      </c:valAx>
      <c:catAx>
        <c:axId val="297657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97659752"/>
        <c:crosses val="autoZero"/>
        <c:auto val="0"/>
        <c:lblAlgn val="ctr"/>
        <c:lblOffset val="100"/>
        <c:noMultiLvlLbl val="0"/>
      </c:catAx>
      <c:valAx>
        <c:axId val="297659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65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8184"/>
        <c:axId val="29765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60144"/>
        <c:axId val="297657400"/>
      </c:lineChart>
      <c:catAx>
        <c:axId val="29765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5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8184"/>
        <c:crosses val="autoZero"/>
        <c:crossBetween val="between"/>
      </c:valAx>
      <c:catAx>
        <c:axId val="297660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97657400"/>
        <c:crosses val="autoZero"/>
        <c:auto val="0"/>
        <c:lblAlgn val="ctr"/>
        <c:lblOffset val="100"/>
        <c:noMultiLvlLbl val="0"/>
      </c:catAx>
      <c:valAx>
        <c:axId val="297657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66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48384"/>
        <c:axId val="297650344"/>
      </c:barChart>
      <c:catAx>
        <c:axId val="29764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50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4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1128"/>
        <c:axId val="297653480"/>
      </c:barChart>
      <c:catAx>
        <c:axId val="29765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3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5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2304"/>
        <c:axId val="297661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64064"/>
        <c:axId val="297663672"/>
      </c:lineChart>
      <c:catAx>
        <c:axId val="29765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6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61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52304"/>
        <c:crosses val="autoZero"/>
        <c:crossBetween val="between"/>
      </c:valAx>
      <c:catAx>
        <c:axId val="29766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297663672"/>
        <c:crosses val="autoZero"/>
        <c:auto val="0"/>
        <c:lblAlgn val="ctr"/>
        <c:lblOffset val="100"/>
        <c:noMultiLvlLbl val="0"/>
      </c:catAx>
      <c:valAx>
        <c:axId val="297663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766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62104"/>
        <c:axId val="297662496"/>
      </c:barChart>
      <c:catAx>
        <c:axId val="297662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6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62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62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60928"/>
        <c:axId val="297662888"/>
      </c:barChart>
      <c:catAx>
        <c:axId val="29766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62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662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766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9072"/>
        <c:axId val="298126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119664"/>
        <c:axId val="298129464"/>
      </c:lineChart>
      <c:catAx>
        <c:axId val="298129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6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126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9072"/>
        <c:crosses val="autoZero"/>
        <c:crossBetween val="between"/>
      </c:valAx>
      <c:catAx>
        <c:axId val="298119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98129464"/>
        <c:crosses val="autoZero"/>
        <c:auto val="0"/>
        <c:lblAlgn val="ctr"/>
        <c:lblOffset val="100"/>
        <c:noMultiLvlLbl val="0"/>
      </c:catAx>
      <c:valAx>
        <c:axId val="298129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811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9856"/>
        <c:axId val="298130248"/>
      </c:barChart>
      <c:catAx>
        <c:axId val="29812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13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9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30640"/>
        <c:axId val="298121232"/>
      </c:barChart>
      <c:catAx>
        <c:axId val="29813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121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354872"/>
        <c:axId val="293358792"/>
      </c:barChart>
      <c:catAx>
        <c:axId val="29335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8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358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335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6720"/>
        <c:axId val="298122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120840"/>
        <c:axId val="298120448"/>
      </c:lineChart>
      <c:catAx>
        <c:axId val="29812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2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8122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6720"/>
        <c:crosses val="autoZero"/>
        <c:crossBetween val="between"/>
      </c:valAx>
      <c:catAx>
        <c:axId val="298120840"/>
        <c:scaling>
          <c:orientation val="minMax"/>
        </c:scaling>
        <c:delete val="1"/>
        <c:axPos val="b"/>
        <c:majorTickMark val="out"/>
        <c:minorTickMark val="none"/>
        <c:tickLblPos val="nextTo"/>
        <c:crossAx val="298120448"/>
        <c:crosses val="autoZero"/>
        <c:auto val="0"/>
        <c:lblAlgn val="ctr"/>
        <c:lblOffset val="100"/>
        <c:noMultiLvlLbl val="0"/>
      </c:catAx>
      <c:valAx>
        <c:axId val="29812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8120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3584"/>
        <c:axId val="298125152"/>
      </c:barChart>
      <c:catAx>
        <c:axId val="29812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5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8125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31424"/>
        <c:axId val="298119272"/>
      </c:barChart>
      <c:catAx>
        <c:axId val="29813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19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8119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7504"/>
        <c:axId val="298122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122016"/>
        <c:axId val="298123976"/>
      </c:lineChart>
      <c:catAx>
        <c:axId val="29812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12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7504"/>
        <c:crosses val="autoZero"/>
        <c:crossBetween val="between"/>
      </c:valAx>
      <c:catAx>
        <c:axId val="298122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98123976"/>
        <c:crosses val="autoZero"/>
        <c:auto val="0"/>
        <c:lblAlgn val="ctr"/>
        <c:lblOffset val="100"/>
        <c:noMultiLvlLbl val="0"/>
      </c:catAx>
      <c:valAx>
        <c:axId val="298123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8122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5544"/>
        <c:axId val="298127896"/>
      </c:barChart>
      <c:catAx>
        <c:axId val="298125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7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127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25936"/>
        <c:axId val="298131816"/>
      </c:barChart>
      <c:catAx>
        <c:axId val="298125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1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131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25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32600"/>
        <c:axId val="298132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132992"/>
        <c:axId val="298133384"/>
      </c:lineChart>
      <c:catAx>
        <c:axId val="298132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2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98132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2600"/>
        <c:crosses val="autoZero"/>
        <c:crossBetween val="between"/>
      </c:valAx>
      <c:catAx>
        <c:axId val="29813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98133384"/>
        <c:crosses val="autoZero"/>
        <c:auto val="0"/>
        <c:lblAlgn val="ctr"/>
        <c:lblOffset val="100"/>
        <c:noMultiLvlLbl val="0"/>
      </c:catAx>
      <c:valAx>
        <c:axId val="298133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813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8134168"/>
        <c:axId val="298134560"/>
      </c:barChart>
      <c:catAx>
        <c:axId val="298134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4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9813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9813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404176"/>
        <c:axId val="320401824"/>
      </c:barChart>
      <c:catAx>
        <c:axId val="32040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401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0401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404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0402608"/>
        <c:axId val="320402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403000"/>
        <c:axId val="320403392"/>
      </c:lineChart>
      <c:catAx>
        <c:axId val="32040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402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20402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20402608"/>
        <c:crosses val="autoZero"/>
        <c:crossBetween val="between"/>
      </c:valAx>
      <c:catAx>
        <c:axId val="320403000"/>
        <c:scaling>
          <c:orientation val="minMax"/>
        </c:scaling>
        <c:delete val="1"/>
        <c:axPos val="b"/>
        <c:majorTickMark val="out"/>
        <c:minorTickMark val="none"/>
        <c:tickLblPos val="nextTo"/>
        <c:crossAx val="320403392"/>
        <c:crosses val="autoZero"/>
        <c:auto val="0"/>
        <c:lblAlgn val="ctr"/>
        <c:lblOffset val="100"/>
        <c:noMultiLvlLbl val="0"/>
      </c:catAx>
      <c:valAx>
        <c:axId val="320403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040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303" Type="http://schemas.openxmlformats.org/officeDocument/2006/relationships/chart" Target="../charts/chart303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35" Type="http://schemas.openxmlformats.org/officeDocument/2006/relationships/chart" Target="../charts/chart335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25" Type="http://schemas.openxmlformats.org/officeDocument/2006/relationships/chart" Target="../charts/chart325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5.xml"/><Relationship Id="rId336" Type="http://schemas.openxmlformats.org/officeDocument/2006/relationships/chart" Target="../charts/chart336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2" Type="http://schemas.openxmlformats.org/officeDocument/2006/relationships/chart" Target="../charts/chart302.xml"/><Relationship Id="rId307" Type="http://schemas.openxmlformats.org/officeDocument/2006/relationships/chart" Target="../charts/chart307.xml"/><Relationship Id="rId323" Type="http://schemas.openxmlformats.org/officeDocument/2006/relationships/chart" Target="../charts/chart323.xml"/><Relationship Id="rId328" Type="http://schemas.openxmlformats.org/officeDocument/2006/relationships/chart" Target="../charts/chart328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3" Type="http://schemas.openxmlformats.org/officeDocument/2006/relationships/chart" Target="../charts/chart31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334" Type="http://schemas.openxmlformats.org/officeDocument/2006/relationships/chart" Target="../charts/chart33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26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2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0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95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98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078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227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10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4041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11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8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07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42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6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26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342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6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370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895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25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51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218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212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31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202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24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6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7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00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45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793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823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31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13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831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3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944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365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65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96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718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639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25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95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2798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823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81056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81217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81531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8119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8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095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444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616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45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92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553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19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094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55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976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49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249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083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000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2028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438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07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892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052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01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101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944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103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3621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0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839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85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562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62</xdr:row>
      <xdr:rowOff>0</xdr:rowOff>
    </xdr:from>
    <xdr:to>
      <xdr:col>4</xdr:col>
      <xdr:colOff>0</xdr:colOff>
      <xdr:row>62</xdr:row>
      <xdr:rowOff>0</xdr:rowOff>
    </xdr:to>
    <xdr:graphicFrame macro="">
      <xdr:nvGraphicFramePr>
        <xdr:cNvPr id="115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66</xdr:row>
      <xdr:rowOff>0</xdr:rowOff>
    </xdr:from>
    <xdr:to>
      <xdr:col>4</xdr:col>
      <xdr:colOff>0</xdr:colOff>
      <xdr:row>66</xdr:row>
      <xdr:rowOff>0</xdr:rowOff>
    </xdr:to>
    <xdr:graphicFrame macro="">
      <xdr:nvGraphicFramePr>
        <xdr:cNvPr id="2588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66</xdr:row>
      <xdr:rowOff>0</xdr:rowOff>
    </xdr:from>
    <xdr:to>
      <xdr:col>4</xdr:col>
      <xdr:colOff>0</xdr:colOff>
      <xdr:row>66</xdr:row>
      <xdr:rowOff>0</xdr:rowOff>
    </xdr:to>
    <xdr:graphicFrame macro="">
      <xdr:nvGraphicFramePr>
        <xdr:cNvPr id="2783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66</xdr:row>
      <xdr:rowOff>0</xdr:rowOff>
    </xdr:from>
    <xdr:to>
      <xdr:col>4</xdr:col>
      <xdr:colOff>0</xdr:colOff>
      <xdr:row>66</xdr:row>
      <xdr:rowOff>0</xdr:rowOff>
    </xdr:to>
    <xdr:graphicFrame macro="">
      <xdr:nvGraphicFramePr>
        <xdr:cNvPr id="1870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66</xdr:row>
      <xdr:rowOff>0</xdr:rowOff>
    </xdr:from>
    <xdr:to>
      <xdr:col>4</xdr:col>
      <xdr:colOff>0</xdr:colOff>
      <xdr:row>66</xdr:row>
      <xdr:rowOff>0</xdr:rowOff>
    </xdr:to>
    <xdr:graphicFrame macro="">
      <xdr:nvGraphicFramePr>
        <xdr:cNvPr id="20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66</xdr:row>
      <xdr:rowOff>0</xdr:rowOff>
    </xdr:from>
    <xdr:to>
      <xdr:col>4</xdr:col>
      <xdr:colOff>0</xdr:colOff>
      <xdr:row>66</xdr:row>
      <xdr:rowOff>0</xdr:rowOff>
    </xdr:to>
    <xdr:graphicFrame macro="">
      <xdr:nvGraphicFramePr>
        <xdr:cNvPr id="1434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66</xdr:row>
      <xdr:rowOff>0</xdr:rowOff>
    </xdr:from>
    <xdr:to>
      <xdr:col>4</xdr:col>
      <xdr:colOff>0</xdr:colOff>
      <xdr:row>66</xdr:row>
      <xdr:rowOff>0</xdr:rowOff>
    </xdr:to>
    <xdr:graphicFrame macro="">
      <xdr:nvGraphicFramePr>
        <xdr:cNvPr id="1402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3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3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4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5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7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8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49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0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1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2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3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4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5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7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8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59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0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3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4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5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6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7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8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69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0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3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5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6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7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9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0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1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2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3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4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5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6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7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8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9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0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1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2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3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5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6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7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8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9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0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1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2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3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4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5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6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7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8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9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0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1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2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3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4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5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6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7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1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3</xdr:col>
      <xdr:colOff>57150</xdr:colOff>
      <xdr:row>93</xdr:row>
      <xdr:rowOff>0</xdr:rowOff>
    </xdr:from>
    <xdr:to>
      <xdr:col>4</xdr:col>
      <xdr:colOff>0</xdr:colOff>
      <xdr:row>93</xdr:row>
      <xdr:rowOff>0</xdr:rowOff>
    </xdr:to>
    <xdr:graphicFrame macro="">
      <xdr:nvGraphicFramePr>
        <xdr:cNvPr id="219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171450</xdr:colOff>
      <xdr:row>93</xdr:row>
      <xdr:rowOff>0</xdr:rowOff>
    </xdr:from>
    <xdr:to>
      <xdr:col>4</xdr:col>
      <xdr:colOff>0</xdr:colOff>
      <xdr:row>93</xdr:row>
      <xdr:rowOff>0</xdr:rowOff>
    </xdr:to>
    <xdr:graphicFrame macro="">
      <xdr:nvGraphicFramePr>
        <xdr:cNvPr id="220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0</xdr:col>
      <xdr:colOff>152400</xdr:colOff>
      <xdr:row>93</xdr:row>
      <xdr:rowOff>0</xdr:rowOff>
    </xdr:from>
    <xdr:to>
      <xdr:col>4</xdr:col>
      <xdr:colOff>0</xdr:colOff>
      <xdr:row>93</xdr:row>
      <xdr:rowOff>0</xdr:rowOff>
    </xdr:to>
    <xdr:graphicFrame macro="">
      <xdr:nvGraphicFramePr>
        <xdr:cNvPr id="221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93</xdr:row>
      <xdr:rowOff>0</xdr:rowOff>
    </xdr:from>
    <xdr:to>
      <xdr:col>4</xdr:col>
      <xdr:colOff>0</xdr:colOff>
      <xdr:row>93</xdr:row>
      <xdr:rowOff>0</xdr:rowOff>
    </xdr:to>
    <xdr:graphicFrame macro="">
      <xdr:nvGraphicFramePr>
        <xdr:cNvPr id="2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171450</xdr:colOff>
      <xdr:row>93</xdr:row>
      <xdr:rowOff>0</xdr:rowOff>
    </xdr:from>
    <xdr:to>
      <xdr:col>4</xdr:col>
      <xdr:colOff>0</xdr:colOff>
      <xdr:row>93</xdr:row>
      <xdr:rowOff>0</xdr:rowOff>
    </xdr:to>
    <xdr:graphicFrame macro="">
      <xdr:nvGraphicFramePr>
        <xdr:cNvPr id="223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152400</xdr:colOff>
      <xdr:row>93</xdr:row>
      <xdr:rowOff>0</xdr:rowOff>
    </xdr:from>
    <xdr:to>
      <xdr:col>4</xdr:col>
      <xdr:colOff>0</xdr:colOff>
      <xdr:row>93</xdr:row>
      <xdr:rowOff>0</xdr:rowOff>
    </xdr:to>
    <xdr:graphicFrame macro="">
      <xdr:nvGraphicFramePr>
        <xdr:cNvPr id="224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25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26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2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29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0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2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3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4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6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8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39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0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1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2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3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5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6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7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8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49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0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2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3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4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5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6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7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8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59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0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1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2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3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4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5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6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7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8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69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0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1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2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3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6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7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8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7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0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1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2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3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5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7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8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89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0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1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3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4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5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6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7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8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299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300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301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302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303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304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305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306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307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308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309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310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3</xdr:col>
      <xdr:colOff>57150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</xdr:col>
      <xdr:colOff>171450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0</xdr:col>
      <xdr:colOff>152400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3</xdr:col>
      <xdr:colOff>57150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</xdr:col>
      <xdr:colOff>171450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0</xdr:col>
      <xdr:colOff>152400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tabSelected="1" zoomScale="70" zoomScaleNormal="7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38" sqref="O38"/>
    </sheetView>
  </sheetViews>
  <sheetFormatPr defaultRowHeight="12.75" x14ac:dyDescent="0.2"/>
  <cols>
    <col min="1" max="1" width="4.7109375" style="14" customWidth="1"/>
    <col min="2" max="2" width="7.28515625" style="14" customWidth="1"/>
    <col min="3" max="3" width="6.140625" style="16" customWidth="1"/>
    <col min="4" max="4" width="54.140625" style="6" customWidth="1"/>
    <col min="5" max="5" width="39.28515625" style="20" customWidth="1"/>
    <col min="6" max="6" width="16.140625" style="26" customWidth="1"/>
    <col min="7" max="7" width="17.42578125" style="53" customWidth="1"/>
    <col min="8" max="8" width="15.85546875" style="49" hidden="1" customWidth="1"/>
    <col min="9" max="9" width="17.7109375" style="53" customWidth="1"/>
    <col min="10" max="10" width="15.85546875" style="49" customWidth="1"/>
    <col min="11" max="11" width="8.140625" customWidth="1"/>
    <col min="12" max="15" width="9.140625" customWidth="1"/>
  </cols>
  <sheetData>
    <row r="1" spans="1:15" s="28" customFormat="1" ht="16.5" customHeight="1" x14ac:dyDescent="0.2">
      <c r="A1" s="27"/>
      <c r="B1" s="11"/>
      <c r="C1" s="23"/>
      <c r="D1" s="19"/>
      <c r="E1" s="64"/>
      <c r="F1" s="60"/>
      <c r="G1" s="61"/>
      <c r="H1" s="75"/>
      <c r="I1" s="61"/>
      <c r="J1" s="75" t="s">
        <v>70</v>
      </c>
      <c r="K1"/>
      <c r="L1"/>
      <c r="M1"/>
      <c r="N1"/>
      <c r="O1"/>
    </row>
    <row r="2" spans="1:15" s="28" customFormat="1" ht="16.5" customHeight="1" x14ac:dyDescent="0.2">
      <c r="A2" s="11"/>
      <c r="B2" s="11"/>
      <c r="C2" s="23"/>
      <c r="D2" s="19"/>
      <c r="E2" s="64"/>
      <c r="F2" s="62"/>
      <c r="G2" s="61"/>
      <c r="H2" s="75"/>
      <c r="I2" s="61"/>
      <c r="J2" s="75" t="s">
        <v>8</v>
      </c>
      <c r="K2"/>
      <c r="L2"/>
      <c r="M2"/>
      <c r="N2"/>
      <c r="O2"/>
    </row>
    <row r="3" spans="1:15" s="28" customFormat="1" ht="16.5" customHeight="1" x14ac:dyDescent="0.2">
      <c r="A3" s="11"/>
      <c r="B3" s="11"/>
      <c r="C3" s="23"/>
      <c r="D3" s="19"/>
      <c r="E3" s="64"/>
      <c r="F3" s="62"/>
      <c r="G3" s="61"/>
      <c r="H3" s="75"/>
      <c r="I3" s="61"/>
      <c r="J3" s="75" t="s">
        <v>71</v>
      </c>
      <c r="K3"/>
      <c r="L3"/>
      <c r="M3"/>
      <c r="N3"/>
      <c r="O3"/>
    </row>
    <row r="4" spans="1:15" s="1" customFormat="1" ht="19.5" customHeight="1" x14ac:dyDescent="0.2">
      <c r="A4" s="136" t="s">
        <v>6</v>
      </c>
      <c r="B4" s="136"/>
      <c r="C4" s="136"/>
      <c r="D4" s="136"/>
      <c r="E4" s="136"/>
      <c r="F4" s="63"/>
      <c r="G4" s="61"/>
      <c r="H4" s="71"/>
      <c r="I4" s="61"/>
      <c r="J4" s="71"/>
      <c r="K4"/>
      <c r="L4"/>
      <c r="M4"/>
      <c r="N4"/>
      <c r="O4"/>
    </row>
    <row r="5" spans="1:15" s="3" customFormat="1" ht="72" customHeight="1" x14ac:dyDescent="0.2">
      <c r="A5" s="12" t="s">
        <v>3</v>
      </c>
      <c r="B5" s="12" t="s">
        <v>5</v>
      </c>
      <c r="C5" s="13" t="s">
        <v>1</v>
      </c>
      <c r="D5" s="10" t="s">
        <v>0</v>
      </c>
      <c r="E5" s="5" t="s">
        <v>4</v>
      </c>
      <c r="F5" s="54" t="s">
        <v>9</v>
      </c>
      <c r="G5" s="55" t="s">
        <v>57</v>
      </c>
      <c r="H5" s="123" t="s">
        <v>10</v>
      </c>
      <c r="I5" s="55" t="s">
        <v>72</v>
      </c>
      <c r="J5" s="55" t="s">
        <v>10</v>
      </c>
      <c r="K5"/>
      <c r="L5"/>
      <c r="M5"/>
      <c r="N5"/>
      <c r="O5"/>
    </row>
    <row r="6" spans="1:15" s="4" customFormat="1" ht="19.5" customHeight="1" x14ac:dyDescent="0.2">
      <c r="A6" s="142" t="s">
        <v>18</v>
      </c>
      <c r="B6" s="142"/>
      <c r="C6" s="142"/>
      <c r="D6" s="142"/>
      <c r="E6" s="142"/>
      <c r="F6" s="37"/>
      <c r="G6" s="61"/>
      <c r="H6" s="76"/>
      <c r="I6" s="61"/>
      <c r="J6" s="76"/>
      <c r="K6" s="38"/>
      <c r="L6" s="38"/>
      <c r="M6" s="38"/>
      <c r="N6" s="38"/>
      <c r="O6" s="38"/>
    </row>
    <row r="7" spans="1:15" s="49" customFormat="1" ht="29.25" customHeight="1" x14ac:dyDescent="0.2">
      <c r="A7" s="17">
        <v>754</v>
      </c>
      <c r="B7" s="15"/>
      <c r="C7" s="25"/>
      <c r="D7" s="18" t="s">
        <v>23</v>
      </c>
      <c r="E7" s="77"/>
      <c r="F7" s="46">
        <v>2404064</v>
      </c>
      <c r="G7" s="46">
        <f>G8</f>
        <v>0</v>
      </c>
      <c r="H7" s="59">
        <f t="shared" ref="H7:H21" si="0">SUM(F7:G7)</f>
        <v>2404064</v>
      </c>
      <c r="I7" s="46">
        <f>I8</f>
        <v>0</v>
      </c>
      <c r="J7" s="59">
        <f t="shared" ref="J7:J21" si="1">SUM(H7:I7)</f>
        <v>2404064</v>
      </c>
      <c r="K7" s="38"/>
      <c r="L7" s="38"/>
      <c r="M7" s="38"/>
      <c r="N7" s="38"/>
      <c r="O7" s="38"/>
    </row>
    <row r="8" spans="1:15" s="49" customFormat="1" ht="16.5" customHeight="1" x14ac:dyDescent="0.2">
      <c r="A8" s="39"/>
      <c r="B8" s="41">
        <v>75416</v>
      </c>
      <c r="C8" s="24"/>
      <c r="D8" s="8" t="s">
        <v>25</v>
      </c>
      <c r="E8" s="94"/>
      <c r="F8" s="47">
        <v>1366936</v>
      </c>
      <c r="G8" s="47">
        <f>G9+G11+G13+G15</f>
        <v>0</v>
      </c>
      <c r="H8" s="56">
        <f t="shared" ref="H8:H12" si="2">SUM(F8:G8)</f>
        <v>1366936</v>
      </c>
      <c r="I8" s="47">
        <f>I9+I11+I13+I15</f>
        <v>0</v>
      </c>
      <c r="J8" s="56">
        <f t="shared" ref="J8:J12" si="3">SUM(H8:I8)</f>
        <v>1366936</v>
      </c>
      <c r="K8" s="38"/>
      <c r="L8" s="38"/>
      <c r="M8" s="38"/>
      <c r="N8" s="38"/>
      <c r="O8" s="38"/>
    </row>
    <row r="9" spans="1:15" s="49" customFormat="1" ht="16.5" customHeight="1" x14ac:dyDescent="0.2">
      <c r="A9" s="40"/>
      <c r="B9" s="40"/>
      <c r="C9" s="7">
        <v>4270</v>
      </c>
      <c r="D9" s="9" t="s">
        <v>26</v>
      </c>
      <c r="E9" s="43"/>
      <c r="F9" s="48">
        <f>F10</f>
        <v>14099</v>
      </c>
      <c r="G9" s="48">
        <f t="shared" ref="G9:I9" si="4">G10</f>
        <v>0</v>
      </c>
      <c r="H9" s="57">
        <f t="shared" si="2"/>
        <v>14099</v>
      </c>
      <c r="I9" s="48">
        <f t="shared" si="4"/>
        <v>13631</v>
      </c>
      <c r="J9" s="57">
        <f t="shared" si="3"/>
        <v>27730</v>
      </c>
      <c r="K9" s="38"/>
      <c r="L9" s="38"/>
      <c r="M9" s="38"/>
      <c r="N9" s="38"/>
      <c r="O9" s="38"/>
    </row>
    <row r="10" spans="1:15" s="22" customFormat="1" ht="16.5" customHeight="1" x14ac:dyDescent="0.2">
      <c r="A10" s="21"/>
      <c r="B10" s="21"/>
      <c r="C10" s="44"/>
      <c r="D10" s="42" t="s">
        <v>7</v>
      </c>
      <c r="E10" s="43" t="s">
        <v>24</v>
      </c>
      <c r="F10" s="52">
        <v>14099</v>
      </c>
      <c r="G10" s="52"/>
      <c r="H10" s="58">
        <f t="shared" si="2"/>
        <v>14099</v>
      </c>
      <c r="I10" s="52">
        <v>13631</v>
      </c>
      <c r="J10" s="58">
        <f t="shared" si="3"/>
        <v>27730</v>
      </c>
      <c r="K10" s="38"/>
      <c r="L10" s="38"/>
      <c r="M10" s="38"/>
      <c r="N10" s="38"/>
      <c r="O10" s="38"/>
    </row>
    <row r="11" spans="1:15" s="49" customFormat="1" ht="16.5" customHeight="1" x14ac:dyDescent="0.2">
      <c r="A11" s="40"/>
      <c r="B11" s="40"/>
      <c r="C11" s="7">
        <v>4300</v>
      </c>
      <c r="D11" s="9" t="s">
        <v>2</v>
      </c>
      <c r="E11" s="43"/>
      <c r="F11" s="48">
        <f>F12</f>
        <v>5500</v>
      </c>
      <c r="G11" s="48">
        <f>SUM(G12:G12)</f>
        <v>0</v>
      </c>
      <c r="H11" s="57">
        <f t="shared" si="2"/>
        <v>5500</v>
      </c>
      <c r="I11" s="48">
        <f>SUM(I12:I12)</f>
        <v>6000</v>
      </c>
      <c r="J11" s="57">
        <f t="shared" si="3"/>
        <v>11500</v>
      </c>
      <c r="K11" s="38"/>
      <c r="L11" s="38"/>
      <c r="M11" s="38"/>
      <c r="N11" s="38"/>
      <c r="O11" s="38"/>
    </row>
    <row r="12" spans="1:15" s="22" customFormat="1" ht="16.5" customHeight="1" x14ac:dyDescent="0.2">
      <c r="A12" s="21"/>
      <c r="B12" s="21"/>
      <c r="C12" s="44"/>
      <c r="D12" s="42" t="s">
        <v>7</v>
      </c>
      <c r="E12" s="43" t="s">
        <v>24</v>
      </c>
      <c r="F12" s="52">
        <v>5500</v>
      </c>
      <c r="G12" s="52"/>
      <c r="H12" s="58">
        <f t="shared" si="2"/>
        <v>5500</v>
      </c>
      <c r="I12" s="52">
        <v>6000</v>
      </c>
      <c r="J12" s="58">
        <f t="shared" si="3"/>
        <v>11500</v>
      </c>
      <c r="K12" s="38"/>
      <c r="L12" s="38"/>
      <c r="M12" s="38"/>
      <c r="N12" s="38"/>
      <c r="O12" s="38"/>
    </row>
    <row r="13" spans="1:15" s="49" customFormat="1" ht="16.5" customHeight="1" x14ac:dyDescent="0.2">
      <c r="A13" s="40"/>
      <c r="B13" s="40"/>
      <c r="C13" s="7">
        <v>4390</v>
      </c>
      <c r="D13" s="124" t="s">
        <v>54</v>
      </c>
      <c r="E13" s="43"/>
      <c r="F13" s="48">
        <f>F14</f>
        <v>0</v>
      </c>
      <c r="G13" s="48">
        <f>SUM(G14:G14)</f>
        <v>0</v>
      </c>
      <c r="H13" s="57">
        <f t="shared" ref="H13:H14" si="5">SUM(F13:G13)</f>
        <v>0</v>
      </c>
      <c r="I13" s="48">
        <f>SUM(I14:I14)</f>
        <v>369</v>
      </c>
      <c r="J13" s="57">
        <f t="shared" ref="J13:J14" si="6">SUM(H13:I13)</f>
        <v>369</v>
      </c>
      <c r="K13" s="38"/>
      <c r="L13" s="38"/>
      <c r="M13" s="38"/>
      <c r="N13" s="38"/>
      <c r="O13" s="38"/>
    </row>
    <row r="14" spans="1:15" s="22" customFormat="1" ht="16.5" customHeight="1" x14ac:dyDescent="0.2">
      <c r="A14" s="21"/>
      <c r="B14" s="21"/>
      <c r="C14" s="44"/>
      <c r="D14" s="42" t="s">
        <v>7</v>
      </c>
      <c r="E14" s="43" t="s">
        <v>24</v>
      </c>
      <c r="F14" s="52">
        <v>0</v>
      </c>
      <c r="G14" s="52"/>
      <c r="H14" s="58">
        <f t="shared" si="5"/>
        <v>0</v>
      </c>
      <c r="I14" s="52">
        <v>369</v>
      </c>
      <c r="J14" s="58">
        <f t="shared" si="6"/>
        <v>369</v>
      </c>
      <c r="K14" s="38"/>
      <c r="L14" s="38"/>
      <c r="M14" s="38"/>
      <c r="N14" s="38"/>
      <c r="O14" s="38"/>
    </row>
    <row r="15" spans="1:15" s="49" customFormat="1" ht="16.5" customHeight="1" x14ac:dyDescent="0.2">
      <c r="A15" s="40"/>
      <c r="B15" s="40"/>
      <c r="C15" s="7">
        <v>6060</v>
      </c>
      <c r="D15" s="114" t="s">
        <v>34</v>
      </c>
      <c r="E15" s="43"/>
      <c r="F15" s="48">
        <f>F17</f>
        <v>100000</v>
      </c>
      <c r="G15" s="48">
        <f>G17</f>
        <v>0</v>
      </c>
      <c r="H15" s="57">
        <f t="shared" si="0"/>
        <v>100000</v>
      </c>
      <c r="I15" s="48">
        <f>I17</f>
        <v>-20000</v>
      </c>
      <c r="J15" s="57">
        <f t="shared" si="1"/>
        <v>80000</v>
      </c>
      <c r="K15" s="38"/>
      <c r="L15" s="38"/>
      <c r="M15" s="38"/>
      <c r="N15" s="38"/>
      <c r="O15" s="38"/>
    </row>
    <row r="16" spans="1:15" s="49" customFormat="1" ht="16.5" customHeight="1" x14ac:dyDescent="0.2">
      <c r="A16" s="40"/>
      <c r="B16" s="40"/>
      <c r="C16" s="7"/>
      <c r="D16" s="84" t="s">
        <v>7</v>
      </c>
      <c r="E16" s="43"/>
      <c r="F16" s="48"/>
      <c r="G16" s="48"/>
      <c r="H16" s="57"/>
      <c r="I16" s="48"/>
      <c r="J16" s="57"/>
      <c r="K16" s="38"/>
      <c r="L16" s="38"/>
      <c r="M16" s="38"/>
      <c r="N16" s="38"/>
      <c r="O16" s="38"/>
    </row>
    <row r="17" spans="1:15" s="22" customFormat="1" ht="28.5" customHeight="1" x14ac:dyDescent="0.2">
      <c r="A17" s="104"/>
      <c r="B17" s="116"/>
      <c r="C17" s="105"/>
      <c r="D17" s="89" t="s">
        <v>35</v>
      </c>
      <c r="E17" s="43" t="s">
        <v>24</v>
      </c>
      <c r="F17" s="52">
        <v>100000</v>
      </c>
      <c r="G17" s="52"/>
      <c r="H17" s="58">
        <f t="shared" si="0"/>
        <v>100000</v>
      </c>
      <c r="I17" s="52">
        <v>-20000</v>
      </c>
      <c r="J17" s="58">
        <f t="shared" si="1"/>
        <v>80000</v>
      </c>
      <c r="K17" s="38"/>
      <c r="L17" s="38"/>
      <c r="M17" s="38"/>
      <c r="N17" s="38"/>
      <c r="O17" s="38"/>
    </row>
    <row r="18" spans="1:15" s="49" customFormat="1" ht="18" customHeight="1" x14ac:dyDescent="0.2">
      <c r="A18" s="17">
        <v>758</v>
      </c>
      <c r="B18" s="15"/>
      <c r="C18" s="25"/>
      <c r="D18" s="18" t="s">
        <v>27</v>
      </c>
      <c r="E18" s="77"/>
      <c r="F18" s="46">
        <v>1940353</v>
      </c>
      <c r="G18" s="46">
        <f t="shared" ref="F18:I20" si="7">G19</f>
        <v>0</v>
      </c>
      <c r="H18" s="59">
        <f t="shared" si="0"/>
        <v>1940353</v>
      </c>
      <c r="I18" s="46">
        <f t="shared" si="7"/>
        <v>563</v>
      </c>
      <c r="J18" s="59">
        <f t="shared" si="1"/>
        <v>1940916</v>
      </c>
      <c r="K18" s="38"/>
      <c r="L18" s="38"/>
      <c r="M18" s="38"/>
      <c r="N18" s="38"/>
      <c r="O18" s="38"/>
    </row>
    <row r="19" spans="1:15" s="49" customFormat="1" ht="16.5" customHeight="1" x14ac:dyDescent="0.2">
      <c r="A19" s="91"/>
      <c r="B19" s="41">
        <v>75814</v>
      </c>
      <c r="C19" s="24"/>
      <c r="D19" s="8" t="s">
        <v>28</v>
      </c>
      <c r="E19" s="67"/>
      <c r="F19" s="47">
        <f>F20</f>
        <v>21226</v>
      </c>
      <c r="G19" s="47">
        <f t="shared" si="7"/>
        <v>0</v>
      </c>
      <c r="H19" s="56">
        <f t="shared" si="0"/>
        <v>21226</v>
      </c>
      <c r="I19" s="47">
        <f t="shared" si="7"/>
        <v>563</v>
      </c>
      <c r="J19" s="56">
        <f t="shared" si="1"/>
        <v>21789</v>
      </c>
      <c r="K19" s="38"/>
      <c r="L19" s="38"/>
      <c r="M19" s="38"/>
      <c r="N19" s="38"/>
      <c r="O19" s="38"/>
    </row>
    <row r="20" spans="1:15" s="49" customFormat="1" ht="16.5" customHeight="1" x14ac:dyDescent="0.2">
      <c r="A20" s="40"/>
      <c r="B20" s="40"/>
      <c r="C20" s="7">
        <v>3020</v>
      </c>
      <c r="D20" s="114" t="s">
        <v>22</v>
      </c>
      <c r="E20" s="43"/>
      <c r="F20" s="48">
        <f t="shared" si="7"/>
        <v>21226</v>
      </c>
      <c r="G20" s="48">
        <f t="shared" si="7"/>
        <v>0</v>
      </c>
      <c r="H20" s="57">
        <f t="shared" si="0"/>
        <v>21226</v>
      </c>
      <c r="I20" s="48">
        <f t="shared" si="7"/>
        <v>563</v>
      </c>
      <c r="J20" s="57">
        <f t="shared" si="1"/>
        <v>21789</v>
      </c>
      <c r="K20" s="38"/>
      <c r="L20" s="38"/>
      <c r="M20" s="38"/>
      <c r="N20" s="38"/>
      <c r="O20" s="38"/>
    </row>
    <row r="21" spans="1:15" s="22" customFormat="1" ht="16.5" customHeight="1" x14ac:dyDescent="0.2">
      <c r="A21" s="21"/>
      <c r="B21" s="21"/>
      <c r="C21" s="44"/>
      <c r="D21" s="42" t="s">
        <v>7</v>
      </c>
      <c r="E21" s="43" t="s">
        <v>29</v>
      </c>
      <c r="F21" s="52">
        <v>21226</v>
      </c>
      <c r="G21" s="52"/>
      <c r="H21" s="58">
        <f t="shared" si="0"/>
        <v>21226</v>
      </c>
      <c r="I21" s="52">
        <v>563</v>
      </c>
      <c r="J21" s="58">
        <f t="shared" si="1"/>
        <v>21789</v>
      </c>
      <c r="K21" s="38"/>
      <c r="L21" s="38"/>
      <c r="M21" s="38"/>
      <c r="N21" s="38"/>
      <c r="O21" s="38"/>
    </row>
    <row r="22" spans="1:15" s="102" customFormat="1" ht="18" customHeight="1" x14ac:dyDescent="0.2">
      <c r="A22" s="17">
        <v>801</v>
      </c>
      <c r="B22" s="15"/>
      <c r="C22" s="25"/>
      <c r="D22" s="18" t="s">
        <v>37</v>
      </c>
      <c r="E22" s="77"/>
      <c r="F22" s="46">
        <v>5574816</v>
      </c>
      <c r="G22" s="46">
        <f>G23</f>
        <v>0</v>
      </c>
      <c r="H22" s="59">
        <f t="shared" ref="H22:H24" si="8">SUM(F22:G22)</f>
        <v>5574816</v>
      </c>
      <c r="I22" s="46">
        <f>I23</f>
        <v>300000</v>
      </c>
      <c r="J22" s="59">
        <f t="shared" ref="J22:J24" si="9">SUM(H22:I22)</f>
        <v>5874816</v>
      </c>
      <c r="K22" s="83"/>
      <c r="L22" s="83"/>
      <c r="M22" s="83"/>
      <c r="N22" s="83"/>
      <c r="O22" s="83"/>
    </row>
    <row r="23" spans="1:15" s="102" customFormat="1" ht="16.5" customHeight="1" x14ac:dyDescent="0.2">
      <c r="A23" s="39"/>
      <c r="B23" s="39">
        <v>80101</v>
      </c>
      <c r="C23" s="7"/>
      <c r="D23" s="78" t="s">
        <v>67</v>
      </c>
      <c r="E23" s="95"/>
      <c r="F23" s="47">
        <v>549000</v>
      </c>
      <c r="G23" s="47">
        <f t="shared" ref="G23:I24" si="10">G24</f>
        <v>0</v>
      </c>
      <c r="H23" s="56">
        <f t="shared" si="8"/>
        <v>549000</v>
      </c>
      <c r="I23" s="47">
        <f t="shared" si="10"/>
        <v>300000</v>
      </c>
      <c r="J23" s="56">
        <f t="shared" si="9"/>
        <v>849000</v>
      </c>
      <c r="K23" s="83"/>
      <c r="L23" s="83"/>
      <c r="M23" s="83"/>
      <c r="N23" s="83"/>
      <c r="O23" s="83"/>
    </row>
    <row r="24" spans="1:15" s="102" customFormat="1" ht="16.5" customHeight="1" x14ac:dyDescent="0.2">
      <c r="A24" s="40"/>
      <c r="B24" s="40"/>
      <c r="C24" s="7">
        <v>6050</v>
      </c>
      <c r="D24" s="9" t="s">
        <v>19</v>
      </c>
      <c r="E24" s="43"/>
      <c r="F24" s="48">
        <v>149000</v>
      </c>
      <c r="G24" s="48">
        <f t="shared" si="10"/>
        <v>0</v>
      </c>
      <c r="H24" s="57">
        <f t="shared" si="8"/>
        <v>149000</v>
      </c>
      <c r="I24" s="48">
        <f>SUM(I26:I27)</f>
        <v>300000</v>
      </c>
      <c r="J24" s="57">
        <f t="shared" si="9"/>
        <v>449000</v>
      </c>
      <c r="K24" s="83"/>
      <c r="L24" s="83"/>
      <c r="M24" s="83"/>
      <c r="N24" s="83"/>
      <c r="O24" s="83"/>
    </row>
    <row r="25" spans="1:15" s="102" customFormat="1" ht="16.5" customHeight="1" x14ac:dyDescent="0.2">
      <c r="A25" s="40"/>
      <c r="B25" s="40"/>
      <c r="C25" s="7"/>
      <c r="D25" s="84" t="s">
        <v>7</v>
      </c>
      <c r="E25" s="43"/>
      <c r="F25" s="52"/>
      <c r="G25" s="52"/>
      <c r="H25" s="58"/>
      <c r="I25" s="52"/>
      <c r="J25" s="58"/>
      <c r="K25" s="83"/>
      <c r="L25" s="83"/>
      <c r="M25" s="83"/>
      <c r="N25" s="83"/>
      <c r="O25" s="83"/>
    </row>
    <row r="26" spans="1:15" s="102" customFormat="1" ht="40.5" customHeight="1" x14ac:dyDescent="0.2">
      <c r="A26" s="103"/>
      <c r="B26" s="104"/>
      <c r="C26" s="105"/>
      <c r="D26" s="106" t="s">
        <v>68</v>
      </c>
      <c r="E26" s="43" t="s">
        <v>20</v>
      </c>
      <c r="F26" s="52">
        <v>0</v>
      </c>
      <c r="G26" s="52"/>
      <c r="H26" s="58">
        <f t="shared" ref="H26:H27" si="11">SUM(F26:G26)</f>
        <v>0</v>
      </c>
      <c r="I26" s="107">
        <v>200000</v>
      </c>
      <c r="J26" s="58">
        <f t="shared" ref="J26:J27" si="12">SUM(H26:I26)</f>
        <v>200000</v>
      </c>
      <c r="K26" s="83"/>
      <c r="L26" s="83"/>
      <c r="M26" s="83"/>
      <c r="N26" s="83"/>
      <c r="O26" s="83"/>
    </row>
    <row r="27" spans="1:15" s="102" customFormat="1" ht="55.5" customHeight="1" x14ac:dyDescent="0.2">
      <c r="A27" s="103"/>
      <c r="B27" s="104"/>
      <c r="C27" s="105"/>
      <c r="D27" s="106" t="s">
        <v>69</v>
      </c>
      <c r="E27" s="43" t="s">
        <v>20</v>
      </c>
      <c r="F27" s="52">
        <v>0</v>
      </c>
      <c r="G27" s="52"/>
      <c r="H27" s="58">
        <f t="shared" si="11"/>
        <v>0</v>
      </c>
      <c r="I27" s="107">
        <v>100000</v>
      </c>
      <c r="J27" s="58">
        <f t="shared" si="12"/>
        <v>100000</v>
      </c>
      <c r="K27" s="83"/>
      <c r="L27" s="83"/>
      <c r="M27" s="83"/>
      <c r="N27" s="83"/>
      <c r="O27" s="83"/>
    </row>
    <row r="28" spans="1:15" s="102" customFormat="1" ht="18" customHeight="1" x14ac:dyDescent="0.2">
      <c r="A28" s="17">
        <v>900</v>
      </c>
      <c r="B28" s="15"/>
      <c r="C28" s="25"/>
      <c r="D28" s="125" t="s">
        <v>36</v>
      </c>
      <c r="E28" s="77"/>
      <c r="F28" s="46">
        <v>15670478</v>
      </c>
      <c r="G28" s="46">
        <f>G29</f>
        <v>0</v>
      </c>
      <c r="H28" s="59">
        <f t="shared" ref="H28" si="13">SUM(F28:G28)</f>
        <v>15670478</v>
      </c>
      <c r="I28" s="46">
        <f>I29</f>
        <v>450000</v>
      </c>
      <c r="J28" s="59">
        <f t="shared" ref="J28" si="14">SUM(H28:I28)</f>
        <v>16120478</v>
      </c>
      <c r="K28" s="83"/>
      <c r="L28" s="83"/>
      <c r="M28" s="83"/>
      <c r="N28" s="83"/>
      <c r="O28" s="83"/>
    </row>
    <row r="29" spans="1:15" s="102" customFormat="1" ht="16.5" customHeight="1" x14ac:dyDescent="0.2">
      <c r="A29" s="39"/>
      <c r="B29" s="41">
        <v>90095</v>
      </c>
      <c r="C29" s="24"/>
      <c r="D29" s="8" t="s">
        <v>13</v>
      </c>
      <c r="E29" s="95"/>
      <c r="F29" s="47">
        <v>1431170</v>
      </c>
      <c r="G29" s="47">
        <f t="shared" ref="G29:I30" si="15">G30</f>
        <v>0</v>
      </c>
      <c r="H29" s="56">
        <f t="shared" ref="H29:H30" si="16">SUM(F29:G29)</f>
        <v>1431170</v>
      </c>
      <c r="I29" s="47">
        <f t="shared" si="15"/>
        <v>450000</v>
      </c>
      <c r="J29" s="56">
        <f t="shared" ref="J29:J30" si="17">SUM(H29:I29)</f>
        <v>1881170</v>
      </c>
      <c r="K29" s="83"/>
      <c r="L29" s="83"/>
      <c r="M29" s="83"/>
      <c r="N29" s="83"/>
      <c r="O29" s="83"/>
    </row>
    <row r="30" spans="1:15" s="102" customFormat="1" ht="16.5" customHeight="1" x14ac:dyDescent="0.2">
      <c r="A30" s="40"/>
      <c r="B30" s="40"/>
      <c r="C30" s="7">
        <v>6050</v>
      </c>
      <c r="D30" s="9" t="s">
        <v>19</v>
      </c>
      <c r="E30" s="43"/>
      <c r="F30" s="48">
        <v>889000</v>
      </c>
      <c r="G30" s="48">
        <f t="shared" si="15"/>
        <v>0</v>
      </c>
      <c r="H30" s="57">
        <f t="shared" si="16"/>
        <v>889000</v>
      </c>
      <c r="I30" s="48">
        <f>SUM(I32:I34)</f>
        <v>450000</v>
      </c>
      <c r="J30" s="57">
        <f t="shared" si="17"/>
        <v>1339000</v>
      </c>
      <c r="K30" s="83"/>
      <c r="L30" s="83"/>
      <c r="M30" s="83"/>
      <c r="N30" s="83"/>
      <c r="O30" s="83"/>
    </row>
    <row r="31" spans="1:15" s="102" customFormat="1" ht="16.5" customHeight="1" x14ac:dyDescent="0.2">
      <c r="A31" s="40"/>
      <c r="B31" s="40"/>
      <c r="C31" s="7"/>
      <c r="D31" s="84" t="s">
        <v>7</v>
      </c>
      <c r="E31" s="43"/>
      <c r="F31" s="52"/>
      <c r="G31" s="52"/>
      <c r="H31" s="58"/>
      <c r="I31" s="52"/>
      <c r="J31" s="58"/>
      <c r="K31" s="83"/>
      <c r="L31" s="83"/>
      <c r="M31" s="83"/>
      <c r="N31" s="83"/>
      <c r="O31" s="83"/>
    </row>
    <row r="32" spans="1:15" s="102" customFormat="1" ht="28.5" customHeight="1" x14ac:dyDescent="0.2">
      <c r="A32" s="103"/>
      <c r="B32" s="104"/>
      <c r="C32" s="105"/>
      <c r="D32" s="106" t="s">
        <v>56</v>
      </c>
      <c r="E32" s="43" t="s">
        <v>20</v>
      </c>
      <c r="F32" s="52">
        <v>500000</v>
      </c>
      <c r="G32" s="52"/>
      <c r="H32" s="58">
        <f t="shared" ref="H32" si="18">SUM(F32:G32)</f>
        <v>500000</v>
      </c>
      <c r="I32" s="107">
        <v>-500000</v>
      </c>
      <c r="J32" s="58">
        <f t="shared" ref="J32" si="19">SUM(H32:I32)</f>
        <v>0</v>
      </c>
      <c r="K32" s="83"/>
      <c r="L32" s="83"/>
      <c r="M32" s="83"/>
      <c r="N32" s="83"/>
      <c r="O32" s="83"/>
    </row>
    <row r="33" spans="1:15" s="102" customFormat="1" ht="40.5" customHeight="1" x14ac:dyDescent="0.2">
      <c r="A33" s="103"/>
      <c r="B33" s="104"/>
      <c r="C33" s="105"/>
      <c r="D33" s="106" t="s">
        <v>55</v>
      </c>
      <c r="E33" s="43" t="s">
        <v>20</v>
      </c>
      <c r="F33" s="52">
        <v>0</v>
      </c>
      <c r="G33" s="52"/>
      <c r="H33" s="58">
        <f t="shared" ref="H33" si="20">SUM(F33:G33)</f>
        <v>0</v>
      </c>
      <c r="I33" s="107">
        <v>500000</v>
      </c>
      <c r="J33" s="58">
        <f t="shared" ref="J33" si="21">SUM(H33:I33)</f>
        <v>500000</v>
      </c>
      <c r="K33" s="83"/>
      <c r="L33" s="83"/>
      <c r="M33" s="83"/>
      <c r="N33" s="83"/>
      <c r="O33" s="83"/>
    </row>
    <row r="34" spans="1:15" s="102" customFormat="1" ht="55.5" customHeight="1" x14ac:dyDescent="0.2">
      <c r="A34" s="103"/>
      <c r="B34" s="104"/>
      <c r="C34" s="105"/>
      <c r="D34" s="106" t="s">
        <v>74</v>
      </c>
      <c r="E34" s="43" t="s">
        <v>20</v>
      </c>
      <c r="F34" s="52">
        <v>0</v>
      </c>
      <c r="G34" s="52"/>
      <c r="H34" s="58">
        <f t="shared" ref="H34" si="22">SUM(F34:G34)</f>
        <v>0</v>
      </c>
      <c r="I34" s="107">
        <v>450000</v>
      </c>
      <c r="J34" s="58">
        <f t="shared" ref="J34" si="23">SUM(H34:I34)</f>
        <v>450000</v>
      </c>
      <c r="K34" s="83"/>
      <c r="L34" s="83"/>
      <c r="M34" s="83"/>
      <c r="N34" s="83"/>
      <c r="O34" s="83"/>
    </row>
    <row r="35" spans="1:15" s="49" customFormat="1" ht="16.5" customHeight="1" x14ac:dyDescent="0.2">
      <c r="A35" s="68"/>
      <c r="B35" s="68"/>
      <c r="C35" s="69"/>
      <c r="D35" s="86" t="s">
        <v>11</v>
      </c>
      <c r="E35" s="73"/>
      <c r="F35" s="70">
        <v>60777795.869999997</v>
      </c>
      <c r="G35" s="70">
        <f>G7+G18+G28</f>
        <v>0</v>
      </c>
      <c r="H35" s="70">
        <f>SUM(F35:G35)</f>
        <v>60777795.869999997</v>
      </c>
      <c r="I35" s="70">
        <f>I7+I18+I22+I28</f>
        <v>750563</v>
      </c>
      <c r="J35" s="70">
        <f>SUM(H35:I35)</f>
        <v>61528358.869999997</v>
      </c>
      <c r="K35" s="38"/>
      <c r="L35" s="38"/>
      <c r="M35" s="38"/>
      <c r="N35" s="38"/>
      <c r="O35" s="38"/>
    </row>
    <row r="36" spans="1:15" s="49" customFormat="1" ht="6" customHeight="1" x14ac:dyDescent="0.2">
      <c r="A36" s="97"/>
      <c r="B36" s="97"/>
      <c r="C36" s="98"/>
      <c r="D36" s="99"/>
      <c r="E36" s="100"/>
      <c r="F36" s="101"/>
      <c r="G36" s="101"/>
      <c r="H36" s="101"/>
      <c r="I36" s="101"/>
      <c r="J36" s="101"/>
      <c r="K36" s="38"/>
      <c r="L36" s="38"/>
      <c r="M36" s="38"/>
      <c r="N36" s="38"/>
      <c r="O36" s="38"/>
    </row>
    <row r="37" spans="1:15" s="49" customFormat="1" ht="20.25" customHeight="1" x14ac:dyDescent="0.2">
      <c r="A37" s="142" t="s">
        <v>53</v>
      </c>
      <c r="B37" s="142"/>
      <c r="C37" s="142"/>
      <c r="D37" s="142"/>
      <c r="E37" s="142"/>
      <c r="F37" s="37"/>
      <c r="G37" s="61"/>
      <c r="H37" s="76"/>
      <c r="I37" s="61"/>
      <c r="J37" s="76"/>
      <c r="K37" s="38"/>
      <c r="L37" s="38"/>
      <c r="M37" s="38"/>
      <c r="N37" s="38"/>
      <c r="O37" s="38"/>
    </row>
    <row r="38" spans="1:15" s="22" customFormat="1" ht="41.25" customHeight="1" x14ac:dyDescent="0.2">
      <c r="A38" s="17">
        <v>751</v>
      </c>
      <c r="B38" s="15"/>
      <c r="C38" s="25"/>
      <c r="D38" s="18" t="s">
        <v>58</v>
      </c>
      <c r="E38" s="51"/>
      <c r="F38" s="46">
        <v>32555</v>
      </c>
      <c r="G38" s="46">
        <f>G39</f>
        <v>58268</v>
      </c>
      <c r="H38" s="59">
        <f t="shared" ref="H38" si="24">SUM(F38:G38)</f>
        <v>90823</v>
      </c>
      <c r="I38" s="46">
        <f>I39</f>
        <v>0</v>
      </c>
      <c r="J38" s="59">
        <f t="shared" ref="J38:J41" si="25">SUM(H38:I38)</f>
        <v>90823</v>
      </c>
      <c r="K38" s="38"/>
      <c r="L38" s="38"/>
      <c r="M38" s="38"/>
      <c r="N38" s="38"/>
      <c r="O38" s="38"/>
    </row>
    <row r="39" spans="1:15" s="49" customFormat="1" ht="16.5" customHeight="1" x14ac:dyDescent="0.2">
      <c r="A39" s="39"/>
      <c r="B39" s="41">
        <v>75107</v>
      </c>
      <c r="C39" s="24"/>
      <c r="D39" s="126" t="s">
        <v>59</v>
      </c>
      <c r="E39" s="94"/>
      <c r="F39" s="47">
        <v>27032</v>
      </c>
      <c r="G39" s="47">
        <f>G40+G42+G44+G46+G48+G50+G52+G54</f>
        <v>58268</v>
      </c>
      <c r="H39" s="47">
        <f t="shared" ref="H39:H41" si="26">SUM(F39:G39)</f>
        <v>85300</v>
      </c>
      <c r="I39" s="47">
        <f>I40</f>
        <v>0</v>
      </c>
      <c r="J39" s="56">
        <f t="shared" si="25"/>
        <v>85300</v>
      </c>
      <c r="K39" s="38"/>
      <c r="L39" s="38"/>
      <c r="M39" s="38"/>
      <c r="N39" s="38"/>
      <c r="O39" s="38"/>
    </row>
    <row r="40" spans="1:15" s="22" customFormat="1" ht="16.5" customHeight="1" x14ac:dyDescent="0.2">
      <c r="A40" s="40"/>
      <c r="B40" s="40"/>
      <c r="C40" s="7">
        <v>3030</v>
      </c>
      <c r="D40" s="9" t="s">
        <v>64</v>
      </c>
      <c r="E40" s="43"/>
      <c r="F40" s="48">
        <f>F41</f>
        <v>0</v>
      </c>
      <c r="G40" s="48">
        <f>G41</f>
        <v>47750</v>
      </c>
      <c r="H40" s="48">
        <f t="shared" si="26"/>
        <v>47750</v>
      </c>
      <c r="I40" s="48">
        <f>I41</f>
        <v>0</v>
      </c>
      <c r="J40" s="57">
        <f t="shared" si="25"/>
        <v>47750</v>
      </c>
      <c r="K40" s="38"/>
      <c r="L40" s="38"/>
      <c r="M40" s="38"/>
      <c r="N40" s="38"/>
      <c r="O40" s="38"/>
    </row>
    <row r="41" spans="1:15" s="49" customFormat="1" ht="16.5" customHeight="1" x14ac:dyDescent="0.2">
      <c r="A41" s="21"/>
      <c r="B41" s="21"/>
      <c r="C41" s="7"/>
      <c r="D41" s="42" t="s">
        <v>7</v>
      </c>
      <c r="E41" s="43" t="s">
        <v>61</v>
      </c>
      <c r="F41" s="74">
        <v>0</v>
      </c>
      <c r="G41" s="74">
        <v>47750</v>
      </c>
      <c r="H41" s="74">
        <f t="shared" si="26"/>
        <v>47750</v>
      </c>
      <c r="I41" s="74"/>
      <c r="J41" s="58">
        <f t="shared" si="25"/>
        <v>47750</v>
      </c>
      <c r="K41" s="38"/>
      <c r="L41" s="38"/>
      <c r="M41" s="38"/>
      <c r="N41" s="38"/>
      <c r="O41" s="38"/>
    </row>
    <row r="42" spans="1:15" s="22" customFormat="1" ht="16.5" customHeight="1" x14ac:dyDescent="0.2">
      <c r="A42" s="40"/>
      <c r="B42" s="40"/>
      <c r="C42" s="7">
        <v>4110</v>
      </c>
      <c r="D42" s="9" t="s">
        <v>60</v>
      </c>
      <c r="E42" s="43"/>
      <c r="F42" s="48">
        <f>F43</f>
        <v>1350</v>
      </c>
      <c r="G42" s="48">
        <f>G43</f>
        <v>893</v>
      </c>
      <c r="H42" s="48">
        <f t="shared" ref="H42:H49" si="27">SUM(F42:G42)</f>
        <v>2243</v>
      </c>
      <c r="I42" s="48">
        <f>I43</f>
        <v>0</v>
      </c>
      <c r="J42" s="57">
        <f t="shared" ref="J42:J45" si="28">SUM(H42:I42)</f>
        <v>2243</v>
      </c>
      <c r="K42" s="38"/>
      <c r="L42" s="38"/>
      <c r="M42" s="38"/>
      <c r="N42" s="38"/>
      <c r="O42" s="38"/>
    </row>
    <row r="43" spans="1:15" s="49" customFormat="1" ht="16.5" customHeight="1" x14ac:dyDescent="0.2">
      <c r="A43" s="21"/>
      <c r="B43" s="21"/>
      <c r="C43" s="44"/>
      <c r="D43" s="42" t="s">
        <v>7</v>
      </c>
      <c r="E43" s="43" t="s">
        <v>61</v>
      </c>
      <c r="F43" s="74">
        <v>1350</v>
      </c>
      <c r="G43" s="74">
        <v>893</v>
      </c>
      <c r="H43" s="74">
        <f t="shared" si="27"/>
        <v>2243</v>
      </c>
      <c r="I43" s="74"/>
      <c r="J43" s="58">
        <f t="shared" si="28"/>
        <v>2243</v>
      </c>
      <c r="K43" s="38"/>
      <c r="L43" s="38"/>
      <c r="M43" s="38"/>
      <c r="N43" s="38"/>
      <c r="O43" s="38"/>
    </row>
    <row r="44" spans="1:15" s="49" customFormat="1" ht="29.25" customHeight="1" x14ac:dyDescent="0.2">
      <c r="A44" s="40"/>
      <c r="B44" s="40"/>
      <c r="C44" s="7">
        <v>4120</v>
      </c>
      <c r="D44" s="9" t="s">
        <v>62</v>
      </c>
      <c r="E44" s="43"/>
      <c r="F44" s="48">
        <f>F45</f>
        <v>132</v>
      </c>
      <c r="G44" s="48">
        <f>G45</f>
        <v>76</v>
      </c>
      <c r="H44" s="48">
        <f t="shared" si="27"/>
        <v>208</v>
      </c>
      <c r="I44" s="48">
        <f>I45</f>
        <v>0</v>
      </c>
      <c r="J44" s="57">
        <f t="shared" si="28"/>
        <v>208</v>
      </c>
      <c r="K44" s="38"/>
      <c r="L44" s="38"/>
      <c r="M44" s="38"/>
      <c r="N44" s="38"/>
      <c r="O44" s="38"/>
    </row>
    <row r="45" spans="1:15" s="49" customFormat="1" ht="16.5" customHeight="1" x14ac:dyDescent="0.2">
      <c r="A45" s="21"/>
      <c r="B45" s="21"/>
      <c r="C45" s="44"/>
      <c r="D45" s="42" t="s">
        <v>7</v>
      </c>
      <c r="E45" s="43" t="s">
        <v>61</v>
      </c>
      <c r="F45" s="74">
        <v>132</v>
      </c>
      <c r="G45" s="74">
        <v>76</v>
      </c>
      <c r="H45" s="74">
        <f t="shared" si="27"/>
        <v>208</v>
      </c>
      <c r="I45" s="74"/>
      <c r="J45" s="58">
        <f t="shared" si="28"/>
        <v>208</v>
      </c>
      <c r="K45" s="38"/>
      <c r="L45" s="38"/>
      <c r="M45" s="38"/>
      <c r="N45" s="38"/>
      <c r="O45" s="38"/>
    </row>
    <row r="46" spans="1:15" s="49" customFormat="1" ht="16.5" customHeight="1" x14ac:dyDescent="0.2">
      <c r="A46" s="40"/>
      <c r="B46" s="40"/>
      <c r="C46" s="7">
        <v>4170</v>
      </c>
      <c r="D46" s="9" t="s">
        <v>63</v>
      </c>
      <c r="E46" s="43"/>
      <c r="F46" s="48">
        <f>F47</f>
        <v>9585</v>
      </c>
      <c r="G46" s="48">
        <f>G47</f>
        <v>8792</v>
      </c>
      <c r="H46" s="48">
        <f t="shared" si="27"/>
        <v>18377</v>
      </c>
      <c r="I46" s="48">
        <f>I47</f>
        <v>0</v>
      </c>
      <c r="J46" s="57">
        <f t="shared" ref="J46:J53" si="29">SUM(H46:I46)</f>
        <v>18377</v>
      </c>
      <c r="K46" s="38"/>
      <c r="L46" s="38"/>
      <c r="M46" s="38"/>
      <c r="N46" s="38"/>
      <c r="O46" s="38"/>
    </row>
    <row r="47" spans="1:15" s="49" customFormat="1" ht="16.5" customHeight="1" x14ac:dyDescent="0.2">
      <c r="A47" s="21"/>
      <c r="B47" s="21"/>
      <c r="C47" s="44"/>
      <c r="D47" s="42" t="s">
        <v>7</v>
      </c>
      <c r="E47" s="43" t="s">
        <v>61</v>
      </c>
      <c r="F47" s="74">
        <v>9585</v>
      </c>
      <c r="G47" s="74">
        <v>8792</v>
      </c>
      <c r="H47" s="74">
        <f t="shared" si="27"/>
        <v>18377</v>
      </c>
      <c r="I47" s="74"/>
      <c r="J47" s="58">
        <f t="shared" si="29"/>
        <v>18377</v>
      </c>
      <c r="K47" s="38"/>
      <c r="L47" s="38"/>
      <c r="M47" s="38"/>
      <c r="N47" s="38"/>
      <c r="O47" s="38"/>
    </row>
    <row r="48" spans="1:15" s="49" customFormat="1" ht="16.5" customHeight="1" x14ac:dyDescent="0.2">
      <c r="A48" s="40"/>
      <c r="B48" s="40"/>
      <c r="C48" s="7">
        <v>4210</v>
      </c>
      <c r="D48" s="9" t="s">
        <v>15</v>
      </c>
      <c r="E48" s="43"/>
      <c r="F48" s="48">
        <f>F49</f>
        <v>14415</v>
      </c>
      <c r="G48" s="48">
        <f>G49</f>
        <v>1907</v>
      </c>
      <c r="H48" s="48">
        <f t="shared" si="27"/>
        <v>16322</v>
      </c>
      <c r="I48" s="48">
        <f>I49</f>
        <v>0</v>
      </c>
      <c r="J48" s="57">
        <f t="shared" si="29"/>
        <v>16322</v>
      </c>
      <c r="K48" s="38"/>
      <c r="L48" s="38"/>
      <c r="M48" s="38"/>
      <c r="N48" s="38"/>
      <c r="O48" s="38"/>
    </row>
    <row r="49" spans="1:15" s="49" customFormat="1" ht="16.5" customHeight="1" x14ac:dyDescent="0.2">
      <c r="A49" s="21"/>
      <c r="B49" s="21"/>
      <c r="C49" s="44"/>
      <c r="D49" s="42" t="s">
        <v>7</v>
      </c>
      <c r="E49" s="43" t="s">
        <v>61</v>
      </c>
      <c r="F49" s="74">
        <v>14415</v>
      </c>
      <c r="G49" s="74">
        <v>1907</v>
      </c>
      <c r="H49" s="74">
        <f t="shared" si="27"/>
        <v>16322</v>
      </c>
      <c r="I49" s="74"/>
      <c r="J49" s="58">
        <f t="shared" si="29"/>
        <v>16322</v>
      </c>
      <c r="K49" s="38"/>
      <c r="L49" s="38"/>
      <c r="M49" s="38"/>
      <c r="N49" s="38"/>
      <c r="O49" s="38"/>
    </row>
    <row r="50" spans="1:15" s="49" customFormat="1" ht="16.5" hidden="1" customHeight="1" x14ac:dyDescent="0.2">
      <c r="A50" s="127"/>
      <c r="B50" s="127"/>
      <c r="C50" s="7">
        <v>4220</v>
      </c>
      <c r="D50" s="9" t="s">
        <v>66</v>
      </c>
      <c r="E50" s="43"/>
      <c r="F50" s="48">
        <f>F51</f>
        <v>250</v>
      </c>
      <c r="G50" s="48">
        <f>G51</f>
        <v>0</v>
      </c>
      <c r="H50" s="48">
        <f t="shared" ref="H50:H51" si="30">SUM(F50:G50)</f>
        <v>250</v>
      </c>
      <c r="I50" s="48">
        <f>I51</f>
        <v>0</v>
      </c>
      <c r="J50" s="57">
        <f t="shared" ref="J50:J51" si="31">SUM(H50:I50)</f>
        <v>250</v>
      </c>
      <c r="K50" s="38"/>
      <c r="L50" s="38"/>
      <c r="M50" s="38"/>
      <c r="N50" s="38"/>
      <c r="O50" s="38"/>
    </row>
    <row r="51" spans="1:15" s="49" customFormat="1" ht="16.5" hidden="1" customHeight="1" x14ac:dyDescent="0.2">
      <c r="A51" s="128"/>
      <c r="B51" s="128"/>
      <c r="C51" s="44"/>
      <c r="D51" s="42" t="s">
        <v>7</v>
      </c>
      <c r="E51" s="43" t="s">
        <v>61</v>
      </c>
      <c r="F51" s="74">
        <v>250</v>
      </c>
      <c r="G51" s="74"/>
      <c r="H51" s="74">
        <f t="shared" si="30"/>
        <v>250</v>
      </c>
      <c r="I51" s="74"/>
      <c r="J51" s="58">
        <f t="shared" si="31"/>
        <v>250</v>
      </c>
      <c r="K51" s="38"/>
      <c r="L51" s="38"/>
      <c r="M51" s="38"/>
      <c r="N51" s="38"/>
      <c r="O51" s="38"/>
    </row>
    <row r="52" spans="1:15" s="49" customFormat="1" ht="16.5" customHeight="1" x14ac:dyDescent="0.2">
      <c r="A52" s="127"/>
      <c r="B52" s="127"/>
      <c r="C52" s="7">
        <v>4300</v>
      </c>
      <c r="D52" s="9" t="s">
        <v>2</v>
      </c>
      <c r="E52" s="43"/>
      <c r="F52" s="48">
        <f>F53</f>
        <v>1000</v>
      </c>
      <c r="G52" s="48">
        <f>G53</f>
        <v>-850</v>
      </c>
      <c r="H52" s="48">
        <f t="shared" ref="H52:H55" si="32">SUM(F52:G52)</f>
        <v>150</v>
      </c>
      <c r="I52" s="48">
        <f>I53</f>
        <v>0</v>
      </c>
      <c r="J52" s="57">
        <f t="shared" si="29"/>
        <v>150</v>
      </c>
      <c r="K52" s="38"/>
      <c r="L52" s="38"/>
      <c r="M52" s="38"/>
      <c r="N52" s="38"/>
      <c r="O52" s="38"/>
    </row>
    <row r="53" spans="1:15" s="49" customFormat="1" ht="16.5" customHeight="1" x14ac:dyDescent="0.2">
      <c r="A53" s="128"/>
      <c r="B53" s="128"/>
      <c r="C53" s="44"/>
      <c r="D53" s="42" t="s">
        <v>7</v>
      </c>
      <c r="E53" s="43" t="s">
        <v>61</v>
      </c>
      <c r="F53" s="74">
        <v>1000</v>
      </c>
      <c r="G53" s="74">
        <v>-850</v>
      </c>
      <c r="H53" s="74">
        <f t="shared" si="32"/>
        <v>150</v>
      </c>
      <c r="I53" s="74"/>
      <c r="J53" s="58">
        <f t="shared" si="29"/>
        <v>150</v>
      </c>
      <c r="K53" s="38"/>
      <c r="L53" s="38"/>
      <c r="M53" s="38"/>
      <c r="N53" s="38"/>
      <c r="O53" s="38"/>
    </row>
    <row r="54" spans="1:15" s="49" customFormat="1" ht="16.5" customHeight="1" x14ac:dyDescent="0.2">
      <c r="A54" s="127"/>
      <c r="B54" s="127"/>
      <c r="C54" s="7">
        <v>4410</v>
      </c>
      <c r="D54" s="9" t="s">
        <v>65</v>
      </c>
      <c r="E54" s="43"/>
      <c r="F54" s="48">
        <f>F55</f>
        <v>300</v>
      </c>
      <c r="G54" s="48">
        <f>G55</f>
        <v>-300</v>
      </c>
      <c r="H54" s="48">
        <f t="shared" si="32"/>
        <v>0</v>
      </c>
      <c r="I54" s="48">
        <f>I55</f>
        <v>0</v>
      </c>
      <c r="J54" s="57">
        <f t="shared" ref="J54:J55" si="33">SUM(H54:I54)</f>
        <v>0</v>
      </c>
      <c r="K54" s="38"/>
      <c r="L54" s="38"/>
      <c r="M54" s="38"/>
      <c r="N54" s="38"/>
      <c r="O54" s="38"/>
    </row>
    <row r="55" spans="1:15" s="49" customFormat="1" ht="16.5" customHeight="1" x14ac:dyDescent="0.2">
      <c r="A55" s="128"/>
      <c r="B55" s="128"/>
      <c r="C55" s="44"/>
      <c r="D55" s="42" t="s">
        <v>7</v>
      </c>
      <c r="E55" s="43" t="s">
        <v>61</v>
      </c>
      <c r="F55" s="74">
        <v>300</v>
      </c>
      <c r="G55" s="74">
        <v>-300</v>
      </c>
      <c r="H55" s="74">
        <f t="shared" si="32"/>
        <v>0</v>
      </c>
      <c r="I55" s="74"/>
      <c r="J55" s="58">
        <f t="shared" si="33"/>
        <v>0</v>
      </c>
      <c r="K55" s="38"/>
      <c r="L55" s="38"/>
      <c r="M55" s="38"/>
      <c r="N55" s="38"/>
      <c r="O55" s="38"/>
    </row>
    <row r="56" spans="1:15" s="22" customFormat="1" ht="18" customHeight="1" x14ac:dyDescent="0.2">
      <c r="A56" s="17">
        <v>801</v>
      </c>
      <c r="B56" s="15"/>
      <c r="C56" s="25"/>
      <c r="D56" s="18" t="s">
        <v>37</v>
      </c>
      <c r="E56" s="108"/>
      <c r="F56" s="46">
        <f>F57</f>
        <v>0</v>
      </c>
      <c r="G56" s="46">
        <f>G57</f>
        <v>0</v>
      </c>
      <c r="H56" s="59">
        <f t="shared" ref="H56:H59" si="34">SUM(F56:G56)</f>
        <v>0</v>
      </c>
      <c r="I56" s="46">
        <f>I57</f>
        <v>7888</v>
      </c>
      <c r="J56" s="59">
        <f t="shared" ref="J56:J59" si="35">SUM(H56:I56)</f>
        <v>7888</v>
      </c>
      <c r="K56" s="38"/>
      <c r="L56" s="38"/>
      <c r="M56" s="38"/>
      <c r="N56" s="38"/>
      <c r="O56" s="38"/>
    </row>
    <row r="57" spans="1:15" s="49" customFormat="1" ht="41.1" customHeight="1" x14ac:dyDescent="0.2">
      <c r="A57" s="39"/>
      <c r="B57" s="41">
        <v>80153</v>
      </c>
      <c r="C57" s="117"/>
      <c r="D57" s="118" t="s">
        <v>38</v>
      </c>
      <c r="E57" s="94"/>
      <c r="F57" s="47">
        <v>0</v>
      </c>
      <c r="G57" s="47">
        <f>G58</f>
        <v>0</v>
      </c>
      <c r="H57" s="56">
        <f t="shared" si="34"/>
        <v>0</v>
      </c>
      <c r="I57" s="47">
        <f>I58</f>
        <v>7888</v>
      </c>
      <c r="J57" s="56">
        <f t="shared" si="35"/>
        <v>7888</v>
      </c>
      <c r="K57" s="38"/>
      <c r="L57" s="38"/>
      <c r="M57" s="38"/>
      <c r="N57" s="38"/>
      <c r="O57" s="38"/>
    </row>
    <row r="58" spans="1:15" s="22" customFormat="1" ht="41.1" customHeight="1" x14ac:dyDescent="0.2">
      <c r="A58" s="40"/>
      <c r="B58" s="40"/>
      <c r="C58" s="7">
        <v>2830</v>
      </c>
      <c r="D58" s="9" t="s">
        <v>39</v>
      </c>
      <c r="E58" s="43"/>
      <c r="F58" s="48">
        <f>F59</f>
        <v>0</v>
      </c>
      <c r="G58" s="48">
        <f>G59</f>
        <v>0</v>
      </c>
      <c r="H58" s="57">
        <f t="shared" si="34"/>
        <v>0</v>
      </c>
      <c r="I58" s="48">
        <f>I59</f>
        <v>7888</v>
      </c>
      <c r="J58" s="57">
        <f t="shared" si="35"/>
        <v>7888</v>
      </c>
      <c r="K58" s="38"/>
      <c r="L58" s="38"/>
      <c r="M58" s="38"/>
      <c r="N58" s="38"/>
      <c r="O58" s="38"/>
    </row>
    <row r="59" spans="1:15" s="49" customFormat="1" ht="16.5" customHeight="1" x14ac:dyDescent="0.2">
      <c r="A59" s="21"/>
      <c r="B59" s="21"/>
      <c r="C59" s="44"/>
      <c r="D59" s="42" t="s">
        <v>7</v>
      </c>
      <c r="E59" s="43" t="s">
        <v>40</v>
      </c>
      <c r="F59" s="52">
        <v>0</v>
      </c>
      <c r="G59" s="74"/>
      <c r="H59" s="58">
        <f t="shared" si="34"/>
        <v>0</v>
      </c>
      <c r="I59" s="74">
        <v>7888</v>
      </c>
      <c r="J59" s="58">
        <f t="shared" si="35"/>
        <v>7888</v>
      </c>
      <c r="K59" s="38"/>
      <c r="L59" s="38"/>
      <c r="M59" s="38"/>
      <c r="N59" s="38"/>
      <c r="O59" s="38"/>
    </row>
    <row r="60" spans="1:15" s="31" customFormat="1" ht="16.5" customHeight="1" x14ac:dyDescent="0.2">
      <c r="A60" s="68"/>
      <c r="B60" s="68"/>
      <c r="C60" s="69"/>
      <c r="D60" s="86" t="s">
        <v>11</v>
      </c>
      <c r="E60" s="73"/>
      <c r="F60" s="70">
        <v>396106.56</v>
      </c>
      <c r="G60" s="70">
        <f>G38</f>
        <v>58268</v>
      </c>
      <c r="H60" s="70">
        <f>SUM(F60:G60)</f>
        <v>454374.56</v>
      </c>
      <c r="I60" s="70">
        <f>I56</f>
        <v>7888</v>
      </c>
      <c r="J60" s="70">
        <f>SUM(H60:I60)</f>
        <v>462262.56</v>
      </c>
      <c r="K60"/>
      <c r="L60"/>
      <c r="M60"/>
      <c r="N60"/>
      <c r="O60"/>
    </row>
    <row r="61" spans="1:15" s="49" customFormat="1" ht="9.75" customHeight="1" x14ac:dyDescent="0.2">
      <c r="A61" s="97"/>
      <c r="B61" s="97"/>
      <c r="C61" s="98"/>
      <c r="D61" s="99"/>
      <c r="E61" s="100"/>
      <c r="F61" s="101"/>
      <c r="G61" s="101"/>
      <c r="H61" s="101"/>
      <c r="I61" s="101"/>
      <c r="J61" s="101"/>
      <c r="K61" s="38"/>
      <c r="L61" s="38"/>
      <c r="M61" s="38"/>
      <c r="N61" s="38"/>
      <c r="O61" s="38"/>
    </row>
    <row r="62" spans="1:15" s="31" customFormat="1" ht="18" customHeight="1" x14ac:dyDescent="0.2">
      <c r="A62" s="140" t="s">
        <v>31</v>
      </c>
      <c r="B62" s="140"/>
      <c r="C62" s="140"/>
      <c r="D62" s="140"/>
      <c r="E62" s="140"/>
      <c r="F62" s="37"/>
      <c r="G62" s="61"/>
      <c r="H62" s="76"/>
      <c r="I62" s="61"/>
      <c r="J62" s="76"/>
      <c r="K62"/>
      <c r="L62"/>
      <c r="M62"/>
      <c r="N62"/>
      <c r="O62"/>
    </row>
    <row r="63" spans="1:15" s="22" customFormat="1" ht="18" customHeight="1" x14ac:dyDescent="0.2">
      <c r="A63" s="17">
        <v>921</v>
      </c>
      <c r="B63" s="15"/>
      <c r="C63" s="25"/>
      <c r="D63" s="125" t="s">
        <v>30</v>
      </c>
      <c r="E63" s="77"/>
      <c r="F63" s="46">
        <v>250000</v>
      </c>
      <c r="G63" s="46">
        <f>G64</f>
        <v>0</v>
      </c>
      <c r="H63" s="59">
        <f t="shared" ref="H63" si="36">SUM(F63:G63)</f>
        <v>250000</v>
      </c>
      <c r="I63" s="46">
        <f>I64</f>
        <v>50000</v>
      </c>
      <c r="J63" s="59">
        <f t="shared" ref="J63:J65" si="37">SUM(H63:I63)</f>
        <v>300000</v>
      </c>
      <c r="K63"/>
      <c r="L63"/>
      <c r="M63"/>
      <c r="N63"/>
      <c r="O63"/>
    </row>
    <row r="64" spans="1:15" s="49" customFormat="1" ht="16.5" customHeight="1" x14ac:dyDescent="0.2">
      <c r="A64" s="39"/>
      <c r="B64" s="39">
        <v>92116</v>
      </c>
      <c r="C64" s="92"/>
      <c r="D64" s="78" t="s">
        <v>41</v>
      </c>
      <c r="E64" s="67"/>
      <c r="F64" s="29">
        <f>F65</f>
        <v>0</v>
      </c>
      <c r="G64" s="47">
        <f>G65</f>
        <v>0</v>
      </c>
      <c r="H64" s="56">
        <f t="shared" ref="H64:H65" si="38">SUM(F64:G64)</f>
        <v>0</v>
      </c>
      <c r="I64" s="47">
        <f>I65</f>
        <v>50000</v>
      </c>
      <c r="J64" s="56">
        <f t="shared" si="37"/>
        <v>50000</v>
      </c>
      <c r="K64" s="38"/>
      <c r="L64" s="38"/>
      <c r="M64" s="38"/>
      <c r="N64" s="38"/>
      <c r="O64" s="38"/>
    </row>
    <row r="65" spans="1:33" s="22" customFormat="1" ht="28.5" customHeight="1" x14ac:dyDescent="0.2">
      <c r="A65" s="39"/>
      <c r="B65" s="39"/>
      <c r="C65" s="7">
        <v>2800</v>
      </c>
      <c r="D65" s="9" t="s">
        <v>42</v>
      </c>
      <c r="E65" s="43"/>
      <c r="F65" s="30">
        <f>F66</f>
        <v>0</v>
      </c>
      <c r="G65" s="48">
        <f>G66</f>
        <v>0</v>
      </c>
      <c r="H65" s="57">
        <f t="shared" si="38"/>
        <v>0</v>
      </c>
      <c r="I65" s="48">
        <f>I66</f>
        <v>50000</v>
      </c>
      <c r="J65" s="57">
        <f t="shared" si="37"/>
        <v>50000</v>
      </c>
      <c r="K65" s="38"/>
      <c r="L65" s="38"/>
      <c r="M65" s="38"/>
      <c r="N65" s="38"/>
      <c r="O65" s="38"/>
    </row>
    <row r="66" spans="1:33" s="49" customFormat="1" ht="16.5" customHeight="1" x14ac:dyDescent="0.2">
      <c r="A66" s="40"/>
      <c r="B66" s="40"/>
      <c r="C66" s="7"/>
      <c r="D66" s="42" t="s">
        <v>7</v>
      </c>
      <c r="E66" s="43" t="s">
        <v>14</v>
      </c>
      <c r="F66" s="52">
        <v>0</v>
      </c>
      <c r="G66" s="74"/>
      <c r="H66" s="58">
        <f t="shared" ref="H66" si="39">SUM(F66:G66)</f>
        <v>0</v>
      </c>
      <c r="I66" s="74">
        <v>50000</v>
      </c>
      <c r="J66" s="58">
        <f t="shared" ref="J66" si="40">SUM(H66:I66)</f>
        <v>50000</v>
      </c>
      <c r="K66" s="38"/>
      <c r="L66" s="38"/>
      <c r="M66" s="38"/>
      <c r="N66" s="38"/>
      <c r="O66" s="38"/>
    </row>
    <row r="67" spans="1:33" s="49" customFormat="1" ht="18" customHeight="1" x14ac:dyDescent="0.2">
      <c r="A67" s="68"/>
      <c r="B67" s="68"/>
      <c r="C67" s="69"/>
      <c r="D67" s="86" t="s">
        <v>11</v>
      </c>
      <c r="E67" s="73"/>
      <c r="F67" s="70">
        <v>287000</v>
      </c>
      <c r="G67" s="70">
        <f>G63</f>
        <v>0</v>
      </c>
      <c r="H67" s="70">
        <f>SUM(F67:G67)</f>
        <v>287000</v>
      </c>
      <c r="I67" s="70">
        <f>I63</f>
        <v>50000</v>
      </c>
      <c r="J67" s="70">
        <f>SUM(H67:I67)</f>
        <v>337000</v>
      </c>
      <c r="K67" s="38"/>
      <c r="L67" s="38"/>
      <c r="M67" s="38"/>
      <c r="N67" s="38"/>
      <c r="O67" s="38"/>
    </row>
    <row r="68" spans="1:33" s="49" customFormat="1" ht="6.75" customHeight="1" x14ac:dyDescent="0.2">
      <c r="A68" s="79"/>
      <c r="B68" s="80"/>
      <c r="C68" s="80"/>
      <c r="D68" s="87"/>
      <c r="E68" s="80"/>
      <c r="F68" s="80"/>
      <c r="G68" s="81"/>
      <c r="H68" s="82"/>
      <c r="I68" s="81"/>
      <c r="J68" s="82"/>
      <c r="K68" s="38"/>
      <c r="L68" s="38"/>
      <c r="M68" s="38"/>
      <c r="N68" s="38"/>
      <c r="O68" s="38"/>
    </row>
    <row r="69" spans="1:33" s="49" customFormat="1" ht="29.25" customHeight="1" x14ac:dyDescent="0.2">
      <c r="A69" s="141" t="s">
        <v>32</v>
      </c>
      <c r="B69" s="141"/>
      <c r="C69" s="141"/>
      <c r="D69" s="141"/>
      <c r="E69" s="141"/>
      <c r="F69" s="141"/>
      <c r="G69" s="141"/>
      <c r="H69" s="141"/>
      <c r="I69" s="129"/>
      <c r="J69" s="130"/>
      <c r="K69" s="38"/>
      <c r="L69" s="38"/>
      <c r="M69" s="38"/>
      <c r="N69" s="38"/>
      <c r="O69" s="38"/>
    </row>
    <row r="70" spans="1:33" s="49" customFormat="1" ht="18" customHeight="1" x14ac:dyDescent="0.2">
      <c r="A70" s="17">
        <v>700</v>
      </c>
      <c r="B70" s="15"/>
      <c r="C70" s="25"/>
      <c r="D70" s="18" t="s">
        <v>43</v>
      </c>
      <c r="E70" s="51"/>
      <c r="F70" s="46">
        <v>8817757</v>
      </c>
      <c r="G70" s="46">
        <f>G71</f>
        <v>0</v>
      </c>
      <c r="H70" s="59">
        <f t="shared" ref="H70:H72" si="41">SUM(F70:G70)</f>
        <v>8817757</v>
      </c>
      <c r="I70" s="46">
        <f>I71</f>
        <v>-1010280</v>
      </c>
      <c r="J70" s="59">
        <f t="shared" ref="J70:J72" si="42">SUM(H70:I70)</f>
        <v>7807477</v>
      </c>
      <c r="K70" s="38"/>
      <c r="L70" s="38"/>
      <c r="M70" s="38"/>
      <c r="N70" s="38"/>
      <c r="O70" s="38"/>
    </row>
    <row r="71" spans="1:33" s="49" customFormat="1" ht="16.5" customHeight="1" x14ac:dyDescent="0.2">
      <c r="A71" s="39"/>
      <c r="B71" s="41">
        <v>70005</v>
      </c>
      <c r="C71" s="24"/>
      <c r="D71" s="115" t="s">
        <v>44</v>
      </c>
      <c r="E71" s="50"/>
      <c r="F71" s="47">
        <v>8817757</v>
      </c>
      <c r="G71" s="47">
        <f>G72</f>
        <v>0</v>
      </c>
      <c r="H71" s="56">
        <f t="shared" si="41"/>
        <v>8817757</v>
      </c>
      <c r="I71" s="47">
        <f>I72</f>
        <v>-1010280</v>
      </c>
      <c r="J71" s="56">
        <f t="shared" si="42"/>
        <v>7807477</v>
      </c>
      <c r="K71" s="38"/>
      <c r="L71" s="38"/>
      <c r="M71" s="38"/>
      <c r="N71" s="38"/>
      <c r="O71" s="38"/>
    </row>
    <row r="72" spans="1:33" s="22" customFormat="1" ht="39" customHeight="1" x14ac:dyDescent="0.2">
      <c r="A72" s="39"/>
      <c r="B72" s="39"/>
      <c r="C72" s="7"/>
      <c r="D72" s="89" t="s">
        <v>45</v>
      </c>
      <c r="E72" s="90" t="s">
        <v>20</v>
      </c>
      <c r="F72" s="111">
        <v>8817757</v>
      </c>
      <c r="G72" s="111">
        <f>SUM(G74:G76)</f>
        <v>0</v>
      </c>
      <c r="H72" s="112">
        <f t="shared" si="41"/>
        <v>8817757</v>
      </c>
      <c r="I72" s="111">
        <f>SUM(I74:I76)</f>
        <v>-1010280</v>
      </c>
      <c r="J72" s="112">
        <f t="shared" si="42"/>
        <v>7807477</v>
      </c>
      <c r="K72" s="38"/>
      <c r="L72" s="38"/>
      <c r="M72" s="38"/>
      <c r="N72" s="38"/>
      <c r="O72" s="38"/>
    </row>
    <row r="73" spans="1:33" s="2" customFormat="1" ht="14.1" customHeight="1" x14ac:dyDescent="0.2">
      <c r="A73" s="39"/>
      <c r="B73" s="39"/>
      <c r="C73" s="7"/>
      <c r="D73" s="84" t="s">
        <v>52</v>
      </c>
      <c r="E73" s="45"/>
      <c r="F73" s="48"/>
      <c r="G73" s="48"/>
      <c r="H73" s="57"/>
      <c r="I73" s="48"/>
      <c r="J73" s="57"/>
      <c r="K73" s="38"/>
      <c r="L73" s="38"/>
      <c r="M73" s="38"/>
      <c r="N73" s="38"/>
      <c r="O73" s="38"/>
    </row>
    <row r="74" spans="1:33" s="2" customFormat="1" ht="16.5" customHeight="1" x14ac:dyDescent="0.2">
      <c r="A74" s="39"/>
      <c r="B74" s="39"/>
      <c r="C74" s="92">
        <v>6057</v>
      </c>
      <c r="D74" s="93" t="s">
        <v>19</v>
      </c>
      <c r="E74" s="43"/>
      <c r="F74" s="48">
        <v>3862429.9</v>
      </c>
      <c r="G74" s="48"/>
      <c r="H74" s="48">
        <f>SUM(F74:G74)</f>
        <v>3862429.9</v>
      </c>
      <c r="I74" s="48">
        <v>-707196</v>
      </c>
      <c r="J74" s="48">
        <f>SUM(H74:I74)</f>
        <v>3155233.9</v>
      </c>
      <c r="K74" s="38"/>
      <c r="L74" s="38"/>
      <c r="M74" s="38"/>
      <c r="N74" s="38"/>
      <c r="O74" s="38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1:33" s="2" customFormat="1" ht="16.5" customHeight="1" x14ac:dyDescent="0.2">
      <c r="A75" s="39"/>
      <c r="B75" s="39"/>
      <c r="C75" s="92">
        <v>6059</v>
      </c>
      <c r="D75" s="93" t="s">
        <v>46</v>
      </c>
      <c r="E75" s="43"/>
      <c r="F75" s="48">
        <v>827663.55</v>
      </c>
      <c r="G75" s="48"/>
      <c r="H75" s="48">
        <f>SUM(F75:G75)</f>
        <v>827663.55</v>
      </c>
      <c r="I75" s="48">
        <v>-151542</v>
      </c>
      <c r="J75" s="48">
        <f>SUM(H75:I75)</f>
        <v>676121.55</v>
      </c>
      <c r="K75" s="38"/>
      <c r="L75" s="38"/>
      <c r="M75" s="38"/>
      <c r="N75" s="38"/>
      <c r="O75" s="38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1:33" s="2" customFormat="1" ht="16.5" customHeight="1" x14ac:dyDescent="0.2">
      <c r="A76" s="39"/>
      <c r="B76" s="39"/>
      <c r="C76" s="92">
        <v>6059</v>
      </c>
      <c r="D76" s="93" t="s">
        <v>47</v>
      </c>
      <c r="E76" s="43"/>
      <c r="F76" s="48">
        <v>827663.55</v>
      </c>
      <c r="G76" s="48"/>
      <c r="H76" s="48">
        <f>SUM(F76:G76)</f>
        <v>827663.55</v>
      </c>
      <c r="I76" s="48">
        <v>-151542</v>
      </c>
      <c r="J76" s="48">
        <f>SUM(H76:I76)</f>
        <v>676121.55</v>
      </c>
      <c r="K76" s="38"/>
      <c r="L76" s="38"/>
      <c r="M76" s="38"/>
      <c r="N76" s="38"/>
      <c r="O76" s="38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1:33" s="49" customFormat="1" ht="18" customHeight="1" x14ac:dyDescent="0.2">
      <c r="A77" s="17">
        <v>750</v>
      </c>
      <c r="B77" s="15"/>
      <c r="C77" s="109"/>
      <c r="D77" s="18" t="s">
        <v>21</v>
      </c>
      <c r="E77" s="51"/>
      <c r="F77" s="46">
        <v>3269645.85</v>
      </c>
      <c r="G77" s="46">
        <f>G78</f>
        <v>0</v>
      </c>
      <c r="H77" s="59">
        <f t="shared" ref="H77" si="43">SUM(F77:G77)</f>
        <v>3269645.85</v>
      </c>
      <c r="I77" s="46">
        <f>I78</f>
        <v>-975330</v>
      </c>
      <c r="J77" s="59">
        <f t="shared" ref="J77" si="44">SUM(H77:I77)</f>
        <v>2294315.85</v>
      </c>
      <c r="K77" s="38"/>
      <c r="L77" s="38"/>
      <c r="M77" s="38"/>
      <c r="N77" s="38"/>
      <c r="O77" s="38"/>
    </row>
    <row r="78" spans="1:33" s="49" customFormat="1" ht="16.5" customHeight="1" x14ac:dyDescent="0.2">
      <c r="A78" s="39"/>
      <c r="B78" s="41">
        <v>75095</v>
      </c>
      <c r="C78" s="24"/>
      <c r="D78" s="8" t="s">
        <v>16</v>
      </c>
      <c r="E78" s="50"/>
      <c r="F78" s="47">
        <v>3263656.04</v>
      </c>
      <c r="G78" s="47">
        <f>G79</f>
        <v>0</v>
      </c>
      <c r="H78" s="56">
        <f t="shared" ref="H78:H79" si="45">SUM(F78:G78)</f>
        <v>3263656.04</v>
      </c>
      <c r="I78" s="47">
        <f>I79</f>
        <v>-975330</v>
      </c>
      <c r="J78" s="56">
        <f t="shared" ref="J78:J79" si="46">SUM(H78:I78)</f>
        <v>2288326.04</v>
      </c>
      <c r="K78" s="38"/>
      <c r="L78" s="38"/>
      <c r="M78" s="38"/>
      <c r="N78" s="38"/>
      <c r="O78" s="38"/>
    </row>
    <row r="79" spans="1:33" s="22" customFormat="1" ht="28.5" customHeight="1" x14ac:dyDescent="0.2">
      <c r="A79" s="39"/>
      <c r="B79" s="39"/>
      <c r="C79" s="7"/>
      <c r="D79" s="113" t="s">
        <v>33</v>
      </c>
      <c r="E79" s="110" t="s">
        <v>20</v>
      </c>
      <c r="F79" s="111">
        <v>988437.72</v>
      </c>
      <c r="G79" s="111">
        <f>SUM(G81:G82)</f>
        <v>0</v>
      </c>
      <c r="H79" s="112">
        <f t="shared" si="45"/>
        <v>988437.72</v>
      </c>
      <c r="I79" s="111">
        <f>SUM(I81:I82)</f>
        <v>-975330</v>
      </c>
      <c r="J79" s="112">
        <f t="shared" si="46"/>
        <v>13107.719999999972</v>
      </c>
      <c r="K79" s="38"/>
      <c r="L79" s="38"/>
      <c r="M79" s="38"/>
      <c r="N79" s="38"/>
      <c r="O79" s="38"/>
    </row>
    <row r="80" spans="1:33" s="2" customFormat="1" ht="14.1" customHeight="1" x14ac:dyDescent="0.2">
      <c r="A80" s="39"/>
      <c r="B80" s="39"/>
      <c r="C80" s="7"/>
      <c r="D80" s="84" t="s">
        <v>52</v>
      </c>
      <c r="E80" s="45"/>
      <c r="F80" s="48"/>
      <c r="G80" s="48"/>
      <c r="H80" s="57"/>
      <c r="I80" s="48"/>
      <c r="J80" s="57"/>
      <c r="K80" s="38"/>
      <c r="L80" s="38"/>
      <c r="M80" s="38"/>
      <c r="N80" s="38"/>
      <c r="O80" s="38"/>
    </row>
    <row r="81" spans="1:15" s="2" customFormat="1" ht="16.5" customHeight="1" x14ac:dyDescent="0.2">
      <c r="A81" s="39"/>
      <c r="B81" s="39"/>
      <c r="C81" s="7">
        <v>4307</v>
      </c>
      <c r="D81" s="9" t="s">
        <v>2</v>
      </c>
      <c r="E81" s="45"/>
      <c r="F81" s="48">
        <v>780264</v>
      </c>
      <c r="G81" s="48"/>
      <c r="H81" s="57">
        <f t="shared" ref="H81:H85" si="47">SUM(F81:G81)</f>
        <v>780264</v>
      </c>
      <c r="I81" s="48">
        <v>-780264</v>
      </c>
      <c r="J81" s="57">
        <f t="shared" ref="J81:J85" si="48">SUM(H81:I81)</f>
        <v>0</v>
      </c>
      <c r="K81" s="38"/>
      <c r="L81" s="38"/>
      <c r="M81" s="38"/>
      <c r="N81" s="38"/>
      <c r="O81" s="38"/>
    </row>
    <row r="82" spans="1:15" s="2" customFormat="1" ht="16.5" customHeight="1" x14ac:dyDescent="0.2">
      <c r="A82" s="96"/>
      <c r="B82" s="96"/>
      <c r="C82" s="131">
        <v>4309</v>
      </c>
      <c r="D82" s="132" t="s">
        <v>48</v>
      </c>
      <c r="E82" s="133"/>
      <c r="F82" s="134">
        <v>195066</v>
      </c>
      <c r="G82" s="134"/>
      <c r="H82" s="135">
        <f t="shared" si="47"/>
        <v>195066</v>
      </c>
      <c r="I82" s="134">
        <v>-195066</v>
      </c>
      <c r="J82" s="135">
        <f t="shared" si="48"/>
        <v>0</v>
      </c>
      <c r="K82" s="38"/>
      <c r="L82" s="38"/>
      <c r="M82" s="38"/>
      <c r="N82" s="38"/>
      <c r="O82" s="38"/>
    </row>
    <row r="83" spans="1:15" s="49" customFormat="1" ht="18" customHeight="1" x14ac:dyDescent="0.2">
      <c r="A83" s="17">
        <v>801</v>
      </c>
      <c r="B83" s="15"/>
      <c r="C83" s="25"/>
      <c r="D83" s="18" t="s">
        <v>37</v>
      </c>
      <c r="E83" s="95"/>
      <c r="F83" s="46">
        <f>F84</f>
        <v>99894.6</v>
      </c>
      <c r="G83" s="46">
        <f>G84</f>
        <v>0</v>
      </c>
      <c r="H83" s="59">
        <f t="shared" si="47"/>
        <v>99894.6</v>
      </c>
      <c r="I83" s="46">
        <f>I84</f>
        <v>95000</v>
      </c>
      <c r="J83" s="59">
        <f t="shared" si="48"/>
        <v>194894.6</v>
      </c>
      <c r="K83" s="38"/>
      <c r="L83" s="38"/>
      <c r="M83" s="38"/>
      <c r="N83" s="38"/>
      <c r="O83" s="38"/>
    </row>
    <row r="84" spans="1:15" s="49" customFormat="1" ht="16.5" customHeight="1" x14ac:dyDescent="0.2">
      <c r="A84" s="39"/>
      <c r="B84" s="41">
        <v>80195</v>
      </c>
      <c r="C84" s="24"/>
      <c r="D84" s="8" t="s">
        <v>16</v>
      </c>
      <c r="E84" s="95"/>
      <c r="F84" s="47">
        <f>F85</f>
        <v>99894.6</v>
      </c>
      <c r="G84" s="47">
        <f>G85</f>
        <v>0</v>
      </c>
      <c r="H84" s="56">
        <f t="shared" si="47"/>
        <v>99894.6</v>
      </c>
      <c r="I84" s="47">
        <f>I85</f>
        <v>95000</v>
      </c>
      <c r="J84" s="56">
        <f t="shared" si="48"/>
        <v>194894.6</v>
      </c>
      <c r="K84" s="38"/>
      <c r="L84" s="38"/>
      <c r="M84" s="38"/>
      <c r="N84" s="38"/>
      <c r="O84" s="38"/>
    </row>
    <row r="85" spans="1:15" s="22" customFormat="1" ht="29.25" customHeight="1" x14ac:dyDescent="0.2">
      <c r="A85" s="39"/>
      <c r="B85" s="39"/>
      <c r="C85" s="7"/>
      <c r="D85" s="119" t="s">
        <v>73</v>
      </c>
      <c r="E85" s="43" t="s">
        <v>17</v>
      </c>
      <c r="F85" s="111">
        <f>SUM(F87:F88)</f>
        <v>99894.6</v>
      </c>
      <c r="G85" s="111">
        <f>SUM(G87:G88)</f>
        <v>0</v>
      </c>
      <c r="H85" s="112">
        <f t="shared" si="47"/>
        <v>99894.6</v>
      </c>
      <c r="I85" s="111">
        <f>SUM(I87:I88)</f>
        <v>95000</v>
      </c>
      <c r="J85" s="112">
        <f t="shared" si="48"/>
        <v>194894.6</v>
      </c>
      <c r="K85" s="38"/>
      <c r="L85" s="38"/>
      <c r="M85" s="38"/>
      <c r="N85" s="38"/>
      <c r="O85" s="38"/>
    </row>
    <row r="86" spans="1:15" s="2" customFormat="1" ht="14.1" customHeight="1" x14ac:dyDescent="0.2">
      <c r="A86" s="39"/>
      <c r="B86" s="39"/>
      <c r="C86" s="7"/>
      <c r="D86" s="84" t="s">
        <v>7</v>
      </c>
      <c r="E86" s="43"/>
      <c r="F86" s="48"/>
      <c r="G86" s="48"/>
      <c r="H86" s="57"/>
      <c r="I86" s="48"/>
      <c r="J86" s="57"/>
      <c r="K86" s="38"/>
      <c r="L86" s="38"/>
      <c r="M86" s="38"/>
      <c r="N86" s="38"/>
      <c r="O86" s="38"/>
    </row>
    <row r="87" spans="1:15" s="2" customFormat="1" ht="16.5" customHeight="1" x14ac:dyDescent="0.2">
      <c r="A87" s="85"/>
      <c r="B87" s="85"/>
      <c r="C87" s="7">
        <v>4217</v>
      </c>
      <c r="D87" s="9" t="s">
        <v>15</v>
      </c>
      <c r="E87" s="43"/>
      <c r="F87" s="48">
        <v>84540.800000000003</v>
      </c>
      <c r="G87" s="48"/>
      <c r="H87" s="57">
        <f t="shared" ref="H87:H88" si="49">SUM(F87:G87)</f>
        <v>84540.800000000003</v>
      </c>
      <c r="I87" s="48">
        <v>80398.5</v>
      </c>
      <c r="J87" s="57">
        <f t="shared" ref="J87:J88" si="50">SUM(H87:I87)</f>
        <v>164939.29999999999</v>
      </c>
      <c r="K87" s="38"/>
      <c r="L87" s="38"/>
      <c r="M87" s="38"/>
      <c r="N87" s="38"/>
      <c r="O87" s="38"/>
    </row>
    <row r="88" spans="1:15" s="2" customFormat="1" ht="16.5" customHeight="1" x14ac:dyDescent="0.2">
      <c r="A88" s="85"/>
      <c r="B88" s="85"/>
      <c r="C88" s="7">
        <v>4219</v>
      </c>
      <c r="D88" s="9" t="s">
        <v>49</v>
      </c>
      <c r="E88" s="43"/>
      <c r="F88" s="48">
        <v>15353.8</v>
      </c>
      <c r="G88" s="48"/>
      <c r="H88" s="57">
        <f t="shared" si="49"/>
        <v>15353.8</v>
      </c>
      <c r="I88" s="48">
        <v>14601.5</v>
      </c>
      <c r="J88" s="57">
        <f t="shared" si="50"/>
        <v>29955.3</v>
      </c>
      <c r="K88" s="38"/>
      <c r="L88" s="38"/>
      <c r="M88" s="38"/>
      <c r="N88" s="38"/>
      <c r="O88" s="38"/>
    </row>
    <row r="89" spans="1:15" s="49" customFormat="1" ht="18" customHeight="1" x14ac:dyDescent="0.2">
      <c r="A89" s="17">
        <v>900</v>
      </c>
      <c r="B89" s="15"/>
      <c r="C89" s="25"/>
      <c r="D89" s="125" t="s">
        <v>36</v>
      </c>
      <c r="E89" s="51"/>
      <c r="F89" s="46">
        <v>4120592.44</v>
      </c>
      <c r="G89" s="46">
        <f>G90</f>
        <v>0</v>
      </c>
      <c r="H89" s="59">
        <f t="shared" ref="H89:J91" si="51">SUM(F89:G89)</f>
        <v>4120592.44</v>
      </c>
      <c r="I89" s="46">
        <f>I90</f>
        <v>1000000</v>
      </c>
      <c r="J89" s="59">
        <f t="shared" ref="J89:J90" si="52">SUM(H89:I89)</f>
        <v>5120592.4399999995</v>
      </c>
      <c r="K89" s="38"/>
      <c r="L89" s="38"/>
      <c r="M89" s="38"/>
      <c r="N89" s="38"/>
      <c r="O89" s="38"/>
    </row>
    <row r="90" spans="1:15" s="49" customFormat="1" ht="16.5" customHeight="1" x14ac:dyDescent="0.2">
      <c r="A90" s="39"/>
      <c r="B90" s="41">
        <v>90005</v>
      </c>
      <c r="C90" s="24"/>
      <c r="D90" s="115" t="s">
        <v>50</v>
      </c>
      <c r="E90" s="50"/>
      <c r="F90" s="47">
        <f>F91</f>
        <v>452625.8</v>
      </c>
      <c r="G90" s="47">
        <f>G91</f>
        <v>0</v>
      </c>
      <c r="H90" s="56">
        <f t="shared" si="51"/>
        <v>452625.8</v>
      </c>
      <c r="I90" s="47">
        <f>I91</f>
        <v>1000000</v>
      </c>
      <c r="J90" s="56">
        <f t="shared" si="52"/>
        <v>1452625.8</v>
      </c>
      <c r="K90" s="38"/>
      <c r="L90" s="38"/>
      <c r="M90" s="38"/>
      <c r="N90" s="38"/>
      <c r="O90" s="38"/>
    </row>
    <row r="91" spans="1:15" s="22" customFormat="1" ht="31.5" customHeight="1" x14ac:dyDescent="0.2">
      <c r="A91" s="120"/>
      <c r="B91" s="120"/>
      <c r="C91" s="121"/>
      <c r="D91" s="113" t="s">
        <v>51</v>
      </c>
      <c r="E91" s="110" t="s">
        <v>20</v>
      </c>
      <c r="F91" s="111">
        <v>452625.8</v>
      </c>
      <c r="G91" s="111">
        <f>SUM(G93:G93)</f>
        <v>0</v>
      </c>
      <c r="H91" s="112">
        <f t="shared" si="51"/>
        <v>452625.8</v>
      </c>
      <c r="I91" s="111">
        <f>SUM(I93:I93)</f>
        <v>1000000</v>
      </c>
      <c r="J91" s="112">
        <f t="shared" si="51"/>
        <v>1452625.8</v>
      </c>
      <c r="K91" s="38"/>
      <c r="L91" s="38"/>
      <c r="M91" s="38"/>
      <c r="N91" s="38"/>
      <c r="O91" s="38"/>
    </row>
    <row r="92" spans="1:15" s="2" customFormat="1" ht="14.25" customHeight="1" x14ac:dyDescent="0.2">
      <c r="A92" s="39"/>
      <c r="B92" s="39"/>
      <c r="C92" s="7"/>
      <c r="D92" s="84" t="s">
        <v>52</v>
      </c>
      <c r="E92" s="45"/>
      <c r="F92" s="48"/>
      <c r="G92" s="48"/>
      <c r="H92" s="57"/>
      <c r="I92" s="48"/>
      <c r="J92" s="57"/>
      <c r="K92" s="38"/>
      <c r="L92" s="38"/>
      <c r="M92" s="38"/>
      <c r="N92" s="38"/>
      <c r="O92" s="38"/>
    </row>
    <row r="93" spans="1:15" s="2" customFormat="1" ht="16.5" customHeight="1" x14ac:dyDescent="0.2">
      <c r="A93" s="39"/>
      <c r="B93" s="39"/>
      <c r="C93" s="92">
        <v>6057</v>
      </c>
      <c r="D93" s="114" t="s">
        <v>19</v>
      </c>
      <c r="E93" s="43"/>
      <c r="F93" s="48">
        <v>0</v>
      </c>
      <c r="G93" s="48"/>
      <c r="H93" s="57">
        <f t="shared" ref="H93" si="53">SUM(F93:G93)</f>
        <v>0</v>
      </c>
      <c r="I93" s="48">
        <v>1000000</v>
      </c>
      <c r="J93" s="57">
        <f t="shared" ref="J93" si="54">SUM(H93:I93)</f>
        <v>1000000</v>
      </c>
      <c r="K93" s="38"/>
      <c r="L93" s="38"/>
      <c r="M93" s="38"/>
      <c r="N93" s="38"/>
      <c r="O93" s="38"/>
    </row>
    <row r="94" spans="1:15" s="36" customFormat="1" ht="16.5" customHeight="1" x14ac:dyDescent="0.2">
      <c r="A94" s="68"/>
      <c r="B94" s="68"/>
      <c r="C94" s="69"/>
      <c r="D94" s="86" t="s">
        <v>11</v>
      </c>
      <c r="E94" s="73"/>
      <c r="F94" s="70">
        <v>30541125.789999999</v>
      </c>
      <c r="G94" s="70">
        <f>G70+G77+G83+G89</f>
        <v>0</v>
      </c>
      <c r="H94" s="70">
        <f>SUM(F94:G94)</f>
        <v>30541125.789999999</v>
      </c>
      <c r="I94" s="70">
        <f>I70+I77+I83+I89</f>
        <v>-890610</v>
      </c>
      <c r="J94" s="70">
        <f>SUM(H94:I94)</f>
        <v>29650515.789999999</v>
      </c>
      <c r="K94"/>
      <c r="L94"/>
      <c r="M94"/>
      <c r="N94"/>
      <c r="O94"/>
    </row>
    <row r="95" spans="1:15" ht="9" customHeight="1" x14ac:dyDescent="0.2">
      <c r="A95" s="65"/>
      <c r="B95" s="66"/>
      <c r="C95" s="66"/>
      <c r="D95" s="88"/>
      <c r="E95" s="66"/>
      <c r="F95" s="66"/>
      <c r="G95" s="122"/>
      <c r="H95" s="72"/>
      <c r="I95" s="122"/>
      <c r="J95" s="72"/>
    </row>
    <row r="96" spans="1:15" ht="17.25" customHeight="1" x14ac:dyDescent="0.2">
      <c r="A96" s="137" t="s">
        <v>12</v>
      </c>
      <c r="B96" s="138"/>
      <c r="C96" s="138"/>
      <c r="D96" s="138"/>
      <c r="E96" s="139"/>
      <c r="F96" s="70">
        <v>92002028.219999999</v>
      </c>
      <c r="G96" s="70">
        <f>G35+G60+G67+G94</f>
        <v>58268</v>
      </c>
      <c r="H96" s="70">
        <f>SUM(F96:G96)</f>
        <v>92060296.219999999</v>
      </c>
      <c r="I96" s="70">
        <f>I35+I60+I67+I94</f>
        <v>-82159</v>
      </c>
      <c r="J96" s="70">
        <f>SUM(H96:I96)</f>
        <v>91978137.219999999</v>
      </c>
    </row>
    <row r="97" spans="1:6" x14ac:dyDescent="0.2">
      <c r="A97" s="32"/>
      <c r="B97" s="32"/>
      <c r="C97" s="32"/>
      <c r="D97" s="33"/>
      <c r="E97" s="34"/>
      <c r="F97" s="35"/>
    </row>
  </sheetData>
  <sheetProtection algorithmName="SHA-512" hashValue="ucGZlTk4MbtzHDatS1x2r6Iynmt7uzZ9iCAp2RHg6ZWpcfL3zUfouZ+N46x8iRqkL5wdX4UrdF6jXhc7a8swMQ==" saltValue="TAsQXItyzTnrBXdMhtgDuA==" spinCount="100000" sheet="1" objects="1" scenarios="1"/>
  <mergeCells count="6">
    <mergeCell ref="A4:E4"/>
    <mergeCell ref="A96:E96"/>
    <mergeCell ref="A62:E62"/>
    <mergeCell ref="A69:H69"/>
    <mergeCell ref="A37:E37"/>
    <mergeCell ref="A6:E6"/>
  </mergeCells>
  <phoneticPr fontId="2" type="noConversion"/>
  <printOptions horizontalCentered="1" gridLines="1"/>
  <pageMargins left="0.27" right="0.23622047244094491" top="0.86" bottom="0.8" header="0.52" footer="0.51181102362204722"/>
  <pageSetup paperSize="9" scale="80" orientation="landscape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zarządzenia nr 98/2020 Burmistrza Miasta Nowy Dwór Mazowiecki z dnia 30 czerwca 2020 r.</dc:title>
  <dc:creator/>
  <cp:lastModifiedBy/>
  <dcterms:created xsi:type="dcterms:W3CDTF">2020-09-11T12:16:38Z</dcterms:created>
  <dcterms:modified xsi:type="dcterms:W3CDTF">2020-09-11T12:18:51Z</dcterms:modified>
</cp:coreProperties>
</file>